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questionmarkgroup.sharepoint.com/sites/Schoonmaak/Gedeelde documenten/General/Projecten algemeen/In behandeling/GVB/2. Vanaf 2018/1. Mobiliteit Stations/0. Aanbesteding specialistisch 2024/Aanbestedingsdocumenten/Calculatie/"/>
    </mc:Choice>
  </mc:AlternateContent>
  <xr:revisionPtr revIDLastSave="8" documentId="8_{D5B16A64-C4BE-4307-95EF-945AC73DB2A8}" xr6:coauthVersionLast="47" xr6:coauthVersionMax="47" xr10:uidLastSave="{8165B8C4-6786-4396-AF8E-C814CC8D4D8F}"/>
  <bookViews>
    <workbookView xWindow="-108" yWindow="-108" windowWidth="23256" windowHeight="12456" tabRatio="842" xr2:uid="{00000000-000D-0000-FFFF-FFFF00000000}"/>
  </bookViews>
  <sheets>
    <sheet name="1-Inschrijfstaat" sheetId="4" r:id="rId1"/>
    <sheet name="Kosten benodigd materieel GVB" sheetId="50" r:id="rId2"/>
    <sheet name="2- Spoorlengte per lijn" sheetId="40" r:id="rId3"/>
    <sheet name="3a-Ballastbed - DAG" sheetId="2" r:id="rId4"/>
    <sheet name="3b-Ballastbed - NACHT" sheetId="41" r:id="rId5"/>
    <sheet name="3c-Ballast perron BN " sheetId="46" r:id="rId6"/>
    <sheet name="3d-Ballast perron NZL " sheetId="45" r:id="rId7"/>
    <sheet name="4-Tunnels - NACHT" sheetId="42" r:id="rId8"/>
    <sheet name="5 - Kunstwerken" sheetId="49" r:id="rId9"/>
    <sheet name="6 - Afroep Bestaande net" sheetId="29" r:id="rId10"/>
    <sheet name="7-Afroep Noord-Zuidlijn" sheetId="44" r:id="rId11"/>
    <sheet name="8- Machinekosten" sheetId="43" r:id="rId12"/>
    <sheet name="9 - Stelpost graffiti" sheetId="47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</externalReferences>
  <definedNames>
    <definedName name="\0" localSheetId="12">[1]Begroting!#REF!</definedName>
    <definedName name="\0">[1]Begroting!#REF!</definedName>
    <definedName name="\1" localSheetId="12">#REF!</definedName>
    <definedName name="\1">#REF!</definedName>
    <definedName name="\A" localSheetId="12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M">[1]Begroting!#REF!</definedName>
    <definedName name="\N">#REF!</definedName>
    <definedName name="\P">[1]Begroting!#REF!</definedName>
    <definedName name="\S">'[2]B-1'!#REF!</definedName>
    <definedName name="\W">[1]Begroting!#REF!</definedName>
    <definedName name="\X">#REF!</definedName>
    <definedName name="_" hidden="1">[3]Blad1!#REF!</definedName>
    <definedName name="______pv2003">[4]prijsopbouw!$O$19</definedName>
    <definedName name="______pv2004">#REF!</definedName>
    <definedName name="_____pv2003">[4]prijsopbouw!$O$19</definedName>
    <definedName name="_____pv2004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pv2003">[4]prijsopbouw!$O$19</definedName>
    <definedName name="____pv2004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pv2003">[4]prijsopbouw!$O$19</definedName>
    <definedName name="___pv2004">#REF!</definedName>
    <definedName name="__123Graph_A" hidden="1">'[5]Offerteformulier 1'!#REF!</definedName>
    <definedName name="__123Graph_B" hidden="1">'[6]Labour Costs'!#REF!</definedName>
    <definedName name="__1F" hidden="1">[3]Psychiatrie!#REF!</definedName>
    <definedName name="__2_0_F" hidden="1">[3]Psychiatrie!#REF!</definedName>
    <definedName name="__3F" localSheetId="12" hidden="1">[3]Psychiatrie!#REF!</definedName>
    <definedName name="__3F" hidden="1">[3]Psychiatrie!#REF!</definedName>
    <definedName name="__DAT1" localSheetId="12">#REF!</definedName>
    <definedName name="__DAT1">#REF!</definedName>
    <definedName name="__DAT10" localSheetId="12">#REF!</definedName>
    <definedName name="__DAT10">#REF!</definedName>
    <definedName name="__DAT11" localSheetId="12">#REF!</definedName>
    <definedName name="__DAT11">#REF!</definedName>
    <definedName name="__DAT12">#REF!</definedName>
    <definedName name="__DAT13">#REF!</definedName>
    <definedName name="__DAT14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pv2003">[4]prijsopbouw!$O$19</definedName>
    <definedName name="__pv2004">#REF!</definedName>
    <definedName name="_1">[1]Begroting!#REF!</definedName>
    <definedName name="_1_________F" hidden="1">[3]Psychiatrie!#REF!</definedName>
    <definedName name="_1_0_F" hidden="1">[3]Blad1!#REF!</definedName>
    <definedName name="_10">[1]Begroting!#REF!</definedName>
    <definedName name="_10_0_F" localSheetId="12" hidden="1">[3]Psychiatrie!#REF!</definedName>
    <definedName name="_10_0_F" hidden="1">[3]Psychiatrie!#REF!</definedName>
    <definedName name="_100">[7]Begroting!#REF!</definedName>
    <definedName name="_1011.1" localSheetId="12">#REF!</definedName>
    <definedName name="_1011.1">#REF!</definedName>
    <definedName name="_11">[1]Begroting!#REF!</definedName>
    <definedName name="_11_0_F" localSheetId="12" hidden="1">[3]Blad1!#REF!</definedName>
    <definedName name="_11_0_F" hidden="1">[3]Blad1!#REF!</definedName>
    <definedName name="_11F" localSheetId="12" hidden="1">[3]Blad1!#REF!</definedName>
    <definedName name="_11F" hidden="1">[3]Blad1!#REF!</definedName>
    <definedName name="_12">[1]Begroting!#REF!</definedName>
    <definedName name="_125">[8]Begroting!#REF!</definedName>
    <definedName name="_13">[1]Begroting!#REF!</definedName>
    <definedName name="_13F" localSheetId="12" hidden="1">[3]Psychiatrie!#REF!</definedName>
    <definedName name="_13F" hidden="1">[3]Psychiatrie!#REF!</definedName>
    <definedName name="_14">[1]Begroting!#REF!</definedName>
    <definedName name="_14_0_F" localSheetId="12" hidden="1">[3]Psychiatrie!#REF!</definedName>
    <definedName name="_14_0_F" hidden="1">[3]Psychiatrie!#REF!</definedName>
    <definedName name="_15">[1]Begroting!#REF!</definedName>
    <definedName name="_15_0_F" localSheetId="12" hidden="1">[3]Blad1!#REF!</definedName>
    <definedName name="_15_0_F" hidden="1">[3]Blad1!#REF!</definedName>
    <definedName name="_16">[1]Begroting!#REF!</definedName>
    <definedName name="_16_0_F" localSheetId="12" hidden="1">[3]Psychiatrie!#REF!</definedName>
    <definedName name="_16_0_F" hidden="1">[3]Psychiatrie!#REF!</definedName>
    <definedName name="_17">[1]Begroting!#REF!</definedName>
    <definedName name="_18">[1]Begroting!#REF!</definedName>
    <definedName name="_19">[1]Begroting!#REF!</definedName>
    <definedName name="_191">[9]Begroting!#REF!</definedName>
    <definedName name="_1F" localSheetId="12" hidden="1">[3]Psychiatrie!#REF!</definedName>
    <definedName name="_1F" hidden="1">[3]Psychiatrie!#REF!</definedName>
    <definedName name="_2">[1]Begroting!#REF!</definedName>
    <definedName name="_2_______0_F" hidden="1">[3]Psychiatrie!#REF!</definedName>
    <definedName name="_2_0_F" hidden="1">[3]Psychiatrie!#REF!</definedName>
    <definedName name="_20">[1]Begroting!#REF!</definedName>
    <definedName name="_20_0_F" hidden="1">[10]Kengetallen!#REF!</definedName>
    <definedName name="_21">[1]Begroting!#REF!</definedName>
    <definedName name="_22">[1]Begroting!#REF!</definedName>
    <definedName name="_23">[1]Begroting!#REF!</definedName>
    <definedName name="_2F" localSheetId="12" hidden="1">[3]Blad1!#REF!</definedName>
    <definedName name="_2F" hidden="1">[3]Blad1!#REF!</definedName>
    <definedName name="_3">[1]Begroting!#REF!</definedName>
    <definedName name="_3_0_F" localSheetId="12" hidden="1">[3]Blad1!#REF!</definedName>
    <definedName name="_3_0_F" hidden="1">[3]Blad1!#REF!</definedName>
    <definedName name="_36_0_F" localSheetId="12" hidden="1">[3]Blad1!#REF!</definedName>
    <definedName name="_36_0_F" hidden="1">[3]Blad1!#REF!</definedName>
    <definedName name="_37_0_F" localSheetId="12" hidden="1">[3]Blad1!#REF!</definedName>
    <definedName name="_37_0_F" hidden="1">[3]Blad1!#REF!</definedName>
    <definedName name="_3F" localSheetId="12" hidden="1">[3]Psychiatrie!#REF!</definedName>
    <definedName name="_3F" hidden="1">[3]Psychiatrie!#REF!</definedName>
    <definedName name="_4">[1]Begroting!#REF!</definedName>
    <definedName name="_4_0_F" localSheetId="12" hidden="1">[3]Blad1!#REF!</definedName>
    <definedName name="_4_0_F" hidden="1">[3]Blad1!#REF!</definedName>
    <definedName name="_4F" localSheetId="12" hidden="1">[3]Blad1!#REF!</definedName>
    <definedName name="_4F" hidden="1">[3]Blad1!#REF!</definedName>
    <definedName name="_5">[1]Begroting!#REF!</definedName>
    <definedName name="_5_0_F" localSheetId="12" hidden="1">[3]Psychiatrie!#REF!</definedName>
    <definedName name="_5_0_F" hidden="1">[3]Psychiatrie!#REF!</definedName>
    <definedName name="_5F" localSheetId="12" hidden="1">[3]Psychiatrie!#REF!</definedName>
    <definedName name="_5F" hidden="1">[3]Psychiatrie!#REF!</definedName>
    <definedName name="_6">[1]Begroting!#REF!</definedName>
    <definedName name="_6_0_F" localSheetId="12" hidden="1">[3]Psychiatrie!#REF!</definedName>
    <definedName name="_6_0_F" hidden="1">[3]Psychiatrie!#REF!</definedName>
    <definedName name="_7">[1]Begroting!#REF!</definedName>
    <definedName name="_7_0_F" localSheetId="12" hidden="1">[3]Psychiatrie!#REF!</definedName>
    <definedName name="_7_0_F" hidden="1">[3]Psychiatrie!#REF!</definedName>
    <definedName name="_7F" localSheetId="12" hidden="1">[3]Psychiatrie!#REF!</definedName>
    <definedName name="_7F" hidden="1">[3]Psychiatrie!#REF!</definedName>
    <definedName name="_8">[1]Begroting!#REF!</definedName>
    <definedName name="_8_0_F" localSheetId="12" hidden="1">[3]Psychiatrie!#REF!</definedName>
    <definedName name="_8_0_F" hidden="1">[3]Psychiatrie!#REF!</definedName>
    <definedName name="_8F" localSheetId="12" hidden="1">[3]Blad1!#REF!</definedName>
    <definedName name="_8F" hidden="1">[3]Blad1!#REF!</definedName>
    <definedName name="_9">[1]Begroting!#REF!</definedName>
    <definedName name="_9_0_F" hidden="1">[10]Kengetallen!#REF!</definedName>
    <definedName name="_9F" localSheetId="12" hidden="1">[3]Blad1!#REF!</definedName>
    <definedName name="_9F" hidden="1">[3]Blad1!#REF!</definedName>
    <definedName name="_BAY1">[11]BudAssum!$C$5</definedName>
    <definedName name="_BAY2">[11]BudAssum!$D$5</definedName>
    <definedName name="_BAY3">[11]BudAssum!$E$5</definedName>
    <definedName name="_BAY4">[11]BudAssum!$F$5</definedName>
    <definedName name="_BAY5">[11]BudAssum!$G$5</definedName>
    <definedName name="_DAT1" localSheetId="12">#REF!</definedName>
    <definedName name="_DAT1">#REF!</definedName>
    <definedName name="_DAT10" localSheetId="12">#REF!</definedName>
    <definedName name="_DAT10">#REF!</definedName>
    <definedName name="_DAT11" localSheetId="12">#REF!</definedName>
    <definedName name="_DAT11">#REF!</definedName>
    <definedName name="_DAT12">#REF!</definedName>
    <definedName name="_DAT13">#REF!</definedName>
    <definedName name="_DAT14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ist_Bin" hidden="1">#REF!</definedName>
    <definedName name="_Dist_Values" hidden="1">#REF!</definedName>
    <definedName name="_FDY1">'[11]Fin Input'!$C$426</definedName>
    <definedName name="_FDY2">'[11]Fin Input'!$D$426</definedName>
    <definedName name="_FDY3">'[11]Fin Input'!$E$426</definedName>
    <definedName name="_FDY4">'[11]Fin Input'!$F$426</definedName>
    <definedName name="_FDY5">'[11]Fin Input'!$G$426</definedName>
    <definedName name="_Fill" localSheetId="2" hidden="1">'[12]#REF'!#REF!</definedName>
    <definedName name="_Fill" localSheetId="4" hidden="1">'[12]#REF'!#REF!</definedName>
    <definedName name="_Fill" localSheetId="5" hidden="1">'[12]#REF'!#REF!</definedName>
    <definedName name="_Fill" localSheetId="6" hidden="1">'[13]#REF'!#REF!</definedName>
    <definedName name="_Fill" localSheetId="7" hidden="1">'[12]#REF'!#REF!</definedName>
    <definedName name="_Fill" localSheetId="10" hidden="1">'[14]#REF'!#REF!</definedName>
    <definedName name="_Fill" localSheetId="12" hidden="1">'[12]#REF'!#REF!</definedName>
    <definedName name="_Fill" hidden="1">'[12]#REF'!#REF!</definedName>
    <definedName name="_fill2" hidden="1">[3]Blad1!#REF!</definedName>
    <definedName name="_filll" hidden="1">'[15]#REF'!#REF!</definedName>
    <definedName name="_xlnm._FilterDatabase" localSheetId="0" hidden="1">'1-Inschrijfstaat'!#REF!</definedName>
    <definedName name="_xlnm._FilterDatabase" localSheetId="3" hidden="1">'3a-Ballastbed - DAG'!$A$11:$L$21</definedName>
    <definedName name="_xlnm._FilterDatabase" localSheetId="4" hidden="1">'3b-Ballastbed - NACHT'!$A$11:$L$32</definedName>
    <definedName name="_xlnm._FilterDatabase" localSheetId="5" hidden="1">'3c-Ballast perron BN '!$A$24:$M$73</definedName>
    <definedName name="_xlnm._FilterDatabase" localSheetId="7" hidden="1">'4-Tunnels - NACHT'!$A$11:$M$15</definedName>
    <definedName name="_xlnm._FilterDatabase" localSheetId="8" hidden="1">'5 - Kunstwerken'!$A$14:$T$63</definedName>
    <definedName name="_xlnm._FilterDatabase" localSheetId="9" hidden="1">'6 - Afroep Bestaande net'!$A$11:$O$16</definedName>
    <definedName name="_xlnm._FilterDatabase" localSheetId="10" hidden="1">'7-Afroep Noord-Zuidlijn'!$A$11:$O$16</definedName>
    <definedName name="_xlnm._FilterDatabase" localSheetId="12">#REF!</definedName>
    <definedName name="_xlnm._FilterDatabase">#REF!</definedName>
    <definedName name="_frq47" localSheetId="12">[16]Legenda!#REF!</definedName>
    <definedName name="_frq47">[16]Legenda!#REF!</definedName>
    <definedName name="_fte1">[17]data!$B$1:$C$65536</definedName>
    <definedName name="_IY1">'[11]Fin Input'!$C$5</definedName>
    <definedName name="_IY2">'[11]Fin Input'!$D$5</definedName>
    <definedName name="_IY3">'[11]Fin Input'!$E$5</definedName>
    <definedName name="_IY4">'[11]Fin Input'!$F$5</definedName>
    <definedName name="_IY5">'[11]Fin Input'!$G$5</definedName>
    <definedName name="_Key1" localSheetId="2" hidden="1">'[12]#REF'!#REF!</definedName>
    <definedName name="_Key1" localSheetId="4" hidden="1">'[12]#REF'!#REF!</definedName>
    <definedName name="_Key1" localSheetId="5" hidden="1">'[12]#REF'!#REF!</definedName>
    <definedName name="_Key1" localSheetId="6" hidden="1">'[13]#REF'!#REF!</definedName>
    <definedName name="_Key1" localSheetId="7" hidden="1">'[12]#REF'!#REF!</definedName>
    <definedName name="_Key1" localSheetId="10" hidden="1">'[14]#REF'!#REF!</definedName>
    <definedName name="_Key1" localSheetId="11" hidden="1">'[12]#REF'!#REF!</definedName>
    <definedName name="_Key1" localSheetId="12" hidden="1">'[12]#REF'!#REF!</definedName>
    <definedName name="_Key1" hidden="1">'[12]#REF'!#REF!</definedName>
    <definedName name="_Key2" localSheetId="12" hidden="1">#REF!</definedName>
    <definedName name="_Key2" hidden="1">#REF!</definedName>
    <definedName name="_Key3" localSheetId="12" hidden="1">#REF!</definedName>
    <definedName name="_Key3" hidden="1">#REF!</definedName>
    <definedName name="_Order1" hidden="1">255</definedName>
    <definedName name="_Order2" hidden="1">255</definedName>
    <definedName name="_PAG1" localSheetId="12">'[2]B-1'!#REF!</definedName>
    <definedName name="_PAG1">'[2]B-1'!#REF!</definedName>
    <definedName name="_PAG2" localSheetId="12">'[2]B-1'!#REF!</definedName>
    <definedName name="_PAG2">'[2]B-1'!#REF!</definedName>
    <definedName name="_PAG3" localSheetId="12">'[2]B-1'!#REF!</definedName>
    <definedName name="_PAG3">'[2]B-1'!#REF!</definedName>
    <definedName name="_pv2003">[4]prijsopbouw!$O$19</definedName>
    <definedName name="_pv2004">#REF!</definedName>
    <definedName name="_sch10">#REF!</definedName>
    <definedName name="_sch11">#REF!</definedName>
    <definedName name="_sch20">#REF!</definedName>
    <definedName name="_sch21">#REF!</definedName>
    <definedName name="_sch22">#REF!</definedName>
    <definedName name="_sch23">#REF!</definedName>
    <definedName name="_sch24">#REF!</definedName>
    <definedName name="_sch31">#REF!</definedName>
    <definedName name="_sch32">#REF!</definedName>
    <definedName name="_sch33">#REF!</definedName>
    <definedName name="_sch34">#REF!</definedName>
    <definedName name="_sch35">#REF!</definedName>
    <definedName name="_sch41">#REF!</definedName>
    <definedName name="_sch42">#REF!</definedName>
    <definedName name="_sch43">#REF!</definedName>
    <definedName name="_sch44">#REF!</definedName>
    <definedName name="_sch45">#REF!</definedName>
    <definedName name="_sch51">#REF!</definedName>
    <definedName name="_sch52">#REF!</definedName>
    <definedName name="_sch61">#REF!</definedName>
    <definedName name="_sch62">#REF!</definedName>
    <definedName name="_sch63">#REF!</definedName>
    <definedName name="_sch64">#REF!</definedName>
    <definedName name="_Sort" hidden="1">#REF!</definedName>
    <definedName name="_Sort2" hidden="1">#REF!</definedName>
    <definedName name="_Table1_In1" localSheetId="5" hidden="1">#REF!</definedName>
    <definedName name="_Table1_In1" hidden="1">#REF!</definedName>
    <definedName name="_Table1_Out" localSheetId="5" hidden="1">#REF!</definedName>
    <definedName name="_Table1_Out" hidden="1">#REF!</definedName>
    <definedName name="a">[18]Prijsbladen!$D$444</definedName>
    <definedName name="a_nodig" localSheetId="12">#REF!</definedName>
    <definedName name="a_nodig">#REF!</definedName>
    <definedName name="aaa" localSheetId="12">#REF!</definedName>
    <definedName name="aaa">#REF!</definedName>
    <definedName name="Aanneemsomxyz" localSheetId="12" hidden="1">[3]Blad1!#REF!</definedName>
    <definedName name="Aanneemsomxyz" hidden="1">[3]Blad1!#REF!</definedName>
    <definedName name="aannemer">'[19]basisgegevens aannemer'!$C$3</definedName>
    <definedName name="AanpassingScriptFAQ" localSheetId="12">#REF!</definedName>
    <definedName name="AanpassingScriptFAQ">#REF!</definedName>
    <definedName name="AanpassingScriptHIP" localSheetId="12">#REF!</definedName>
    <definedName name="AanpassingScriptHIP">#REF!</definedName>
    <definedName name="aantal_niet_gebruikt">[20]Programma_check!$Y$1</definedName>
    <definedName name="AardWerk">[21]Frequnetie!$A$3:$B$27</definedName>
    <definedName name="AccessDatabase" hidden="1">"C:\data\excel\BASISWP.mdb"</definedName>
    <definedName name="Additioneel" hidden="1">'[22]#REF'!#REF!</definedName>
    <definedName name="Adj_CBIII">'[11]Value of Customer Contracts'!#REF!</definedName>
    <definedName name="Adj_LossRates">'[11]Value of Customer Contracts'!#REF!</definedName>
    <definedName name="Adj_TO">'[11]Value of Customer Contracts'!#REF!</definedName>
    <definedName name="Adjustments" localSheetId="12">#REF!</definedName>
    <definedName name="Adjustments">#REF!</definedName>
    <definedName name="AdjWACC" localSheetId="12">#REF!</definedName>
    <definedName name="AdjWACC">#REF!</definedName>
    <definedName name="adm" localSheetId="12">[23]Basisgegevens!#REF!</definedName>
    <definedName name="adm">[23]Basisgegevens!#REF!</definedName>
    <definedName name="administratie">[24]Basisgegevens!$E$66</definedName>
    <definedName name="adres">'[25]OBJECT '!$B$8</definedName>
    <definedName name="Afdeling_add" localSheetId="12">#REF!</definedName>
    <definedName name="Afdeling_add">#REF!</definedName>
    <definedName name="_xlnm.Print_Area" localSheetId="0">'1-Inschrijfstaat'!$A$1:$H$34</definedName>
    <definedName name="_xlnm.Print_Area" localSheetId="3">'3a-Ballastbed - DAG'!$B$3:$L$21</definedName>
    <definedName name="_xlnm.Print_Area" localSheetId="4">'3b-Ballastbed - NACHT'!$B$3:$L$32</definedName>
    <definedName name="_xlnm.Print_Area" localSheetId="5">'3c-Ballast perron BN '!$A$2:$L$191</definedName>
    <definedName name="_xlnm.Print_Area" localSheetId="6">'3d-Ballast perron NZL '!$A$2:$D$27</definedName>
    <definedName name="_xlnm.Print_Area" localSheetId="7">'4-Tunnels - NACHT'!$B$3:$M$15</definedName>
    <definedName name="_xlnm.Print_Area" localSheetId="9">'6 - Afroep Bestaande net'!$A$1:$M$56</definedName>
    <definedName name="_xlnm.Print_Area" localSheetId="10">'7-Afroep Noord-Zuidlijn'!$A$1:$M$43</definedName>
    <definedName name="_xlnm.Print_Area" localSheetId="12">#REF!</definedName>
    <definedName name="_xlnm.Print_Area">#REF!</definedName>
    <definedName name="Afdrukbereik_MI" localSheetId="12">#REF!</definedName>
    <definedName name="Afdrukbereik_MI">#REF!</definedName>
    <definedName name="_xlnm.Print_Titles" localSheetId="0">'1-Inschrijfstaat'!$3:$11</definedName>
    <definedName name="_xlnm.Print_Titles" localSheetId="3">'3a-Ballastbed - DAG'!$11:$11</definedName>
    <definedName name="_xlnm.Print_Titles" localSheetId="4">'3b-Ballastbed - NACHT'!$11:$11</definedName>
    <definedName name="_xlnm.Print_Titles" localSheetId="5">'3c-Ballast perron BN '!$3:$10</definedName>
    <definedName name="_xlnm.Print_Titles" localSheetId="7">'4-Tunnels - NACHT'!$11:$11</definedName>
    <definedName name="_xlnm.Print_Titles" localSheetId="9">'6 - Afroep Bestaande net'!$6:$10</definedName>
    <definedName name="_xlnm.Print_Titles" localSheetId="10">'7-Afroep Noord-Zuidlijn'!$7:$10</definedName>
    <definedName name="_xlnm.Print_Titles">#N/A</definedName>
    <definedName name="AFDRUKTITELS_MI" localSheetId="12">#REF!</definedName>
    <definedName name="AFDRUKTITELS_MI">#REF!</definedName>
    <definedName name="AFRICAcheck" localSheetId="12">#REF!</definedName>
    <definedName name="AFRICAcheck">#REF!</definedName>
    <definedName name="AFRICAtrig">#REF!</definedName>
    <definedName name="afschr">[24]Basisgegevens!$E$64</definedName>
    <definedName name="afschrijving">[26]Reductieberekening!$C$3</definedName>
    <definedName name="AfschrijvingenN">[27]Kengetallen!#REF!</definedName>
    <definedName name="AfschrijvingenNmin1">[27]Kengetallen!#REF!</definedName>
    <definedName name="AfschrijvingenNmin2">[27]Kengetallen!#REF!</definedName>
    <definedName name="age" localSheetId="12">#REF!</definedName>
    <definedName name="age">#REF!</definedName>
    <definedName name="Alg">[24]Basisgegevens!$E$70</definedName>
    <definedName name="AMEcheck" localSheetId="12">#REF!</definedName>
    <definedName name="AMEcheck">#REF!</definedName>
    <definedName name="AMEtrig" localSheetId="12">#REF!</definedName>
    <definedName name="AMEtrig">#REF!</definedName>
    <definedName name="anak" localSheetId="12">#REF!</definedName>
    <definedName name="anak">#REF!</definedName>
    <definedName name="antwoord">#REF!</definedName>
    <definedName name="AOP">#REF!</definedName>
    <definedName name="ApplicatiebeheerBedrijven2007">#REF!</definedName>
    <definedName name="ApplicatiebeheerBedrijven2008">#REF!</definedName>
    <definedName name="ApplicatiebeheerBedrijven2009">#REF!</definedName>
    <definedName name="ApplicatiebeheerBedrijven2010">#REF!</definedName>
    <definedName name="ApplicatiebeheerBurger2007">#REF!</definedName>
    <definedName name="ApplicatiebeheerBurger2008">#REF!</definedName>
    <definedName name="ApplicatiebeheerBurger2009">#REF!</definedName>
    <definedName name="ApplicatiebeheerBurger2010">#REF!</definedName>
    <definedName name="ApplicatiebeheerOndersteuning2007">#REF!</definedName>
    <definedName name="ApplicatiebeheerOndersteuning2008">#REF!</definedName>
    <definedName name="ApplicatiebeheerOndersteuning2009">#REF!</definedName>
    <definedName name="ApplicatiebeheerOndersteuning2010">#REF!</definedName>
    <definedName name="ApplicatiebeheerWebsite2007">#REF!</definedName>
    <definedName name="ApplicatiebeheerWebsite2008">#REF!</definedName>
    <definedName name="ApplicatiebeheerWebsite2009">#REF!</definedName>
    <definedName name="ApplicatiebeheerWebsite2010">#REF!</definedName>
    <definedName name="arbeidsprestatie">[28]Prestatiefactoren!#REF!</definedName>
    <definedName name="arnhem" localSheetId="12">#REF!</definedName>
    <definedName name="arnhem">#REF!</definedName>
    <definedName name="ASIAcheck" localSheetId="12">#REF!</definedName>
    <definedName name="ASIAcheck">#REF!</definedName>
    <definedName name="ASIAtrig" localSheetId="12">#REF!</definedName>
    <definedName name="ASIAtrig">#REF!</definedName>
    <definedName name="Austria">#REF!</definedName>
    <definedName name="Auto">[24]Basisgegevens!$E$69</definedName>
    <definedName name="Avond">[29]Personeel!#REF!</definedName>
    <definedName name="b" hidden="1">[3]Blad1!#REF!</definedName>
    <definedName name="b_nodig">#REF!</definedName>
    <definedName name="balanceinputlocal">'[11]Fin Input'!$B$64:$G$123</definedName>
    <definedName name="ballast" localSheetId="12">#REF!</definedName>
    <definedName name="ballast">#REF!</definedName>
    <definedName name="basisuurlonen" localSheetId="12">#REF!</definedName>
    <definedName name="basisuurlonen">#REF!</definedName>
    <definedName name="basisuurlonenjeugd">[24]Basisgegevens!$B$6:$C$12</definedName>
    <definedName name="basisuurlonenVakvolwassenen">[24]Basisgegevens!$E$6:$F$12</definedName>
    <definedName name="BAY">[11]BudAssum!$B$5</definedName>
    <definedName name="beheer">'[19]basisgegevens bestek contract'!$A$28</definedName>
    <definedName name="Belgium" localSheetId="12">#REF!</definedName>
    <definedName name="Belgium">#REF!</definedName>
    <definedName name="bench_cat">[30]Sheet1!$E$3:$E$17</definedName>
    <definedName name="berichtok" localSheetId="12">'9 - Stelpost graffiti'!berichtok</definedName>
    <definedName name="berichtok">[0]!berichtok</definedName>
    <definedName name="berichtoke" localSheetId="12">'9 - Stelpost graffiti'!berichtoke</definedName>
    <definedName name="berichtoke">[0]!berichtoke</definedName>
    <definedName name="berichtoke1" localSheetId="12">'9 - Stelpost graffiti'!berichtoke1</definedName>
    <definedName name="berichtoke1">[0]!berichtoke1</definedName>
    <definedName name="Berkt">[31]!Berkt</definedName>
    <definedName name="bestekcontract">[32]verzamelblad!$A$2</definedName>
    <definedName name="besteknr">[32]verzamelblad!$A$3</definedName>
    <definedName name="BijsluitenLeaflet250" localSheetId="12">#REF!</definedName>
    <definedName name="BijsluitenLeaflet250">#REF!</definedName>
    <definedName name="BijsluitenLeaflet250500" localSheetId="12">#REF!</definedName>
    <definedName name="BijsluitenLeaflet250500">#REF!</definedName>
    <definedName name="BijsluitenLeaflet500" localSheetId="12">#REF!</definedName>
    <definedName name="BijsluitenLeaflet500">#REF!</definedName>
    <definedName name="bla">#REF!</definedName>
    <definedName name="BoekjaarNmin1">[27]Parameters!#REF!</definedName>
    <definedName name="BoekjaarNmin2">[27]Parameters!#REF!</definedName>
    <definedName name="BonusdagenFT" localSheetId="12">#REF!</definedName>
    <definedName name="BonusdagenFT">#REF!</definedName>
    <definedName name="BonusdagenPT" localSheetId="12">#REF!</definedName>
    <definedName name="BonusdagenPT">#REF!</definedName>
    <definedName name="BorrowingRate" localSheetId="12">#REF!</definedName>
    <definedName name="BorrowingRate">#REF!</definedName>
    <definedName name="BriefpapierA3">#REF!</definedName>
    <definedName name="BriefpapierA4">#REF!</definedName>
    <definedName name="BriefpapierA5">#REF!</definedName>
    <definedName name="BriefpapierA6">#REF!</definedName>
    <definedName name="bries">#REF!</definedName>
    <definedName name="btypes">[33]Sheet3!$B$10:$B$18</definedName>
    <definedName name="Budget">[11]Valuation!$B$390</definedName>
    <definedName name="Budgetassumptions">[11]BudAssum!$B$2</definedName>
    <definedName name="bupa" localSheetId="12">#REF!</definedName>
    <definedName name="bupa">#REF!</definedName>
    <definedName name="BurstSeat" localSheetId="12">#REF!</definedName>
    <definedName name="BurstSeat">#REF!</definedName>
    <definedName name="Capacity" localSheetId="12">#REF!</definedName>
    <definedName name="Capacity">#REF!</definedName>
    <definedName name="CashflowEVGemiddeld" localSheetId="12">[27]Kengetallen!#REF!</definedName>
    <definedName name="CashflowEVGemiddeld">[27]Kengetallen!#REF!</definedName>
    <definedName name="CashflowEVN" localSheetId="12">[27]Kengetallen!#REF!</definedName>
    <definedName name="CashflowEVN">[27]Kengetallen!#REF!</definedName>
    <definedName name="CashflowEVNmin1" localSheetId="12">[27]Kengetallen!#REF!</definedName>
    <definedName name="CashflowEVNmin1">[27]Kengetallen!#REF!</definedName>
    <definedName name="CashflowEVNmin2" localSheetId="12">[27]Kengetallen!#REF!</definedName>
    <definedName name="CashflowEVNmin2">[27]Kengetallen!#REF!</definedName>
    <definedName name="CashflowGemiddeld">[27]Kengetallen!#REF!</definedName>
    <definedName name="CashflowN">[27]Kengetallen!#REF!</definedName>
    <definedName name="CashflowNmin1">[27]Kengetallen!#REF!</definedName>
    <definedName name="CashflowNmin2">[27]Kengetallen!#REF!</definedName>
    <definedName name="cashinputlocal">'[11]Fin Input'!$B$129:$G$179</definedName>
    <definedName name="Checklist_aanbesteding" localSheetId="12">#REF!</definedName>
    <definedName name="Checklist_aanbesteding">#REF!</definedName>
    <definedName name="cluster">'[34]3-Basis ruimtestaat'!$B:$B</definedName>
    <definedName name="CodeNorm" localSheetId="12">#REF!</definedName>
    <definedName name="CodeNorm">#REF!</definedName>
    <definedName name="CodeOfferte" localSheetId="12">#REF!</definedName>
    <definedName name="CodeOfferte">#REF!</definedName>
    <definedName name="Comms_Tech">[30]Comms_Tech!$H$3:$H$4</definedName>
    <definedName name="CompensatieRentabiliteitDoorSolvabiliteit">[27]Parameters!#REF!</definedName>
    <definedName name="cons_prijs">[19]Uitvoergegevens!$E$22</definedName>
    <definedName name="ConsultancyApplicatiebeheerRol1" localSheetId="12">#REF!</definedName>
    <definedName name="ConsultancyApplicatiebeheerRol1">#REF!</definedName>
    <definedName name="ConsultancyApplicatiebeheerRol2" localSheetId="12">#REF!</definedName>
    <definedName name="ConsultancyApplicatiebeheerRol2">#REF!</definedName>
    <definedName name="ConsultancyApplicatiebeheerRol3" localSheetId="12">#REF!</definedName>
    <definedName name="ConsultancyApplicatiebeheerRol3">#REF!</definedName>
    <definedName name="ConsultancyApplicatiebeheerRol4">#REF!</definedName>
    <definedName name="ConsultancyApplicatiebeheerRol5">#REF!</definedName>
    <definedName name="ConsultancyCallcenterRol1">#REF!</definedName>
    <definedName name="ConsultancyCallcenterRol2">#REF!</definedName>
    <definedName name="ConsultancyCallcenterRol3">#REF!</definedName>
    <definedName name="ConsultancyCallcenterRol4">#REF!</definedName>
    <definedName name="ConsultancyCallcenterRol5">#REF!</definedName>
    <definedName name="ConsultancyCallcenterRol6">#REF!</definedName>
    <definedName name="ConsultancyHostingRol1">#REF!</definedName>
    <definedName name="ConsultancyHostingRol2">#REF!</definedName>
    <definedName name="ConsultancyHostingRol3">#REF!</definedName>
    <definedName name="ConsultancyHostingRol4">#REF!</definedName>
    <definedName name="ConsultancyHostingRol5">#REF!</definedName>
    <definedName name="ConsultancyPrintEnMailRol1">#REF!</definedName>
    <definedName name="ConsultancyPrintEnMailRol2">#REF!</definedName>
    <definedName name="ConsultancyPrintEnMailRol3">#REF!</definedName>
    <definedName name="ConsultancyPrintEnMailRol4">#REF!</definedName>
    <definedName name="ConsultancyPrintEnMailRol5">#REF!</definedName>
    <definedName name="ConsultancyUren">#REF!</definedName>
    <definedName name="countryid">#REF!</definedName>
    <definedName name="CountryList">#REF!</definedName>
    <definedName name="CRBs">[30]Other!$B$22:$B$23</definedName>
    <definedName name="CWS" localSheetId="12">#REF!</definedName>
    <definedName name="CWS">#REF!</definedName>
    <definedName name="d_gebruikers" localSheetId="12">#REF!</definedName>
    <definedName name="d_gebruikers">#REF!</definedName>
    <definedName name="D_kwal" localSheetId="12">#REF!</definedName>
    <definedName name="D_kwal">#REF!</definedName>
    <definedName name="D_open">#REF!</definedName>
    <definedName name="dag">#REF!</definedName>
    <definedName name="Dagelijks">#REF!</definedName>
    <definedName name="dagenperjaar1">[35]Omreken!$B$9</definedName>
    <definedName name="dagsoorttabel1">[35]Omreken!$A$13:$B$28</definedName>
    <definedName name="data" localSheetId="5">#REF!</definedName>
    <definedName name="data" localSheetId="12">#REF!</definedName>
    <definedName name="data">#REF!</definedName>
    <definedName name="Data___Site" localSheetId="12">#REF!</definedName>
    <definedName name="Data___Site">#REF!</definedName>
    <definedName name="DATA1" localSheetId="12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Range">#REF!</definedName>
    <definedName name="Date" localSheetId="5">#REF!</definedName>
    <definedName name="Date">#REF!</definedName>
    <definedName name="DATUM" localSheetId="5">#REF!</definedName>
    <definedName name="DATUM">#REF!</definedName>
    <definedName name="debtall">#REF!</definedName>
    <definedName name="Decision_2011">#REF!</definedName>
    <definedName name="Decision_2012">#REF!</definedName>
    <definedName name="Decision_2013">#REF!</definedName>
    <definedName name="Decision_2014">#REF!</definedName>
    <definedName name="Decision_2015">#REF!</definedName>
    <definedName name="Decision_2016">#REF!</definedName>
    <definedName name="Deeg">#REF!</definedName>
    <definedName name="DefualtStapBandbreedte">#REF!</definedName>
    <definedName name="delivery">'[36]Service Standards'!$G$3:$G$4</definedName>
    <definedName name="Denmark" localSheetId="12">#REF!</definedName>
    <definedName name="Denmark">#REF!</definedName>
    <definedName name="desAccount" localSheetId="12">#REF!</definedName>
    <definedName name="desAccount">#REF!</definedName>
    <definedName name="desCustom1" localSheetId="12">#REF!</definedName>
    <definedName name="desCustom1">#REF!</definedName>
    <definedName name="desCustom2">#REF!</definedName>
    <definedName name="desCustom3">#REF!</definedName>
    <definedName name="desCustom4">#REF!</definedName>
    <definedName name="desEntity">#REF!</definedName>
    <definedName name="desParent">#REF!</definedName>
    <definedName name="desPeriod">#REF!</definedName>
    <definedName name="desScenario">#REF!</definedName>
    <definedName name="desValue">#REF!</definedName>
    <definedName name="desView">#REF!</definedName>
    <definedName name="desYear">#REF!</definedName>
    <definedName name="dffdf" localSheetId="2" hidden="1">'[37]#REF'!#REF!</definedName>
    <definedName name="dffdf" localSheetId="4" hidden="1">'[37]#REF'!#REF!</definedName>
    <definedName name="dffdf" localSheetId="5" hidden="1">'[12]#REF'!#REF!</definedName>
    <definedName name="dffdf" localSheetId="6" hidden="1">'[37]#REF'!#REF!</definedName>
    <definedName name="dffdf" localSheetId="7" hidden="1">'[37]#REF'!#REF!</definedName>
    <definedName name="dffdf" localSheetId="9" hidden="1">'[37]#REF'!#REF!</definedName>
    <definedName name="dffdf" localSheetId="10" hidden="1">'[37]#REF'!#REF!</definedName>
    <definedName name="dffdf" localSheetId="11" hidden="1">'[37]#REF'!#REF!</definedName>
    <definedName name="dffdf" localSheetId="12" hidden="1">'[12]#REF'!#REF!</definedName>
    <definedName name="dffdf" hidden="1">'[37]#REF'!#REF!</definedName>
    <definedName name="directtoezicht">[32]uurtariefopbouw!$D$26</definedName>
    <definedName name="Dix">[29]Personeel!#REF!</definedName>
    <definedName name="dk_lk">'[38]dagkracht uurtarief'!$E$16</definedName>
    <definedName name="dk_tarief">'[38]dagkracht uurtarief'!$E$42</definedName>
    <definedName name="dk_tarief_fe">'[38]Uurtarieven matrix'!$J$29</definedName>
    <definedName name="dk_tarief_za">'[38]Uurtarieven matrix'!$H$29</definedName>
    <definedName name="DM_Colour">[30]Other!$F$62:$F$64</definedName>
    <definedName name="DM_Freq">[30]Other!$G$62:$G$64</definedName>
    <definedName name="DME_BeforeCloseCompleted">"Onwaar"</definedName>
    <definedName name="Documentation" localSheetId="12">#REF!</definedName>
    <definedName name="Documentation">#REF!</definedName>
    <definedName name="DoorverbondenGesprekPerSeconde" localSheetId="12">#REF!</definedName>
    <definedName name="DoorverbondenGesprekPerSeconde">#REF!</definedName>
    <definedName name="Drie" localSheetId="12">[29]Personeel!#REF!</definedName>
    <definedName name="Drie">[29]Personeel!#REF!</definedName>
    <definedName name="dsa" localSheetId="12">#REF!</definedName>
    <definedName name="dsa">#REF!</definedName>
    <definedName name="Dust_Mats">[30]Other!$B$62:$B$66</definedName>
    <definedName name="DynamischeHefboomfactorGemiddeld">[27]Kengetallen!#REF!</definedName>
    <definedName name="DynamischeHefboomfactorN">[27]Kengetallen!#REF!</definedName>
    <definedName name="DynamischeHefboomfactorNmin1">[27]Kengetallen!#REF!</definedName>
    <definedName name="DynamischeHefboomfactorNmin2">[27]Kengetallen!#REF!</definedName>
    <definedName name="ed" localSheetId="12">#REF!</definedName>
    <definedName name="ed">#REF!</definedName>
    <definedName name="ed_freq" localSheetId="12">#REF!</definedName>
    <definedName name="ed_freq">#REF!</definedName>
    <definedName name="ee" localSheetId="12">[39]vergelijken!#REF!</definedName>
    <definedName name="ee">[39]vergelijken!#REF!</definedName>
    <definedName name="Een" localSheetId="12">[29]Personeel!#REF!</definedName>
    <definedName name="Een">[29]Personeel!#REF!</definedName>
    <definedName name="EENMAL" localSheetId="12">#REF!</definedName>
    <definedName name="EENMAL">#REF!</definedName>
    <definedName name="eg" localSheetId="12">#REF!</definedName>
    <definedName name="eg">#REF!</definedName>
    <definedName name="Eindbeurt" localSheetId="12">#REF!</definedName>
    <definedName name="Eindbeurt">#REF!</definedName>
    <definedName name="einde" localSheetId="12">'9 - Stelpost graffiti'!einde</definedName>
    <definedName name="einde">[0]!einde</definedName>
    <definedName name="Eindejaarstoeslag" localSheetId="12">#REF!</definedName>
    <definedName name="Eindejaarstoeslag">#REF!</definedName>
    <definedName name="eindhoven" localSheetId="12">#REF!</definedName>
    <definedName name="eindhoven">#REF!</definedName>
    <definedName name="EMEcheck" localSheetId="12">#REF!</definedName>
    <definedName name="EMEcheck">#REF!</definedName>
    <definedName name="EMEtrig">#REF!</definedName>
    <definedName name="EnvelopA4">#REF!</definedName>
    <definedName name="EnvelopA5">#REF!</definedName>
    <definedName name="eqcc">'[11]Fin Input'!$G$26</definedName>
    <definedName name="eqirr" localSheetId="12">#REF!</definedName>
    <definedName name="eqirr">#REF!</definedName>
    <definedName name="Equip_Type">[30]Equip!$J$3:$J$19</definedName>
    <definedName name="ervaringsjaren" localSheetId="12">#REF!</definedName>
    <definedName name="ervaringsjaren">#REF!</definedName>
    <definedName name="Ervaringsjarentoeslag">[24]Basisgegevens!$H$6:$I$12</definedName>
    <definedName name="Erwin" localSheetId="12">#REF!</definedName>
    <definedName name="Erwin">#REF!</definedName>
    <definedName name="euro">[40]Blad3!$C$2</definedName>
    <definedName name="EVA">[11]Valuation!$B$2</definedName>
    <definedName name="ExchangeRate">[11]Intro!$C$15</definedName>
    <definedName name="ExchangeRate1">[11]Intro!$D$12</definedName>
    <definedName name="ExpiryYear" localSheetId="12">#REF!</definedName>
    <definedName name="ExpiryYear">#REF!</definedName>
    <definedName name="Extra_Visitors">[30]Other!$B$100:$B$105</definedName>
    <definedName name="extrawerk" localSheetId="12">#REF!</definedName>
    <definedName name="extrawerk">#REF!</definedName>
    <definedName name="ExtraWerkstroom" localSheetId="12">#REF!</definedName>
    <definedName name="ExtraWerkstroom">#REF!</definedName>
    <definedName name="fe" localSheetId="12">'9 - Stelpost graffiti'!fe</definedName>
    <definedName name="fe">[0]!fe</definedName>
    <definedName name="FeestdagenFT">[24]Basisgegevens!$I$23</definedName>
    <definedName name="FeestdagenPT">[24]Basisgegevens!$F$23</definedName>
    <definedName name="ff" hidden="1">[3]Blad1!#REF!</definedName>
    <definedName name="fff">#REF!</definedName>
    <definedName name="fghf" localSheetId="2" hidden="1">'[12]#REF'!#REF!</definedName>
    <definedName name="fghf" localSheetId="4" hidden="1">'[12]#REF'!#REF!</definedName>
    <definedName name="fghf" localSheetId="5" hidden="1">'[12]#REF'!#REF!</definedName>
    <definedName name="fghf" localSheetId="6" hidden="1">'[14]#REF'!#REF!</definedName>
    <definedName name="fghf" localSheetId="7" hidden="1">'[12]#REF'!#REF!</definedName>
    <definedName name="fghf" localSheetId="10" hidden="1">'[14]#REF'!#REF!</definedName>
    <definedName name="fghf" localSheetId="12" hidden="1">'[12]#REF'!#REF!</definedName>
    <definedName name="fghf" hidden="1">'[12]#REF'!#REF!</definedName>
    <definedName name="FinancialData">'[11]Fin Input'!$B$422</definedName>
    <definedName name="Finland" localSheetId="12">#REF!</definedName>
    <definedName name="Finland">#REF!</definedName>
    <definedName name="fkhwefhl">[29]Personeel!#REF!</definedName>
    <definedName name="Flex_Rates">'[30]Notes &amp; Assumptions'!$D$237:$H$237</definedName>
    <definedName name="France" localSheetId="12">#REF!</definedName>
    <definedName name="France">#REF!</definedName>
    <definedName name="franchisealgemeen">[24]Basisgegevens!$I$50</definedName>
    <definedName name="franchiseww">[24]Basisgegevens!$I$45</definedName>
    <definedName name="Frekwentie_0">'[41]Adm. ruimte 01.0'!#REF!</definedName>
    <definedName name="freq">[28]Werkprogramma!#REF!</definedName>
    <definedName name="freqtabel">'[42]Middag werk 5w'!#REF!</definedName>
    <definedName name="frequentie">[43]Categorieen!$A$1059:$X$1067</definedName>
    <definedName name="FSF" localSheetId="12">#REF!</definedName>
    <definedName name="FSF">#REF!</definedName>
    <definedName name="funk" localSheetId="12">#REF!</definedName>
    <definedName name="funk">#REF!</definedName>
    <definedName name="g" localSheetId="12">[44]Begroting!#REF!</definedName>
    <definedName name="g">[44]Begroting!#REF!</definedName>
    <definedName name="Gan_R">[31]!Gan_R</definedName>
    <definedName name="gebouw" localSheetId="5">#REF!</definedName>
    <definedName name="gebouw" localSheetId="12">#REF!</definedName>
    <definedName name="gebouw">#REF!</definedName>
    <definedName name="Gebouw_glas">'[45]1A-Glas'!$A:$A</definedName>
    <definedName name="gebruikerscode">[20]Tussenblad!$A$12</definedName>
    <definedName name="gein" localSheetId="12">#REF!</definedName>
    <definedName name="gein">#REF!</definedName>
    <definedName name="Germany" localSheetId="12">#REF!</definedName>
    <definedName name="Germany">#REF!</definedName>
    <definedName name="GET_CLIENT" localSheetId="12">#REF!</definedName>
    <definedName name="GET_CLIENT">#REF!</definedName>
    <definedName name="GET_CLIENT96">#REF!</definedName>
    <definedName name="GewichtN">[27]Parameters!#REF!</definedName>
    <definedName name="GewichtNmin1">[27]Parameters!#REF!</definedName>
    <definedName name="GewichtNmin2">[27]Parameters!#REF!</definedName>
    <definedName name="GewichtTotaal">[27]Parameters!#REF!</definedName>
    <definedName name="glas" localSheetId="12">'9 - Stelpost graffiti'!glas</definedName>
    <definedName name="glas">[0]!glas</definedName>
    <definedName name="glas_excl">[19]Uitvoergegevens!$I$11</definedName>
    <definedName name="glas_incl">[19]Uitvoergegevens!$I$10</definedName>
    <definedName name="Glasbewassing">'[45]1A-Glas'!$K:$K</definedName>
    <definedName name="glasbwas" localSheetId="12">#REF!</definedName>
    <definedName name="glasbwas">#REF!</definedName>
    <definedName name="glassoort" localSheetId="5">#REF!</definedName>
    <definedName name="Glassoort" localSheetId="6">'[46]9-Glasstaat'!$D$4:$E$11</definedName>
    <definedName name="Glassoort" localSheetId="10">'[46]9-Glasstaat'!$D$4:$E$11</definedName>
    <definedName name="glassoort" localSheetId="12">#REF!</definedName>
    <definedName name="Glassoort">'[47]10-Glasstaat percel 1 en 2'!$D$1:$E$14</definedName>
    <definedName name="Glassoort2" localSheetId="5">#REF!</definedName>
    <definedName name="Glassoort2" localSheetId="12">'[48]8a-Glasstaat'!$P$13:$R$25</definedName>
    <definedName name="Glassoort2">'[49]10-Glasstaat'!$I$2:$J$14</definedName>
    <definedName name="Gls_G" localSheetId="12">[8]Begroting!#REF!</definedName>
    <definedName name="Gls_G">[8]Begroting!#REF!</definedName>
    <definedName name="gron" localSheetId="12">#REF!</definedName>
    <definedName name="gron">#REF!</definedName>
    <definedName name="gs" localSheetId="2" hidden="1">'[37]#REF'!#REF!</definedName>
    <definedName name="gs" localSheetId="4" hidden="1">'[37]#REF'!#REF!</definedName>
    <definedName name="gs" localSheetId="5" hidden="1">'[12]#REF'!#REF!</definedName>
    <definedName name="gs" localSheetId="6" hidden="1">'[37]#REF'!#REF!</definedName>
    <definedName name="gs" localSheetId="7" hidden="1">'[37]#REF'!#REF!</definedName>
    <definedName name="gs" localSheetId="9" hidden="1">'[37]#REF'!#REF!</definedName>
    <definedName name="gs" localSheetId="10" hidden="1">'[37]#REF'!#REF!</definedName>
    <definedName name="gs" localSheetId="11" hidden="1">'[37]#REF'!#REF!</definedName>
    <definedName name="gs" localSheetId="12" hidden="1">'[12]#REF'!#REF!</definedName>
    <definedName name="gs" hidden="1">'[37]#REF'!#REF!</definedName>
    <definedName name="gs_lk">'[38]garderobe-sanitair uurtarief'!$E$16</definedName>
    <definedName name="gs_tarief">'[38]garderobe-sanitair uurtarief'!$E$42</definedName>
    <definedName name="gs_tarief_fe">'[38]Uurtarieven matrix'!#REF!</definedName>
    <definedName name="GWE_Oud_Nieuw" localSheetId="12">#REF!</definedName>
    <definedName name="GWE_Oud_Nieuw">#REF!</definedName>
    <definedName name="gy" localSheetId="12" hidden="1">#REF!</definedName>
    <definedName name="gy" hidden="1">#REF!</definedName>
    <definedName name="hallo" localSheetId="12">[29]Personeel!#REF!</definedName>
    <definedName name="hallo">[29]Personeel!#REF!</definedName>
    <definedName name="han" localSheetId="2" hidden="1">'[12]#REF'!#REF!</definedName>
    <definedName name="han" localSheetId="4" hidden="1">'[12]#REF'!#REF!</definedName>
    <definedName name="han" localSheetId="5" hidden="1">'[12]#REF'!#REF!</definedName>
    <definedName name="han" localSheetId="6" hidden="1">'[14]#REF'!#REF!</definedName>
    <definedName name="han" localSheetId="7" hidden="1">'[12]#REF'!#REF!</definedName>
    <definedName name="han" localSheetId="9" hidden="1">'[50]#REF'!#REF!</definedName>
    <definedName name="han" localSheetId="10" hidden="1">'[50]#REF'!#REF!</definedName>
    <definedName name="han" localSheetId="11" hidden="1">'[12]#REF'!#REF!</definedName>
    <definedName name="han" hidden="1">'[12]#REF'!#REF!</definedName>
    <definedName name="Hand_Soap">[30]Materials!$I$3:$I$7</definedName>
    <definedName name="Hand_Towels">[30]Materials!$J$3:$J$13</definedName>
    <definedName name="Handdoekrollen">#REF!</definedName>
    <definedName name="HC_2011">#REF!</definedName>
    <definedName name="HC_2012">#REF!</definedName>
    <definedName name="HC_2013">#REF!</definedName>
    <definedName name="HC_2014">#REF!</definedName>
    <definedName name="HC_2015">#REF!</definedName>
    <definedName name="HC_2016">#REF!</definedName>
    <definedName name="HC_2017">#REF!</definedName>
    <definedName name="HC_2018">#REF!</definedName>
    <definedName name="HC_2019">#REF!</definedName>
    <definedName name="hda">#REF!</definedName>
    <definedName name="headings">[51]!Table_owssvr[#Headers]</definedName>
    <definedName name="heerlen">#REF!</definedName>
    <definedName name="henk">[52]Begroting!#REF!</definedName>
    <definedName name="hfdhd">[53]Begroting!#REF!</definedName>
    <definedName name="hhhhh">[54]Begroting!#REF!</definedName>
    <definedName name="hjkjhkj" localSheetId="5">'[55]2-Kengetal'!$A$10:$L$37</definedName>
    <definedName name="hjkjhkj" localSheetId="6">'[56]2-Kengetal'!$A$10:$L$37</definedName>
    <definedName name="hjkjhkj" localSheetId="10">'[56]2-Kengetal'!$A$10:$L$37</definedName>
    <definedName name="hjkjhkj" localSheetId="12">'[55]2-Kengetal'!$A$10:$L$37</definedName>
    <definedName name="hjkjhkj">'[57]2-Kengetal'!$A$10:$L$37</definedName>
    <definedName name="holendrecht" localSheetId="12">#REF!</definedName>
    <definedName name="holendrecht">#REF!</definedName>
    <definedName name="home" localSheetId="12">'9 - Stelpost graffiti'!home</definedName>
    <definedName name="home">[0]!home</definedName>
    <definedName name="HostingBedrijven2007" localSheetId="12">#REF!</definedName>
    <definedName name="HostingBedrijven2007">#REF!</definedName>
    <definedName name="HostingBedrijven2008" localSheetId="12">#REF!</definedName>
    <definedName name="HostingBedrijven2008">#REF!</definedName>
    <definedName name="HostingBedrijven2009" localSheetId="12">#REF!</definedName>
    <definedName name="HostingBedrijven2009">#REF!</definedName>
    <definedName name="HostingBedrijven2010">#REF!</definedName>
    <definedName name="HostingBurger2007">#REF!</definedName>
    <definedName name="HostingBurger2008">#REF!</definedName>
    <definedName name="HostingBurger2009">#REF!</definedName>
    <definedName name="HostingBurger2010">#REF!</definedName>
    <definedName name="HostingOndersteunendeDiensten2007">#REF!</definedName>
    <definedName name="HostingOndersteunendeDiensten2008">#REF!</definedName>
    <definedName name="HostingOndersteunendeDiensten2009">#REF!</definedName>
    <definedName name="HostingOndersteunendeDiensten2010">#REF!</definedName>
    <definedName name="HostingWebsite2007">#REF!</definedName>
    <definedName name="HostingWebsite2008">#REF!</definedName>
    <definedName name="HostingWebsite2009">#REF!</definedName>
    <definedName name="HostingWebsite2010">#REF!</definedName>
    <definedName name="hours">[33]Sheet3!$C$21:$C$26</definedName>
    <definedName name="html" localSheetId="12" hidden="1">{"'Blad1'!$A$1:$Q$51"}</definedName>
    <definedName name="html" hidden="1">{"'Blad1'!$A$1:$Q$51"}</definedName>
    <definedName name="HTML_CodePage" hidden="1">1252</definedName>
    <definedName name="HTML_Control" localSheetId="12" hidden="1">{"'ma_vr'!$A$1:$AA$42"}</definedName>
    <definedName name="HTML_Control" hidden="1">{"'ma_vr'!$A$1:$AA$42"}</definedName>
    <definedName name="HTML_Description" hidden="1">""</definedName>
    <definedName name="HTML_Email" hidden="1">""</definedName>
    <definedName name="HTML_Header" hidden="1">"ma_vr"</definedName>
    <definedName name="HTML_LastUpdate" hidden="1">"06-04-2000"</definedName>
    <definedName name="HTML_LineAfter" hidden="1">FALSE</definedName>
    <definedName name="HTML_LineBefore" hidden="1">FALSE</definedName>
    <definedName name="HTML_Name" hidden="1">"R.Ballast"</definedName>
    <definedName name="HTML_OBDlg2" hidden="1">TRUE</definedName>
    <definedName name="HTML_OBDlg4" hidden="1">TRUE</definedName>
    <definedName name="HTML_OS" hidden="1">0</definedName>
    <definedName name="HTML_PathFile" hidden="1">"F:\MS Office\Tarieven 2000\HTML.htm"</definedName>
    <definedName name="HTML_Title" hidden="1">"Tarief2000_basisRB"</definedName>
    <definedName name="html2" localSheetId="12" hidden="1">{"'Blad1'!$A$1:$Q$51"}</definedName>
    <definedName name="html2" hidden="1">{"'Blad1'!$A$1:$Q$51"}</definedName>
    <definedName name="html3" localSheetId="12" hidden="1">{"'Blad1'!$A$1:$Q$51"}</definedName>
    <definedName name="html3" hidden="1">{"'Blad1'!$A$1:$Q$51"}</definedName>
    <definedName name="huigenbosch">#REF!</definedName>
    <definedName name="huntum">#REF!</definedName>
    <definedName name="Hyg_Type">[30]Hygiene!$L$3:$L$13</definedName>
    <definedName name="IEfactor" localSheetId="12">#REF!</definedName>
    <definedName name="IEfactor">#REF!</definedName>
    <definedName name="INGNORM" localSheetId="12">#REF!</definedName>
    <definedName name="INGNORM">#REF!</definedName>
    <definedName name="InitiëleKostenInrichting" localSheetId="12">#REF!</definedName>
    <definedName name="InitiëleKostenInrichting">#REF!</definedName>
    <definedName name="Input">'[11]Fin Input'!$B$1</definedName>
    <definedName name="Inschrijver" localSheetId="12">#REF!</definedName>
    <definedName name="Inschrijver">#REF!</definedName>
    <definedName name="inspectie">[19]Uitvoergegevens!$E$24</definedName>
    <definedName name="instantie" localSheetId="12">#REF!</definedName>
    <definedName name="instantie">#REF!</definedName>
    <definedName name="Introduction">[11]Intro!$B$1</definedName>
    <definedName name="Invulinstructie">#N/A</definedName>
    <definedName name="irr">#REF!</definedName>
    <definedName name="ISSGAAP">[11]Adjust!#REF!</definedName>
    <definedName name="ISSownership">[11]Intro!#REF!</definedName>
    <definedName name="Italy" localSheetId="12">#REF!</definedName>
    <definedName name="Italy">#REF!</definedName>
    <definedName name="IY">'[11]Fin Input'!$B$5</definedName>
    <definedName name="jaaruren">[19]Uitvoergegevens!$E$11</definedName>
    <definedName name="Jeugd" localSheetId="12">#REF!</definedName>
    <definedName name="Jeugd">#REF!</definedName>
    <definedName name="jj" hidden="1">'[58]Offerteformulier 1'!#REF!</definedName>
    <definedName name="k_nodig" localSheetId="12">#REF!</definedName>
    <definedName name="k_nodig">#REF!</definedName>
    <definedName name="keesom" localSheetId="12">#REF!</definedName>
    <definedName name="keesom">#REF!</definedName>
    <definedName name="KengCode" localSheetId="5">'[59]2-Kengetal'!$A$9:$M$56</definedName>
    <definedName name="KengCode" localSheetId="6">'[60]2-Kengetal'!$A$9:$M$56</definedName>
    <definedName name="KengCode" localSheetId="10">'[60]2-Kengetal'!$A$9:$M$56</definedName>
    <definedName name="KengCode" localSheetId="12">'[59]2-Kengetal'!$A$9:$M$56</definedName>
    <definedName name="KengCode">'[61]2-Kengetal'!$A$9:$M$56</definedName>
    <definedName name="Kengetal" localSheetId="5">#REF!</definedName>
    <definedName name="Kengetal" localSheetId="6">'[62]2-Kengetal'!$A$10:$R$55</definedName>
    <definedName name="Kengetal" localSheetId="10">'[46]4-Kengetal'!$A$11:$T$39</definedName>
    <definedName name="Kengetal" localSheetId="12">#REF!</definedName>
    <definedName name="Kengetal">'[47]4-Kengetal'!$A$12:$P$49</definedName>
    <definedName name="kengetallen" localSheetId="12">#REF!</definedName>
    <definedName name="kengetallen">#REF!</definedName>
    <definedName name="Kengetallenoverzicht">[63]Kengetallen!$B$5:$J$91</definedName>
    <definedName name="kengetaltabel" localSheetId="12">#REF!</definedName>
    <definedName name="kengetaltabel">#REF!</definedName>
    <definedName name="Kentalnvb" localSheetId="5">[64]Kengetal!$A$10:$H$58</definedName>
    <definedName name="Kentalnvb" localSheetId="6">[65]Kengetal!$A$10:$H$58</definedName>
    <definedName name="Kentalnvb" localSheetId="10">[65]Kengetal!$A$10:$H$58</definedName>
    <definedName name="Kentalnvb" localSheetId="12">[64]Kengetal!$A$10:$H$58</definedName>
    <definedName name="Kentalnvb">[66]Kengetal!$A$10:$H$58</definedName>
    <definedName name="kjh" localSheetId="2" hidden="1">'[12]#REF'!#REF!</definedName>
    <definedName name="kjh" localSheetId="4" hidden="1">'[12]#REF'!#REF!</definedName>
    <definedName name="kjh" localSheetId="5" hidden="1">'[12]#REF'!#REF!</definedName>
    <definedName name="kjh" localSheetId="6" hidden="1">'[14]#REF'!#REF!</definedName>
    <definedName name="kjh" localSheetId="7" hidden="1">'[12]#REF'!#REF!</definedName>
    <definedName name="kjh" localSheetId="10" hidden="1">'[14]#REF'!#REF!</definedName>
    <definedName name="kjh" localSheetId="12" hidden="1">'[12]#REF'!#REF!</definedName>
    <definedName name="kjh" hidden="1">'[12]#REF'!#REF!</definedName>
    <definedName name="klant" localSheetId="12">#REF!</definedName>
    <definedName name="klant">#REF!</definedName>
    <definedName name="klantcode" localSheetId="12">#REF!</definedName>
    <definedName name="klantcode">#REF!</definedName>
    <definedName name="Kleding">[24]Basisgegevens!$E$65</definedName>
    <definedName name="kleihut" localSheetId="12">#REF!</definedName>
    <definedName name="kleihut">#REF!</definedName>
    <definedName name="KLFactor" localSheetId="12">#REF!</definedName>
    <definedName name="KLFactor">#REF!</definedName>
    <definedName name="kop" localSheetId="12">#REF!</definedName>
    <definedName name="kop">#REF!</definedName>
    <definedName name="KortverzuimFT">#REF!</definedName>
    <definedName name="kortverzuimPT">#REF!</definedName>
    <definedName name="Kosten_addit">#REF!</definedName>
    <definedName name="KostenPerCall0tot100">#REF!</definedName>
    <definedName name="KostenPerCall1001tot1500">#REF!</definedName>
    <definedName name="KostenPerCall101tot250">#REF!</definedName>
    <definedName name="KostenPerCall1501tot2000">#REF!</definedName>
    <definedName name="KostenPerCall2001tot2500">#REF!</definedName>
    <definedName name="KostenPerCall2500plus">#REF!</definedName>
    <definedName name="KostenPerCall251tot500">#REF!</definedName>
    <definedName name="KostenPerCall501tot750">#REF!</definedName>
    <definedName name="KostenPerCall751tot1000">#REF!</definedName>
    <definedName name="kredtall">#REF!</definedName>
    <definedName name="kwartaal">#REF!</definedName>
    <definedName name="kwartaal_prijs">[19]Uitvoergegevens!$E$15</definedName>
    <definedName name="kwartaal_uren">[19]Uitvoergegevens!$E$16</definedName>
    <definedName name="l_gebruikers" localSheetId="12">#REF!</definedName>
    <definedName name="l_gebruikers">#REF!</definedName>
    <definedName name="L_Kwal" localSheetId="12">#REF!</definedName>
    <definedName name="L_Kwal">#REF!</definedName>
    <definedName name="L_open" localSheetId="12">#REF!</definedName>
    <definedName name="L_open">#REF!</definedName>
    <definedName name="Laag1">#REF!</definedName>
    <definedName name="Laag2">#REF!</definedName>
    <definedName name="Laag3">#REF!</definedName>
    <definedName name="Laag7">#REF!</definedName>
    <definedName name="Laag8">#REF!</definedName>
    <definedName name="LC">#REF!</definedName>
    <definedName name="LeaseDuration">#REF!</definedName>
    <definedName name="LHK">#REF!</definedName>
    <definedName name="Light_Periodics">[30]Other!$B$95:$B$97</definedName>
    <definedName name="Lijn" localSheetId="5">'[59]3-Basis ruimtestaat'!$C:$C</definedName>
    <definedName name="Lijn" localSheetId="6">'[60]3-Basis ruimtestaat'!$C:$C</definedName>
    <definedName name="Lijn" localSheetId="10">'[60]3-Basis ruimtestaat'!$C:$C</definedName>
    <definedName name="Lijn" localSheetId="12">'[59]3-Basis ruimtestaat'!$C:$C</definedName>
    <definedName name="Lijn">'[61]3-Basis ruimtestaat'!$C:$C</definedName>
    <definedName name="lijst_zdg" localSheetId="12">#REF!</definedName>
    <definedName name="lijst_zdg">#REF!</definedName>
    <definedName name="LiquiditeitGemiddeld">[27]Kengetallen!#REF!</definedName>
    <definedName name="LiquiditeitN">[27]Kengetallen!#REF!</definedName>
    <definedName name="LiquiditeitNmin1">[27]Kengetallen!#REF!</definedName>
    <definedName name="LiquiditeitNmin2">[27]Kengetallen!#REF!</definedName>
    <definedName name="LiquidRatioN">[27]Kengetallen!#REF!</definedName>
    <definedName name="LiquidRatioNmin1">[27]Kengetallen!#REF!</definedName>
    <definedName name="LiquidRatioNmin2">[27]Kengetallen!#REF!</definedName>
    <definedName name="listENTITIES" localSheetId="12">#REF!</definedName>
    <definedName name="listENTITIES">#REF!</definedName>
    <definedName name="listENTITYPARENT" localSheetId="12">#REF!</definedName>
    <definedName name="listENTITYPARENT">#REF!</definedName>
    <definedName name="listPERIOD" localSheetId="12">#REF!</definedName>
    <definedName name="listPERIOD">#REF!</definedName>
    <definedName name="LIT">#REF!</definedName>
    <definedName name="lll" localSheetId="5">'[67]3-Basis ruimtestaat'!$O:$O</definedName>
    <definedName name="lll" localSheetId="6">'[68]3-Basis ruimtestaat'!$O:$O</definedName>
    <definedName name="lll" localSheetId="10">'[68]3-Basis ruimtestaat'!$O:$O</definedName>
    <definedName name="lll" localSheetId="12">'[67]3-Basis ruimtestaat'!$O:$O</definedName>
    <definedName name="lll">'[69]3-Basis ruimtestaat'!$O:$O</definedName>
    <definedName name="lnkstn_divers">[19]uurtariefopbouw!$E$18</definedName>
    <definedName name="lnkstn_speciaal">[19]uurtariefopbouw!$G$18</definedName>
    <definedName name="LocalCurrency">[70]Intro!$C$10</definedName>
    <definedName name="LocalCurrency1">[11]Intro!$D$10</definedName>
    <definedName name="locatie">[19]Uitvoergegevens!$C$6</definedName>
    <definedName name="Locatiecode" localSheetId="12">#REF!</definedName>
    <definedName name="Locatiecode">#REF!</definedName>
    <definedName name="locationlist">[51]!Table_owssvr[#All]</definedName>
    <definedName name="Lokatieadres">'[71]Lokatie overzicht'!$C$1:$E$96</definedName>
    <definedName name="Loongroepen">'[72]1.5 Opbouw uurtarieven'!$A$12:$A$46</definedName>
    <definedName name="lotus" localSheetId="12">#REF!</definedName>
    <definedName name="lotus">#REF!</definedName>
    <definedName name="LW">[30]Sheet1!$G$3:$G$4</definedName>
    <definedName name="M_nodig" localSheetId="12">#REF!</definedName>
    <definedName name="M_nodig">#REF!</definedName>
    <definedName name="m2jaar" localSheetId="12">#REF!</definedName>
    <definedName name="m2jaar">#REF!</definedName>
    <definedName name="maand" localSheetId="12">#REF!</definedName>
    <definedName name="maand">#REF!</definedName>
    <definedName name="MaandelijkseFeeCallcenters">#REF!</definedName>
    <definedName name="maandprijs">[19]Uitvoergegevens!$E$10</definedName>
    <definedName name="maanduren">[19]Uitvoergegevens!$E$14</definedName>
    <definedName name="Machines">'[73]Basis ruimtestaat'!$V$11:$V$1507</definedName>
    <definedName name="Macro3" localSheetId="12">'9 - Stelpost graffiti'!Macro3</definedName>
    <definedName name="Macro3">[0]!Macro3</definedName>
    <definedName name="macrop12f2" localSheetId="12">'9 - Stelpost graffiti'!macrop12f2</definedName>
    <definedName name="macrop12f2">[0]!macrop12f2</definedName>
    <definedName name="MacroP17" localSheetId="12">'9 - Stelpost graffiti'!MacroP17</definedName>
    <definedName name="MacroP17">[0]!MacroP17</definedName>
    <definedName name="MacroP17_6" localSheetId="12">'9 - Stelpost graffiti'!MacroP17_6</definedName>
    <definedName name="MacroP17_6">[0]!MacroP17_6</definedName>
    <definedName name="Macrop2" localSheetId="12">'9 - Stelpost graffiti'!Macrop2</definedName>
    <definedName name="Macrop2">[0]!Macrop2</definedName>
    <definedName name="macroP3f16" localSheetId="12">'9 - Stelpost graffiti'!macroP3f16</definedName>
    <definedName name="macroP3f16">[0]!macroP3f16</definedName>
    <definedName name="Macrop6" localSheetId="12">'9 - Stelpost graffiti'!Macrop6</definedName>
    <definedName name="Macrop6">[0]!Macrop6</definedName>
    <definedName name="Macrop7" localSheetId="12">'9 - Stelpost graffiti'!Macrop7</definedName>
    <definedName name="Macrop7">[0]!Macrop7</definedName>
    <definedName name="macrox">#N/A</definedName>
    <definedName name="Man_Miles">[30]Other!$B$53:$B$57</definedName>
    <definedName name="Man_Track">[30]Other!$G$52:$G$53</definedName>
    <definedName name="Man_Trans">[30]Other!$C$52:$F$52</definedName>
    <definedName name="management">[24]Basisgegevens!$E$71</definedName>
    <definedName name="ManInput" localSheetId="12">#REF!</definedName>
    <definedName name="ManInput">#REF!</definedName>
    <definedName name="ManIntroduction" localSheetId="12">#REF!</definedName>
    <definedName name="ManIntroduction">#REF!</definedName>
    <definedName name="Manual" localSheetId="12">#REF!</definedName>
    <definedName name="Manual">#REF!</definedName>
    <definedName name="matmid">[24]Basisgegevens!$E$63</definedName>
    <definedName name="MatrixLiquiditeit">[27]Kengetallen!#REF!</definedName>
    <definedName name="MatrixRentabiliteit">[27]Kengetallen!#REF!</definedName>
    <definedName name="MatrixSolvabiliteit">[27]Kengetallen!#REF!</definedName>
    <definedName name="mavr">'[74]3-Basis ruimtestaat'!$M:$M</definedName>
    <definedName name="MaxLev" localSheetId="12">#REF!</definedName>
    <definedName name="MaxLev">#REF!</definedName>
    <definedName name="MaxX" localSheetId="12">#REF!</definedName>
    <definedName name="MaxX">#REF!</definedName>
    <definedName name="Medewerkergegevens" localSheetId="12">#REF!</definedName>
    <definedName name="Medewerkergegevens">#REF!</definedName>
    <definedName name="medium1">#REF!</definedName>
    <definedName name="medium2">#REF!</definedName>
    <definedName name="mercator">#REF!</definedName>
    <definedName name="Meters">'[72]1.3-Basis ruimtestaat'!$J:$J</definedName>
    <definedName name="MinimaleScore">[27]Parameters!#REF!</definedName>
    <definedName name="MinimumLiquiditeit">[27]Parameters!#REF!</definedName>
    <definedName name="MinimumPuntenPerJaar">[27]Parameters!#REF!</definedName>
    <definedName name="MinimumRentabiliteit">[27]Parameters!#REF!</definedName>
    <definedName name="MinimumScoreLiquiditeit">[27]Parameters!#REF!</definedName>
    <definedName name="MinimumScoreRentabiliteit">[27]Parameters!#REF!</definedName>
    <definedName name="MinimumScoreSolvabiliteit">[27]Parameters!#REF!</definedName>
    <definedName name="MinimumSolvabiliteit">[27]Parameters!#REF!</definedName>
    <definedName name="MinorityInterestInSubsidiariesN" localSheetId="12">#REF!</definedName>
    <definedName name="MinorityInterestInSubsidiariesN">#REF!</definedName>
    <definedName name="MinorityInterestInSubsidiariesNmin1" localSheetId="12">#REF!</definedName>
    <definedName name="MinorityInterestInSubsidiariesNmin1">#REF!</definedName>
    <definedName name="MinorityInterestInSubsidiariesNmin2" localSheetId="12">#REF!</definedName>
    <definedName name="MinorityInterestInSubsidiariesNmin2">#REF!</definedName>
    <definedName name="ml">'[75]Glas 3.3'!$O$3:$P$8</definedName>
    <definedName name="mm" hidden="1">'[58]Offerteformulier 1'!#REF!</definedName>
    <definedName name="Month">[11]Intro!$C$8</definedName>
    <definedName name="Mutatiederdekwartaal" localSheetId="12" hidden="1">{"'ma_vr'!$A$1:$AA$42"}</definedName>
    <definedName name="Mutatiederdekwartaal" hidden="1">{"'ma_vr'!$A$1:$AA$42"}</definedName>
    <definedName name="MutatiesVoorzieningenN">[27]Kengetallen!#REF!</definedName>
    <definedName name="MutatiesVoorzieningenNmin1">[27]Kengetallen!#REF!</definedName>
    <definedName name="MutatiesVoorzieningenNmin2">[27]Kengetallen!#REF!</definedName>
    <definedName name="NaamLeverancier" localSheetId="12">#REF!</definedName>
    <definedName name="NaamLeverancier">#REF!</definedName>
    <definedName name="NAcht">[29]Personeel!#REF!</definedName>
    <definedName name="naloop">'[74]3-Basis ruimtestaat'!$N:$N</definedName>
    <definedName name="Nat_Acc" localSheetId="12">#REF!</definedName>
    <definedName name="Nat_Acc">#REF!</definedName>
    <definedName name="nieuw">#N/A</definedName>
    <definedName name="nieuw2">#N/A</definedName>
    <definedName name="nieuw3">#N/A</definedName>
    <definedName name="nieuw4">#N/A</definedName>
    <definedName name="nieuw5">#N/A</definedName>
    <definedName name="nieuwegein" localSheetId="12">#REF!</definedName>
    <definedName name="nieuwegein">#REF!</definedName>
    <definedName name="nm_ma_vr" localSheetId="12">#REF!</definedName>
    <definedName name="nm_ma_vr">#REF!</definedName>
    <definedName name="Norm">#REF!</definedName>
    <definedName name="norm_freq">#REF!</definedName>
    <definedName name="norm1">#REF!</definedName>
    <definedName name="normaal">#REF!</definedName>
    <definedName name="normblad">#REF!</definedName>
    <definedName name="NormCurrentRatio1">[27]Parameters!#REF!</definedName>
    <definedName name="NormCurrentRatio2">[27]Parameters!#REF!</definedName>
    <definedName name="NormCurrentRatio3">[27]Parameters!#REF!</definedName>
    <definedName name="Normen" localSheetId="12">#REF!</definedName>
    <definedName name="Normen">#REF!</definedName>
    <definedName name="NormenBarte" localSheetId="12">#REF!</definedName>
    <definedName name="NormenBarte">#REF!</definedName>
    <definedName name="NormenCult" localSheetId="12">#REF!</definedName>
    <definedName name="NormenCult">#REF!</definedName>
    <definedName name="NormenGym">#REF!</definedName>
    <definedName name="normentabel">[38]Normenblad!$Q$18:$R$89</definedName>
    <definedName name="Normentot">'[76]Invulblad P1'!$A$2:$D$164</definedName>
    <definedName name="normglas" localSheetId="12">#REF!</definedName>
    <definedName name="normglas">#REF!</definedName>
    <definedName name="normingtotaal" localSheetId="12">#REF!</definedName>
    <definedName name="normingtotaal">#REF!</definedName>
    <definedName name="NormOmzet" localSheetId="12">[27]Parameters!#REF!</definedName>
    <definedName name="NormOmzet">[27]Parameters!#REF!</definedName>
    <definedName name="normpeo" localSheetId="12">#REF!</definedName>
    <definedName name="normpeo">#REF!</definedName>
    <definedName name="NormRentabiliteit1" localSheetId="12">[27]Parameters!#REF!</definedName>
    <definedName name="NormRentabiliteit1">[27]Parameters!#REF!</definedName>
    <definedName name="NormRentabiliteit2" localSheetId="12">[27]Parameters!#REF!</definedName>
    <definedName name="NormRentabiliteit2">[27]Parameters!#REF!</definedName>
    <definedName name="NormSolvabiliteit1" localSheetId="12">[27]Parameters!#REF!</definedName>
    <definedName name="NormSolvabiliteit1">[27]Parameters!#REF!</definedName>
    <definedName name="NormSolvabiliteit2">[27]Parameters!#REF!</definedName>
    <definedName name="NormSolvabiliteit3">[27]Parameters!#REF!</definedName>
    <definedName name="NormSolvabiliteit4">[27]Parameters!#REF!</definedName>
    <definedName name="not" localSheetId="12">#REF!</definedName>
    <definedName name="not">#REF!</definedName>
    <definedName name="noti" localSheetId="12">#REF!</definedName>
    <definedName name="noti">#REF!</definedName>
    <definedName name="NvB" localSheetId="12" hidden="1">'[15]#REF'!#REF!</definedName>
    <definedName name="NvB" hidden="1">'[15]#REF'!#REF!</definedName>
    <definedName name="o" localSheetId="12">#REF!</definedName>
    <definedName name="o">#REF!</definedName>
    <definedName name="O_2" localSheetId="12">[77]BeginMeting!#REF!</definedName>
    <definedName name="O_2">[77]BeginMeting!#REF!</definedName>
    <definedName name="O_gebruikers" localSheetId="12">#REF!</definedName>
    <definedName name="O_gebruikers">#REF!</definedName>
    <definedName name="O_kwal" localSheetId="12">#REF!</definedName>
    <definedName name="O_kwal">#REF!</definedName>
    <definedName name="O_open" localSheetId="12">#REF!</definedName>
    <definedName name="O_open">#REF!</definedName>
    <definedName name="objecten" localSheetId="5">#REF!</definedName>
    <definedName name="objecten">#REF!</definedName>
    <definedName name="Obnaam">'[25]OBJECT '!$B$3</definedName>
    <definedName name="Obnr">'[25]OBJECT '!$B$4</definedName>
    <definedName name="offertetarief">[32]uurtariefopbouw!$E$37</definedName>
    <definedName name="offerteuur">'[78]Offerte uurtarief'!$E$41</definedName>
    <definedName name="offerteuurolga">'[78]Offerte uurtarief OLGA'!$E$42</definedName>
    <definedName name="ol_lk">'[38]objectleiding smo uurtarief'!$E$16</definedName>
    <definedName name="ol_tarief">'[38]objectleiding smo uurtarief'!$E$42</definedName>
    <definedName name="ol_tarief_za">'[38]Uurtarieven matrix'!$H$23</definedName>
    <definedName name="olaa1">[79]Blad2!$A$1:$B$65536</definedName>
    <definedName name="OMSCHRIJVING">[80]Afroepprijzen!#REF!</definedName>
    <definedName name="omzetstaffel" localSheetId="12">#REF!</definedName>
    <definedName name="omzetstaffel">#REF!</definedName>
    <definedName name="Onderaannemer">[21]Frequnetie!$H$3:$J$420</definedName>
    <definedName name="onderhoud" localSheetId="12">#REF!</definedName>
    <definedName name="onderhoud">#REF!</definedName>
    <definedName name="oneortwo">[33]Sheet3!$C$30:$C$31</definedName>
    <definedName name="ool_tarief_fe">'[38]Uurtarieven matrix'!$J$23</definedName>
    <definedName name="op" localSheetId="12">#REF!</definedName>
    <definedName name="op">#REF!</definedName>
    <definedName name="OP_NP" localSheetId="12">#REF!</definedName>
    <definedName name="OP_NP">#REF!</definedName>
    <definedName name="opdrachtgever">[32]basisgegevens!$B$4</definedName>
    <definedName name="opdrachtnemer">[32]basisgegevens!$B$19</definedName>
    <definedName name="Opleidingskosten">[24]Basisgegevens!$E$68</definedName>
    <definedName name="OpNp">[24]Basisgegevens!$E$50</definedName>
    <definedName name="OpslagLeaflets" localSheetId="12">#REF!</definedName>
    <definedName name="OpslagLeaflets">#REF!</definedName>
    <definedName name="ORANGE">[77]BeginMeting!#REF!</definedName>
    <definedName name="ORT">[29]Personeel!#REF!</definedName>
    <definedName name="overgang">[24]Basisgegevens!$E$51</definedName>
    <definedName name="Overig" localSheetId="12">'9 - Stelpost graffiti'!Overig</definedName>
    <definedName name="Overig">[0]!Overig</definedName>
    <definedName name="ow">[81]ow!$A$6:$K$78</definedName>
    <definedName name="p" hidden="1">[3]Blad1!#REF!</definedName>
    <definedName name="P_KPN">[82]projectsheet!$I$12</definedName>
    <definedName name="P_O2">[82]projectsheet!$C$15</definedName>
    <definedName name="P_ORANGE">[82]projectsheet!$C$14</definedName>
    <definedName name="P_TELE2">[82]projectsheet!$C$17</definedName>
    <definedName name="P_TMOBILE">[82]projectsheet!$C$16</definedName>
    <definedName name="P_VODAFONE">[82]projectsheet!$C$13</definedName>
    <definedName name="P7_1_4" localSheetId="12">'9 - Stelpost graffiti'!Macrop7</definedName>
    <definedName name="P7_1_4">[0]!Macrop7</definedName>
    <definedName name="PAC_AW" localSheetId="12">#REF!</definedName>
    <definedName name="PAC_AW">#REF!</definedName>
    <definedName name="PAC_BP" localSheetId="12">#REF!</definedName>
    <definedName name="PAC_BP">#REF!</definedName>
    <definedName name="PAC_FG" localSheetId="12">#REF!</definedName>
    <definedName name="PAC_FG">#REF!</definedName>
    <definedName name="PAC_NB">#REF!</definedName>
    <definedName name="PAC_PP">#REF!</definedName>
    <definedName name="PAC_RR">#REF!</definedName>
    <definedName name="PAC_SS">#REF!</definedName>
    <definedName name="pandlinputlocal">'[11]Fin Input'!$B$4:$G$58</definedName>
    <definedName name="Papierenhanddoekrollen" localSheetId="12">#REF!</definedName>
    <definedName name="Papierenhanddoekrollen">#REF!</definedName>
    <definedName name="patrick" localSheetId="12">#REF!</definedName>
    <definedName name="patrick">#REF!</definedName>
    <definedName name="paysSample" localSheetId="12">#REF!</definedName>
    <definedName name="paysSample">#REF!</definedName>
    <definedName name="pb">[83]CALCULATIONS!$AB$109</definedName>
    <definedName name="PCS_AW" localSheetId="12">#REF!</definedName>
    <definedName name="PCS_AW">#REF!</definedName>
    <definedName name="PCS_BP" localSheetId="12">#REF!</definedName>
    <definedName name="PCS_BP">#REF!</definedName>
    <definedName name="PCS_FG" localSheetId="12">#REF!</definedName>
    <definedName name="PCS_FG">#REF!</definedName>
    <definedName name="PCS_NB">#REF!</definedName>
    <definedName name="PCS_PP">#REF!</definedName>
    <definedName name="PCS_RR">#REF!</definedName>
    <definedName name="PCS_SS">#REF!</definedName>
    <definedName name="PDS_AW">#REF!</definedName>
    <definedName name="PDS_AW_Duo">#REF!</definedName>
    <definedName name="PDS_AW_NT">#REF!</definedName>
    <definedName name="PDS_BP">#REF!</definedName>
    <definedName name="PDS_BP_Duo">#REF!</definedName>
    <definedName name="PDS_BP_NT">#REF!</definedName>
    <definedName name="PDS_FG">#REF!</definedName>
    <definedName name="PDS_FG_Duo">#REF!</definedName>
    <definedName name="PDS_FG_NT">#REF!</definedName>
    <definedName name="PDS_NB">#REF!</definedName>
    <definedName name="PDS_NB_Duo">#REF!</definedName>
    <definedName name="PDS_NB_NT">#REF!</definedName>
    <definedName name="PDS_PP">#REF!</definedName>
    <definedName name="PDS_PP_Duo">#REF!</definedName>
    <definedName name="PDS_PP_NT">#REF!</definedName>
    <definedName name="PDS_RR">#REF!</definedName>
    <definedName name="PDS_RR_Duo">#REF!</definedName>
    <definedName name="PDS_RR_NT">#REF!</definedName>
    <definedName name="PDS_SS">#REF!</definedName>
    <definedName name="PDS_SS_Duo">#REF!</definedName>
    <definedName name="PDS_SS_NT">#REF!</definedName>
    <definedName name="pen">#REF!</definedName>
    <definedName name="PensioenWN">[24]Basisgegevens!$E$36</definedName>
    <definedName name="percent_drop">[30]Other!$B$83:$B$92</definedName>
    <definedName name="Percentage_eindejaars">[84]Uitgangspunten!$B$19</definedName>
    <definedName name="Period_Type">[30]Periodics!$K$3:$K$31</definedName>
    <definedName name="periodiek_prijs">[19]Uitvoergegevens!$E$17</definedName>
    <definedName name="periodiek_uren">[19]Uitvoergegevens!$E$18</definedName>
    <definedName name="petteflet" localSheetId="12">#REF!</definedName>
    <definedName name="petteflet">#REF!</definedName>
    <definedName name="PFS_AW" localSheetId="12">#REF!</definedName>
    <definedName name="PFS_AW">#REF!</definedName>
    <definedName name="PFS_BP" localSheetId="12">#REF!</definedName>
    <definedName name="PFS_BP">#REF!</definedName>
    <definedName name="PFS_FG">#REF!</definedName>
    <definedName name="PFS_NB">#REF!</definedName>
    <definedName name="PFS_NT_AW">#REF!</definedName>
    <definedName name="PFS_NT_BP">#REF!</definedName>
    <definedName name="PFS_NT_FG">#REF!</definedName>
    <definedName name="PFS_NT_NB">#REF!</definedName>
    <definedName name="PFS_NT_PP">#REF!</definedName>
    <definedName name="PFS_NT_RR">#REF!</definedName>
    <definedName name="PFS_NT_SS">#REF!</definedName>
    <definedName name="PFS_PP">#REF!</definedName>
    <definedName name="PFS_RR">#REF!</definedName>
    <definedName name="PFS_SS">#REF!</definedName>
    <definedName name="PHS_AW">#REF!</definedName>
    <definedName name="PHS_BP">#REF!</definedName>
    <definedName name="PHS_FG">#REF!</definedName>
    <definedName name="PHS_NB">#REF!</definedName>
    <definedName name="PHS_NT_AW">#REF!</definedName>
    <definedName name="PHS_NT_BP">#REF!</definedName>
    <definedName name="PHS_NT_FG">#REF!</definedName>
    <definedName name="PHS_NT_NB">#REF!</definedName>
    <definedName name="PHS_NT_PP">#REF!</definedName>
    <definedName name="PHS_NT_RR">#REF!</definedName>
    <definedName name="PHS_NT_SS">#REF!</definedName>
    <definedName name="PHS_PP">#REF!</definedName>
    <definedName name="PHS_RR">#REF!</definedName>
    <definedName name="PHS_SS">#REF!</definedName>
    <definedName name="PICT_HAMETROL">INDIRECT(#REF!)</definedName>
    <definedName name="PICT_PAC">INDIRECT('[85]CWS-Productspecs '!#REF!)</definedName>
    <definedName name="PICT_PCS" localSheetId="12">INDIRECT('[85]CWS-Productspecs '!#REF!)</definedName>
    <definedName name="PICT_PCS">INDIRECT('[85]CWS-Productspecs '!#REF!)</definedName>
    <definedName name="PICT_PCU" localSheetId="12">INDIRECT('[85]CWS-Productspecs '!#REF!)</definedName>
    <definedName name="PICT_PCU">INDIRECT('[85]CWS-Productspecs '!#REF!)</definedName>
    <definedName name="PICT_PDS" localSheetId="12">INDIRECT('[85]CWS-Productspecs '!#REF!)</definedName>
    <definedName name="PICT_PDS">INDIRECT('[85]CWS-Productspecs '!#REF!)</definedName>
    <definedName name="PICT_PDS_DUO" localSheetId="12">INDIRECT('[85]CWS-Productspecs '!#REF!)</definedName>
    <definedName name="PICT_PDS_DUO">INDIRECT('[85]CWS-Productspecs '!#REF!)</definedName>
    <definedName name="PICT_PDS_NT" localSheetId="12">INDIRECT('[85]CWS-Productspecs '!#REF!)</definedName>
    <definedName name="PICT_PDS_NT">INDIRECT('[85]CWS-Productspecs '!#REF!)</definedName>
    <definedName name="PICT_PFS" localSheetId="12">INDIRECT('[85]CWS-Productspecs '!#REF!)</definedName>
    <definedName name="PICT_PFS">INDIRECT('[85]CWS-Productspecs '!#REF!)</definedName>
    <definedName name="PICT_PFS_NT" localSheetId="12">INDIRECT('[85]CWS-Productspecs '!#REF!)</definedName>
    <definedName name="PICT_PFS_NT">INDIRECT('[85]CWS-Productspecs '!#REF!)</definedName>
    <definedName name="PICT_PFU" localSheetId="12">INDIRECT('[85]CWS-Productspecs '!#REF!)</definedName>
    <definedName name="PICT_PFU">INDIRECT('[85]CWS-Productspecs '!#REF!)</definedName>
    <definedName name="PICT_PHS" localSheetId="12">INDIRECT('[85]CWS-Productspecs '!#REF!)</definedName>
    <definedName name="PICT_PHS">INDIRECT('[85]CWS-Productspecs '!#REF!)</definedName>
    <definedName name="PICT_PHS_NT" localSheetId="12">INDIRECT('[85]CWS-Productspecs '!#REF!)</definedName>
    <definedName name="PICT_PHS_NT">INDIRECT('[85]CWS-Productspecs '!#REF!)</definedName>
    <definedName name="PICT_PPR" localSheetId="12">INDIRECT('[85]CWS-Productspecs '!#REF!)</definedName>
    <definedName name="PICT_PPR">INDIRECT('[85]CWS-Productspecs '!#REF!)</definedName>
    <definedName name="PICT_PSC" localSheetId="12">INDIRECT('[85]CWS-Productspecs '!#REF!)</definedName>
    <definedName name="PICT_PSC">INDIRECT('[85]CWS-Productspecs '!#REF!)</definedName>
    <definedName name="PICT_PTP" localSheetId="12">INDIRECT('[85]CWS-Productspecs '!#REF!)</definedName>
    <definedName name="PICT_PTP">INDIRECT('[85]CWS-Productspecs '!#REF!)</definedName>
    <definedName name="plaats_locatie">[19]Uitvoergegevens!$C$7</definedName>
    <definedName name="Poland" localSheetId="12">#REF!</definedName>
    <definedName name="Poland">#REF!</definedName>
    <definedName name="pollewop" localSheetId="12">#REF!</definedName>
    <definedName name="pollewop">#REF!</definedName>
    <definedName name="polymeren_prijs">[19]Uitvoergegevens!$E$21</definedName>
    <definedName name="Porto250500grams20" localSheetId="12">#REF!</definedName>
    <definedName name="Porto250500grams20">#REF!</definedName>
    <definedName name="Porto250500grams30" localSheetId="12">#REF!</definedName>
    <definedName name="Porto250500grams30">#REF!</definedName>
    <definedName name="Porto250500grams40" localSheetId="12">#REF!</definedName>
    <definedName name="Porto250500grams40">#REF!</definedName>
    <definedName name="Porto250500grams50">#REF!</definedName>
    <definedName name="Porto500grams20">#REF!</definedName>
    <definedName name="Porto500grams30">#REF!</definedName>
    <definedName name="Porto500grams40">#REF!</definedName>
    <definedName name="Porto500grams50">#REF!</definedName>
    <definedName name="Portugal">#REF!</definedName>
    <definedName name="PPR_AW">#REF!</definedName>
    <definedName name="PPR_BP">#REF!</definedName>
    <definedName name="PPR_FG">#REF!</definedName>
    <definedName name="PPR_NB">#REF!</definedName>
    <definedName name="PPR_PP">#REF!</definedName>
    <definedName name="PPR_RR">#REF!</definedName>
    <definedName name="PPR_SS">#REF!</definedName>
    <definedName name="PPS">INDIRECT('[85]CWS-Productspecs '!#REF!)</definedName>
    <definedName name="PPS_AW" localSheetId="12">#REF!</definedName>
    <definedName name="PPS_AW">#REF!</definedName>
    <definedName name="PPS_BP">#REF!</definedName>
    <definedName name="PPS_FG">#REF!</definedName>
    <definedName name="PPS_FT">#REF!</definedName>
    <definedName name="PPS_NB">#REF!</definedName>
    <definedName name="PPS_PP">#REF!</definedName>
    <definedName name="PPS_RR">#REF!</definedName>
    <definedName name="PPS_SS">#REF!</definedName>
    <definedName name="prgterug">#REF!</definedName>
    <definedName name="Price">[11]Price!$C$13</definedName>
    <definedName name="prijsjaargegund" localSheetId="12">#REF!</definedName>
    <definedName name="prijsjaargegund">#REF!</definedName>
    <definedName name="prijsjaargegund1" localSheetId="12">#REF!</definedName>
    <definedName name="prijsjaargegund1">#REF!</definedName>
    <definedName name="PrijsPerMinuut120tot180" localSheetId="12">#REF!</definedName>
    <definedName name="PrijsPerMinuut120tot180">#REF!</definedName>
    <definedName name="PrijsPerMinuut15tot60">#REF!</definedName>
    <definedName name="PrijsPerMinuut180tot240">#REF!</definedName>
    <definedName name="PrijsPerMinuut240tot300">#REF!</definedName>
    <definedName name="PrijsPerMinuut300tot360">#REF!</definedName>
    <definedName name="PrijsPerMinuut360tot420">#REF!</definedName>
    <definedName name="PrijsPerMinuut60tot120">#REF!</definedName>
    <definedName name="PrijsPerSeconde120tot180">#REF!</definedName>
    <definedName name="PrijsPerSeconde15tot60">#REF!</definedName>
    <definedName name="PrijsPerSeconde180tot240">#REF!</definedName>
    <definedName name="PrijsPerSeconde240tot300">#REF!</definedName>
    <definedName name="PrijsPerSeconde300tot360">#REF!</definedName>
    <definedName name="PrijsPerSeconde360tot420">#REF!</definedName>
    <definedName name="PrijsPerSeconde60tot120">#REF!</definedName>
    <definedName name="Print_Area_MI">#REF!</definedName>
    <definedName name="PRINT_CLIENT">#REF!</definedName>
    <definedName name="PrintenEnkelzijdig250">#REF!</definedName>
    <definedName name="PrintenEnkelzijdig250500">#REF!</definedName>
    <definedName name="PrintenEnkelzijdig500">#REF!</definedName>
    <definedName name="PrintEnMailBrief001">#REF!</definedName>
    <definedName name="PrintEnMailBrief002">#REF!</definedName>
    <definedName name="PrintEnMailBrief003">#REF!</definedName>
    <definedName name="PrintEnMailBrief004">#REF!</definedName>
    <definedName name="PrintEnMailBrief005">#REF!</definedName>
    <definedName name="PRODUCTIE_UREN_MAANDAG_T_M_VRIJDAG">#REF!</definedName>
    <definedName name="productiemavr">'[73]Basis ruimtestaat'!$Q$11:$Q$1507</definedName>
    <definedName name="productiezazo">'[73]Basis ruimtestaat'!$U$11:$U$1507</definedName>
    <definedName name="Prognose0tot10" localSheetId="12">#REF!</definedName>
    <definedName name="Prognose0tot10">#REF!</definedName>
    <definedName name="Prognose10tot20" localSheetId="12">#REF!</definedName>
    <definedName name="Prognose10tot20">#REF!</definedName>
    <definedName name="Prognose110tot120" localSheetId="12">#REF!</definedName>
    <definedName name="Prognose110tot120">#REF!</definedName>
    <definedName name="Prognose120tot130">#REF!</definedName>
    <definedName name="Prognose130tot140">#REF!</definedName>
    <definedName name="Prognose140tot150">#REF!</definedName>
    <definedName name="Prognose150tot160">#REF!</definedName>
    <definedName name="Prognose160tot170">#REF!</definedName>
    <definedName name="Prognose170tot180">#REF!</definedName>
    <definedName name="Prognose180tot190">#REF!</definedName>
    <definedName name="Prognose190tot200">#REF!</definedName>
    <definedName name="Prognose20tot30">#REF!</definedName>
    <definedName name="Prognose30tot40">#REF!</definedName>
    <definedName name="Prognose40tot50">#REF!</definedName>
    <definedName name="Prognose50tot60">#REF!</definedName>
    <definedName name="Prognose60tot70">#REF!</definedName>
    <definedName name="Prognose70tot80">#REF!</definedName>
    <definedName name="Prognose80tot90">#REF!</definedName>
    <definedName name="programma">#REF!</definedName>
    <definedName name="ProgrCode">'[86]Productienorm-Kengetal'!#REF!</definedName>
    <definedName name="PSC_AW" localSheetId="12">#REF!</definedName>
    <definedName name="PSC_AW">#REF!</definedName>
    <definedName name="PSC_BP" localSheetId="12">#REF!</definedName>
    <definedName name="PSC_BP">#REF!</definedName>
    <definedName name="PSC_FG" localSheetId="12">#REF!</definedName>
    <definedName name="PSC_FG">#REF!</definedName>
    <definedName name="PSC_NB">#REF!</definedName>
    <definedName name="PSC_PP">#REF!</definedName>
    <definedName name="PSC_RR">#REF!</definedName>
    <definedName name="PSC_SS">#REF!</definedName>
    <definedName name="PSC_SW">#REF!</definedName>
    <definedName name="PTP_AW">#REF!</definedName>
    <definedName name="PTP_BP">#REF!</definedName>
    <definedName name="PTP_FG">#REF!</definedName>
    <definedName name="PTP_GR">#REF!</definedName>
    <definedName name="PTP_NB">#REF!</definedName>
    <definedName name="PTP_PP">#REF!</definedName>
    <definedName name="PTP_RR">#REF!</definedName>
    <definedName name="PTP_SS">#REF!</definedName>
    <definedName name="PuntenCurrentRatio1">[27]Parameters!#REF!</definedName>
    <definedName name="PuntenCurrentRatio2">[27]Parameters!#REF!</definedName>
    <definedName name="PuntenCurrentRatio3">[27]Parameters!#REF!</definedName>
    <definedName name="PuntenCurrentRatio4">[27]Parameters!#REF!</definedName>
    <definedName name="PuntenCurrentRatioGemiddeld">[27]Kengetallen!#REF!</definedName>
    <definedName name="PuntenCurrentRatioN">[27]Kengetallen!#REF!</definedName>
    <definedName name="PuntenCurrentRatioNmin1">[27]Kengetallen!#REF!</definedName>
    <definedName name="PuntenCurrentRatioNmin2">[27]Kengetallen!#REF!</definedName>
    <definedName name="PuntenOmzetGemiddeld">[27]Kengetallen!#REF!</definedName>
    <definedName name="PuntenOmzetN">[27]Kengetallen!#REF!</definedName>
    <definedName name="PuntenOmzetNmin1">[27]Kengetallen!#REF!</definedName>
    <definedName name="PuntenOmzetNmin2">[27]Kengetallen!#REF!</definedName>
    <definedName name="PuntenRentabiliteit1">[27]Parameters!#REF!</definedName>
    <definedName name="PuntenRentabiliteit2">[27]Parameters!#REF!</definedName>
    <definedName name="PuntenRentabiliteit3">[27]Parameters!#REF!</definedName>
    <definedName name="PuntenRentabiliteit4">[27]Parameters!#REF!</definedName>
    <definedName name="PuntenRentabiliteitGemiddeld">[27]Kengetallen!#REF!</definedName>
    <definedName name="PuntenRentabiliteitN">[27]Kengetallen!#REF!</definedName>
    <definedName name="PuntenRentabiliteitNmin1">[27]Kengetallen!#REF!</definedName>
    <definedName name="PuntenRentabiliteitNmin2">[27]Kengetallen!#REF!</definedName>
    <definedName name="PuntenSolvabiliteit1">[27]Parameters!#REF!</definedName>
    <definedName name="PuntenSolvabiliteit2">[27]Parameters!#REF!</definedName>
    <definedName name="PuntenSolvabiliteit3">[27]Parameters!#REF!</definedName>
    <definedName name="PuntenSolvabiliteit4">[27]Parameters!#REF!</definedName>
    <definedName name="PuntenSolvabiliteitGemiddeld">[27]Kengetallen!#REF!</definedName>
    <definedName name="PuntenSolvabiliteitN">[27]Kengetallen!#REF!</definedName>
    <definedName name="PuntenSolvabiliteitNmin1">[27]Kengetallen!#REF!</definedName>
    <definedName name="PuntenSolvabiliteitNmin2">[27]Kengetallen!#REF!</definedName>
    <definedName name="pw" localSheetId="12">#REF!</definedName>
    <definedName name="pw">#REF!</definedName>
    <definedName name="q" hidden="1">[3]Blad1!#REF!</definedName>
    <definedName name="qc">'[78]Frequentie kwaliteitsmeting'!$H$7</definedName>
    <definedName name="qcolga">'[78]Frequentie kwaliteitsmeting'!XFB1048559</definedName>
    <definedName name="qry_Tbv_disk" localSheetId="12">#REF!</definedName>
    <definedName name="qry_Tbv_disk">#REF!</definedName>
    <definedName name="Query3a" localSheetId="12">#REF!</definedName>
    <definedName name="Query3a">#REF!</definedName>
    <definedName name="Query3b" localSheetId="12">#REF!</definedName>
    <definedName name="Query3b">#REF!</definedName>
    <definedName name="Quick_Calc">[30]Materials!$L$3:$L$8</definedName>
    <definedName name="R_Code">[28]Prestatiefactoren!#REF!</definedName>
    <definedName name="r_lk">'[38]regie uurtarief'!$E$16</definedName>
    <definedName name="r_tarief">'[38]regie uurtarief'!$E$42</definedName>
    <definedName name="RB">[20]Tussenblad!$B$11</definedName>
    <definedName name="Reconditioneren" localSheetId="12">#REF!</definedName>
    <definedName name="Reconditioneren">#REF!</definedName>
    <definedName name="reegl16" localSheetId="12">#REF!</definedName>
    <definedName name="reegl16">#REF!</definedName>
    <definedName name="Regel1" localSheetId="12">#REF!</definedName>
    <definedName name="Regel1">#REF!</definedName>
    <definedName name="regel100">#REF!</definedName>
    <definedName name="regel102">#REF!</definedName>
    <definedName name="regel103">#REF!</definedName>
    <definedName name="regel105">#REF!</definedName>
    <definedName name="regel106">#REF!</definedName>
    <definedName name="regel11">#REF!</definedName>
    <definedName name="regel12">#REF!</definedName>
    <definedName name="regel15">#REF!</definedName>
    <definedName name="regel18">#REF!</definedName>
    <definedName name="regel19">#REF!</definedName>
    <definedName name="regel22">#REF!</definedName>
    <definedName name="regel23">#REF!</definedName>
    <definedName name="regel26">#REF!</definedName>
    <definedName name="regel27">#REF!</definedName>
    <definedName name="regel28">#REF!</definedName>
    <definedName name="regel31">#REF!</definedName>
    <definedName name="regel32">#REF!</definedName>
    <definedName name="regel39">#REF!</definedName>
    <definedName name="regel4">#REF!</definedName>
    <definedName name="regel42">#REF!</definedName>
    <definedName name="regel43">#REF!</definedName>
    <definedName name="regel44">#REF!</definedName>
    <definedName name="regel45">#REF!</definedName>
    <definedName name="regel51">#REF!</definedName>
    <definedName name="regel53">#REF!</definedName>
    <definedName name="regel56">#REF!</definedName>
    <definedName name="regel58">#REF!</definedName>
    <definedName name="regel59">#REF!</definedName>
    <definedName name="regel61">#REF!</definedName>
    <definedName name="regel63">#REF!</definedName>
    <definedName name="regel66">#REF!</definedName>
    <definedName name="regel7">#REF!</definedName>
    <definedName name="regel72">#REF!</definedName>
    <definedName name="regel73">#REF!</definedName>
    <definedName name="regel75">#REF!</definedName>
    <definedName name="regel78">#REF!</definedName>
    <definedName name="regel8">#REF!</definedName>
    <definedName name="regel83">#REF!</definedName>
    <definedName name="regel84">#REF!</definedName>
    <definedName name="regel87">#REF!</definedName>
    <definedName name="regel9">#REF!</definedName>
    <definedName name="regel90">#REF!</definedName>
    <definedName name="regel91">#REF!</definedName>
    <definedName name="regel94">#REF!</definedName>
    <definedName name="regel95">#REF!</definedName>
    <definedName name="regel97">#REF!</definedName>
    <definedName name="regel99">#REF!</definedName>
    <definedName name="regietarief">[32]uurtariefopbouw!$G$37</definedName>
    <definedName name="Regiewerkzaamheden" localSheetId="12">#REF!</definedName>
    <definedName name="Regiewerkzaamheden">#REF!</definedName>
    <definedName name="reigersnest" localSheetId="12">#REF!</definedName>
    <definedName name="reigersnest">#REF!</definedName>
    <definedName name="rekenuurtariefHALO" localSheetId="12">#REF!</definedName>
    <definedName name="rekenuurtariefHALO">#REF!</definedName>
    <definedName name="rekenuurtariefHHS">#REF!</definedName>
    <definedName name="Reports">#REF!</definedName>
    <definedName name="resultaat">#REF!</definedName>
    <definedName name="rfqer" hidden="1">#REF!</definedName>
    <definedName name="RInput">#REF!</definedName>
    <definedName name="Rol_blauw">#REF!</definedName>
    <definedName name="Rol_wit">#REF!</definedName>
    <definedName name="roofs">[33]Sheet3!$B$21:$B$24</definedName>
    <definedName name="rooftype">[33]Sheet3!$B$21:$B$25</definedName>
    <definedName name="RouwdagenFT">[24]Basisgegevens!$I$24</definedName>
    <definedName name="RouwdagenPT">[24]Basisgegevens!$F$24</definedName>
    <definedName name="rtype" localSheetId="12">#REF!</definedName>
    <definedName name="rtype">#REF!</definedName>
    <definedName name="ruimte" localSheetId="12">#REF!</definedName>
    <definedName name="ruimte">#REF!</definedName>
    <definedName name="ruimtem2" localSheetId="12">#REF!</definedName>
    <definedName name="ruimtem2">#REF!</definedName>
    <definedName name="Ruimtesoort">#REF!</definedName>
    <definedName name="Ruimtesoorten">#REF!</definedName>
    <definedName name="ruimtestaten">#REF!</definedName>
    <definedName name="s" hidden="1">[3]Blad1!#REF!</definedName>
    <definedName name="SAVE_NEW_FILE">#REF!</definedName>
    <definedName name="SAVE_OLD_FILE">#REF!</definedName>
    <definedName name="sbhah">[87]!sbhah</definedName>
    <definedName name="schaal" localSheetId="12">#REF!</definedName>
    <definedName name="schaal">#REF!</definedName>
    <definedName name="Sensitivity">[11]Sensi!$B$2</definedName>
    <definedName name="Servetten" localSheetId="12">#REF!</definedName>
    <definedName name="Servetten">#REF!</definedName>
    <definedName name="SERVICE_CENTER">[23]normentabel!$L$1:$Q$15</definedName>
    <definedName name="Service_list">'[30]Multi Service Details'!$A$5:$A$29</definedName>
    <definedName name="setCLEAR" localSheetId="12">#REF!</definedName>
    <definedName name="setCLEAR">#REF!</definedName>
    <definedName name="setCOPYNAMES" localSheetId="12">#REF!</definedName>
    <definedName name="setCOPYNAMES">#REF!</definedName>
    <definedName name="setCOPYVALUES" localSheetId="12">#REF!</definedName>
    <definedName name="setCOPYVALUES">#REF!</definedName>
    <definedName name="setDATA">#REF!</definedName>
    <definedName name="setFORMULANAMES">#REF!</definedName>
    <definedName name="setFPOV">#REF!</definedName>
    <definedName name="setINPUT">#REF!</definedName>
    <definedName name="setLID">#REF!</definedName>
    <definedName name="setLOCAL">#REF!</definedName>
    <definedName name="setOPE22">#REF!</definedName>
    <definedName name="setOPE31">#REF!</definedName>
    <definedName name="setOPE33">#REF!</definedName>
    <definedName name="setOPE34">#REF!</definedName>
    <definedName name="setOPE35">#REF!</definedName>
    <definedName name="setOPE41">#REF!</definedName>
    <definedName name="setOPE42">#REF!</definedName>
    <definedName name="setOPE43">#REF!</definedName>
    <definedName name="setOPE51">#REF!</definedName>
    <definedName name="setOPE64">#REF!</definedName>
    <definedName name="setPeriod">#REF!</definedName>
    <definedName name="setPeriodName">#REF!</definedName>
    <definedName name="setTEXT">#REF!</definedName>
    <definedName name="Site_Trans">[30]Other!$C$70:$J$70</definedName>
    <definedName name="slingerb" localSheetId="12">'9 - Stelpost graffiti'!slingerb</definedName>
    <definedName name="slingerb">[0]!slingerb</definedName>
    <definedName name="small1" localSheetId="12">#REF!</definedName>
    <definedName name="small1">#REF!</definedName>
    <definedName name="small2" localSheetId="12">#REF!</definedName>
    <definedName name="small2">#REF!</definedName>
    <definedName name="smo_lk">'[38]medewerker smo uurtarief'!$E$16</definedName>
    <definedName name="SocialelastenexclWwOpNp">[24]Basisgegevens!$E$56</definedName>
    <definedName name="sortering" localSheetId="12">#REF!</definedName>
    <definedName name="sortering">#REF!</definedName>
    <definedName name="SouthAfrica" localSheetId="12">#REF!</definedName>
    <definedName name="SouthAfrica">#REF!</definedName>
    <definedName name="sp_lk">'[38]Specialistisch uurtarief'!$E$16</definedName>
    <definedName name="sp_tarief">'[38]Specialistisch uurtarief'!$E$42</definedName>
    <definedName name="Spain" localSheetId="12">#REF!</definedName>
    <definedName name="Spain">#REF!</definedName>
    <definedName name="specifiek">'[73]Basis ruimtestaat'!$W$11:$W$1507</definedName>
    <definedName name="spectarief">[32]uurtariefopbouw!$I$37</definedName>
    <definedName name="spray_meters">[19]Uitvoergegevens!$E$19</definedName>
    <definedName name="spray_prijs">[19]Uitvoergegevens!$E$20</definedName>
    <definedName name="ST_Miles">[30]Other!$B$71:$B$75</definedName>
    <definedName name="stampertjes" localSheetId="12">#REF!</definedName>
    <definedName name="stampertjes">#REF!</definedName>
    <definedName name="start" localSheetId="12">#REF!</definedName>
    <definedName name="start">#REF!</definedName>
    <definedName name="startFPOV" localSheetId="12">#REF!</definedName>
    <definedName name="startFPOV">#REF!</definedName>
    <definedName name="STARTFTEQ">#REF!</definedName>
    <definedName name="startpoint">#REF!</definedName>
    <definedName name="StarttariefPerCall">#REF!</definedName>
    <definedName name="StarttariefPerDoorverbondenCall">#REF!</definedName>
    <definedName name="status">[88]SSC!$P$2:$P$5</definedName>
    <definedName name="Subcon_Names">'[30]Hard Serv Subcon'!$B$4:$B$78</definedName>
    <definedName name="sur" localSheetId="12">#REF!</definedName>
    <definedName name="sur">#REF!</definedName>
    <definedName name="Switzerland" localSheetId="12">#REF!</definedName>
    <definedName name="Switzerland">#REF!</definedName>
    <definedName name="Synergies" localSheetId="12">#REF!</definedName>
    <definedName name="Synergies">#REF!</definedName>
    <definedName name="t">#REF!</definedName>
    <definedName name="T003_Totaaloverzicht_ruimtestaat_getotaliseerd">#REF!</definedName>
    <definedName name="TABEL">[86]Ruimtestaat!#REF!</definedName>
    <definedName name="tabelcodes" localSheetId="12">#REF!</definedName>
    <definedName name="tabelcodes">#REF!</definedName>
    <definedName name="Tabelruimtesoort">[89]Ruimtesoort!$A:$IV</definedName>
    <definedName name="tabeltype">[35]Omreken!$B$5:$B$5</definedName>
    <definedName name="TableName">"Dummy"</definedName>
    <definedName name="Tabruimte">[90]Blad1!$A:$IV</definedName>
    <definedName name="TargetWACC">[11]Intro!$D$26</definedName>
    <definedName name="targroot" localSheetId="12">#REF!</definedName>
    <definedName name="targroot">#REF!</definedName>
    <definedName name="tarief_2010_2012" localSheetId="12">#REF!</definedName>
    <definedName name="tarief_2010_2012">#REF!</definedName>
    <definedName name="tariefCSP">'[91]Kostenspecificatie reeel '!$AO$15:$AV$28</definedName>
    <definedName name="tariefopbouw" localSheetId="12">#REF!</definedName>
    <definedName name="tariefopbouw">#REF!</definedName>
    <definedName name="tariefopbouwadd" localSheetId="12">#REF!</definedName>
    <definedName name="tariefopbouwadd">#REF!</definedName>
    <definedName name="tarieftabel" localSheetId="12">#REF!</definedName>
    <definedName name="tarieftabel">#REF!</definedName>
    <definedName name="tariefupmavr">#REF!</definedName>
    <definedName name="Tarklein">#REF!</definedName>
    <definedName name="tarmidden">#REF!</definedName>
    <definedName name="Teicocodes">#REF!</definedName>
    <definedName name="TELE2">[77]BeginMeting!#REF!</definedName>
    <definedName name="tesstt" localSheetId="12" hidden="1">[3]Blad1!#REF!</definedName>
    <definedName name="tesstt" hidden="1">[3]Blad1!#REF!</definedName>
    <definedName name="test" localSheetId="12">#REF!</definedName>
    <definedName name="test">#REF!</definedName>
    <definedName name="TEST0" localSheetId="12">#REF!</definedName>
    <definedName name="TEST0">#REF!</definedName>
    <definedName name="TEST1" localSheetId="12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ien">[29]Personeel!#REF!</definedName>
    <definedName name="TMOBILE">[77]BeginMeting!#REF!</definedName>
    <definedName name="toeslagentabel" localSheetId="12">#REF!</definedName>
    <definedName name="toeslagentabel">#REF!</definedName>
    <definedName name="toezichtmavr">'[73]Basis ruimtestaat'!$R$11:$R$1507</definedName>
    <definedName name="Toilet_Paper">[30]Materials!$K$3:$K$11</definedName>
    <definedName name="Toiletpapier">#REF!</definedName>
    <definedName name="ToolboxstudieFT">[24]Basisgegevens!$I$26</definedName>
    <definedName name="ToolboxstudiePT">[24]Basisgegevens!$F$26</definedName>
    <definedName name="torteltuin" localSheetId="12">#REF!</definedName>
    <definedName name="torteltuin">#REF!</definedName>
    <definedName name="totaal">[31]!totaal</definedName>
    <definedName name="Totaal_calculatie" localSheetId="12">#REF!</definedName>
    <definedName name="Totaal_calculatie">#REF!</definedName>
    <definedName name="totaal_divers">[19]uurtariefopbouw!$E$32</definedName>
    <definedName name="totaal_speciaal">[19]uurtariefopbouw!$G$32</definedName>
    <definedName name="Totaal2">'[72]1.3-Basis ruimtestaat'!$D$10:$S$825</definedName>
    <definedName name="TotaalN">[27]Kengetallen!#REF!</definedName>
    <definedName name="TotaalNmin1">[27]Kengetallen!#REF!</definedName>
    <definedName name="TotaalNmin2">[27]Kengetallen!#REF!</definedName>
    <definedName name="Totaaloverzicht_ruimtestaat_detail" localSheetId="12">#REF!</definedName>
    <definedName name="Totaaloverzicht_ruimtestaat_detail">#REF!</definedName>
    <definedName name="TotaalScore">[27]Kengetallen!#REF!</definedName>
    <definedName name="TotaleWaarde">[27]Kengetallen!#REF!</definedName>
    <definedName name="totkol">[78]Parameters!$C$18</definedName>
    <definedName name="tpa" localSheetId="12">#REF!</definedName>
    <definedName name="tpa">#REF!</definedName>
    <definedName name="tUren">[78]Normenblad!$BW$8</definedName>
    <definedName name="tUrenOlga">[78]Normenblad!A1048558</definedName>
    <definedName name="Turkey" localSheetId="12">#REF!</definedName>
    <definedName name="Turkey">#REF!</definedName>
    <definedName name="Tussenbeurt" localSheetId="12">#REF!</definedName>
    <definedName name="Tussenbeurt">#REF!</definedName>
    <definedName name="TypeInschrijver" localSheetId="12">#REF!</definedName>
    <definedName name="TypeInschrijver">#REF!</definedName>
    <definedName name="u" localSheetId="5">#REF!</definedName>
    <definedName name="u">#REF!</definedName>
    <definedName name="uitvoerder">[21]Frequnetie!#REF!</definedName>
    <definedName name="UK" localSheetId="12">#REF!</definedName>
    <definedName name="UK">#REF!</definedName>
    <definedName name="UKcheck" localSheetId="12">#REF!</definedName>
    <definedName name="UKcheck">#REF!</definedName>
    <definedName name="UKtrig" localSheetId="12">#REF!</definedName>
    <definedName name="UKtrig">#REF!</definedName>
    <definedName name="UNIFORMS">[30]Other!$B$33:$B$47</definedName>
    <definedName name="union" localSheetId="12">#REF!</definedName>
    <definedName name="union">#REF!</definedName>
    <definedName name="Universal1000" localSheetId="12">#REF!</definedName>
    <definedName name="Universal1000">#REF!</definedName>
    <definedName name="Universal500" localSheetId="12">#REF!</definedName>
    <definedName name="Universal500">#REF!</definedName>
    <definedName name="UREMAVR">'[72]1.3-Basis ruimtestaat'!$Q$10:$Q$825</definedName>
    <definedName name="uren_mavr" localSheetId="5">'[92]3-Basis ruimtestaat'!$O$1:$O$65536</definedName>
    <definedName name="uren_mavr" localSheetId="12">'[92]3-Basis ruimtestaat'!$O$1:$O$65536</definedName>
    <definedName name="uren_mavr">#REF!</definedName>
    <definedName name="Uren_mavrij" localSheetId="12">'[93]10 OER ma- zzf'!#REF!</definedName>
    <definedName name="Uren_mavrij">'[93]10 OER ma- zzf'!#REF!</definedName>
    <definedName name="Uren_nal" localSheetId="12">'[93]10 OER ma- zzf'!#REF!</definedName>
    <definedName name="Uren_nal">'[93]10 OER ma- zzf'!#REF!</definedName>
    <definedName name="uren_naloop" localSheetId="5">'[92]3-Basis ruimtestaat'!#REF!</definedName>
    <definedName name="uren_naloop" localSheetId="12">'[92]3-Basis ruimtestaat'!#REF!</definedName>
    <definedName name="uren_naloop">#REF!</definedName>
    <definedName name="uren_zazo">'[94]6 - Basis ruimtestaat'!$Q$1:$Q$65536</definedName>
    <definedName name="uren_zazofe" localSheetId="6">'[95]4-Basis ruimtestaat'!$O:$O</definedName>
    <definedName name="uren_zazofe" localSheetId="10">'[95]4-Basis ruimtestaat'!$O:$O</definedName>
    <definedName name="uren_zazofe">'[96]4-Basis ruimtestaat'!$O:$O</definedName>
    <definedName name="uren_zazonaloop">'[94]6 - Basis ruimtestaat'!$R$1:$R$65536</definedName>
    <definedName name="Uren1" localSheetId="5">#REF!</definedName>
    <definedName name="Uren1" localSheetId="12">#REF!</definedName>
    <definedName name="Uren1">#REF!</definedName>
    <definedName name="Uren2" localSheetId="5">#REF!</definedName>
    <definedName name="Uren2" localSheetId="12">#REF!</definedName>
    <definedName name="Uren2">#REF!</definedName>
    <definedName name="urenfeest">'[97]3-ZMC Rmst UB '!$AF$3026</definedName>
    <definedName name="urenma" localSheetId="12">#REF!</definedName>
    <definedName name="urenma">#REF!</definedName>
    <definedName name="Urenmavr">'[98]3-Basis ruimtestaat'!$N$1:$N$65536</definedName>
    <definedName name="urenna" localSheetId="12">#REF!</definedName>
    <definedName name="urenna">#REF!</definedName>
    <definedName name="urennaloop">'[98]3-Basis ruimtestaat'!$O$1:$O$65536</definedName>
    <definedName name="urenspec" localSheetId="12">#REF!</definedName>
    <definedName name="urenspec">#REF!</definedName>
    <definedName name="urenza" localSheetId="12">#REF!</definedName>
    <definedName name="urenza">#REF!</definedName>
    <definedName name="urenzazofd" localSheetId="12">[99]ruimtestaat!#REF!</definedName>
    <definedName name="urenzazofd">[99]ruimtestaat!#REF!</definedName>
    <definedName name="urenzo">'[97]3-ZMC Rmst UB '!$AE$3026</definedName>
    <definedName name="uurt" localSheetId="5">[100]Uurtarieven!$F$57</definedName>
    <definedName name="uurt" localSheetId="12">[100]Uurtarieven!$F$57</definedName>
    <definedName name="uurt">[101]Uurtarieven!$F$57</definedName>
    <definedName name="Uurtarief" localSheetId="12">#REF!</definedName>
    <definedName name="Uurtarief">#REF!</definedName>
    <definedName name="uurtarief_fe">'[38]Uurtarieven matrix'!$J$11</definedName>
    <definedName name="uurtarief_za">'[38]Uurtarieven matrix'!$H$11</definedName>
    <definedName name="VakantiedagenFT">[24]Basisgegevens!$I$21</definedName>
    <definedName name="vakantiedagenPT">[24]Basisgegevens!$F$21</definedName>
    <definedName name="varPath" localSheetId="12">#REF!</definedName>
    <definedName name="varPath">#REF!</definedName>
    <definedName name="verbetring">[102]!verbetring</definedName>
    <definedName name="vergader">[103]norm!$C$2:$D$1133</definedName>
    <definedName name="Vergelijking_Verzamelpanden_nieuw" localSheetId="12">#REF!</definedName>
    <definedName name="Vergelijking_Verzamelpanden_nieuw">#REF!</definedName>
    <definedName name="Vergelijking_Verzamelpanden_Ter_Controle" localSheetId="12">#REF!</definedName>
    <definedName name="Vergelijking_Verzamelpanden_Ter_Controle">#REF!</definedName>
    <definedName name="verise" localSheetId="12">'9 - Stelpost graffiti'!verise</definedName>
    <definedName name="verise">[0]!verise</definedName>
    <definedName name="versienr">[19]Uitvoergegevens!$C$3</definedName>
    <definedName name="verz">[23]Basisgegevens!#REF!</definedName>
    <definedName name="verzamelblad">[19]verzamelblad!$A$2:$BZ$36</definedName>
    <definedName name="verzuim">[24]Basisgegevens!$E$67</definedName>
    <definedName name="vestigingsplaats">'[19]basisgegevens aannemer'!$C$4</definedName>
    <definedName name="vestigingsplaats_opdr">'[19]basisgegevens opdrachtgever'!$B$3</definedName>
    <definedName name="Vijfendertig">[29]Personeel!#REF!</definedName>
    <definedName name="Vl_Code">[28]Prestatiefactoren!#REF!</definedName>
    <definedName name="vloer">[28]Werkprogramma!#REF!</definedName>
    <definedName name="VloerK">'[104]Basis ruimtestaat'!$W:$W</definedName>
    <definedName name="VloerM">'[104]Basis ruimtestaat'!$K:$V</definedName>
    <definedName name="vloeroppervlak">'[73]Basis ruimtestaat'!$K$11:$K$1507</definedName>
    <definedName name="vloersoort" localSheetId="12">#REF!</definedName>
    <definedName name="vloersoort">#REF!</definedName>
    <definedName name="vloersoortkeuze" localSheetId="12">#REF!</definedName>
    <definedName name="vloersoortkeuze">#REF!</definedName>
    <definedName name="Vloersoortoms" localSheetId="12">#REF!</definedName>
    <definedName name="Vloersoortoms">#REF!</definedName>
    <definedName name="vm_lk">'[38]voorman smo uurtarief'!$E$16</definedName>
    <definedName name="vm_tarief">'[38]voorman smo uurtarief'!$E$42</definedName>
    <definedName name="vm_tarief_fe">'[38]Uurtarieven matrix'!$J$17</definedName>
    <definedName name="vm_tarief_za">'[38]Uurtarieven matrix'!$H$17</definedName>
    <definedName name="vnrm">[39]vergelijken!#REF!</definedName>
    <definedName name="VODAFONE">[77]BeginMeting!#REF!</definedName>
    <definedName name="Volumekorting10Ktot20k" localSheetId="12">#REF!</definedName>
    <definedName name="Volumekorting10Ktot20k">#REF!</definedName>
    <definedName name="Volumekorting1tot10k" localSheetId="12">#REF!</definedName>
    <definedName name="Volumekorting1tot10k">#REF!</definedName>
    <definedName name="Volumekorting20Ktot30k" localSheetId="12">#REF!</definedName>
    <definedName name="Volumekorting20Ktot30k">#REF!</definedName>
    <definedName name="Volumekorting30Ktot40k">#REF!</definedName>
    <definedName name="Volumekorting40Ktot50k">#REF!</definedName>
    <definedName name="Volumekorting50Ktot60k">#REF!</definedName>
    <definedName name="Volumekorting60Ktot70k">#REF!</definedName>
    <definedName name="Volumekorting70Ktot80k">#REF!</definedName>
    <definedName name="Volumekorting80Ktot90k">#REF!</definedName>
    <definedName name="Volumekorting90Ktot100k">#REF!</definedName>
    <definedName name="Volumekortingvanaf100K">#REF!</definedName>
    <definedName name="VoorzieningenN">[27]Kengetallen!#REF!</definedName>
    <definedName name="VoorzieningenNmin1">[27]Kengetallen!#REF!</definedName>
    <definedName name="VoorzieningenNmin2">[27]Kengetallen!#REF!</definedName>
    <definedName name="VorstverletFT">[24]Basisgegevens!$I$25</definedName>
    <definedName name="VorstverletPT">[24]Basisgegevens!$F$25</definedName>
    <definedName name="vtype" localSheetId="12">#REF!</definedName>
    <definedName name="vtype">#REF!</definedName>
    <definedName name="VUT" localSheetId="12">#REF!</definedName>
    <definedName name="VUT">#REF!</definedName>
    <definedName name="w" localSheetId="12">#REF!</definedName>
    <definedName name="w">#REF!</definedName>
    <definedName name="WaardenMatrix" localSheetId="12">[27]Kengetallen!#REF!</definedName>
    <definedName name="WaardenMatrix">[27]Kengetallen!#REF!</definedName>
    <definedName name="wacc">'[11]Fin Input'!$G$27</definedName>
    <definedName name="WACHT">[1]Begroting!#REF!</definedName>
    <definedName name="wachtwoord">[20]Tussenblad!$A$11</definedName>
    <definedName name="WAOBAS" localSheetId="12">#REF!</definedName>
    <definedName name="WAOBAS">#REF!</definedName>
    <definedName name="WAOGED" localSheetId="12">#REF!</definedName>
    <definedName name="WAOGED">#REF!</definedName>
    <definedName name="Was_S" localSheetId="12">'9 - Stelpost graffiti'!Was_S</definedName>
    <definedName name="Was_S">[0]!Was_S</definedName>
    <definedName name="week">[105]Recap!$E$43</definedName>
    <definedName name="wegingjunior" localSheetId="12">#REF!</definedName>
    <definedName name="wegingjunior">#REF!</definedName>
    <definedName name="wegingmedior" localSheetId="12">#REF!</definedName>
    <definedName name="wegingmedior">#REF!</definedName>
    <definedName name="wegingsenior" localSheetId="12">#REF!</definedName>
    <definedName name="wegingsenior">#REF!</definedName>
    <definedName name="wegingtotaal">#REF!</definedName>
    <definedName name="winst">[24]Basisgegevens!$E$72</definedName>
    <definedName name="wk">[28]Werkprogramma!#REF!</definedName>
    <definedName name="Woonplaats">'[25]OBJECT '!$B$12</definedName>
    <definedName name="wrn.RWReport1." localSheetId="12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w">#REF!</definedName>
    <definedName name="WwWe">[24]Basisgegevens!$E$45</definedName>
    <definedName name="x" hidden="1">[3]Blad1!#REF!</definedName>
    <definedName name="xxx">[8]Begroting!#REF!</definedName>
    <definedName name="xxxxx">[106]Begroting!#REF!</definedName>
    <definedName name="y" localSheetId="12" hidden="1">#REF!</definedName>
    <definedName name="y" hidden="1">#REF!</definedName>
    <definedName name="z" localSheetId="12" hidden="1">#REF!</definedName>
    <definedName name="z" hidden="1">#REF!</definedName>
    <definedName name="zaal" localSheetId="12">'9 - Stelpost graffiti'!zaal</definedName>
    <definedName name="zaal">[0]!zaal</definedName>
    <definedName name="Zalen" localSheetId="12">#REF!</definedName>
    <definedName name="Zalen">#REF!</definedName>
    <definedName name="zcvdv" localSheetId="12">[52]Begroting!#REF!</definedName>
    <definedName name="zcvdv">[52]Begroting!#REF!</definedName>
    <definedName name="Zeventig" localSheetId="12">[29]Personeel!#REF!</definedName>
    <definedName name="Zeventig">[29]Personeel!#REF!</definedName>
    <definedName name="ZFW" localSheetId="12">#REF!</definedName>
    <definedName name="ZFW">#REF!</definedName>
    <definedName name="ziektedagen">[24]Basisgegevens!$E$22</definedName>
    <definedName name="ZiektedagenFT" localSheetId="12">#REF!</definedName>
    <definedName name="ZiektedagenFT">#REF!</definedName>
    <definedName name="ZiektedagenPT" localSheetId="12">#REF!</definedName>
    <definedName name="ZiektedagenPT">#REF!</definedName>
    <definedName name="zilverlinde" localSheetId="12">'9 - Stelpost graffiti'!zilverlinde</definedName>
    <definedName name="zilverlinde">[0]!zilverlinde</definedName>
    <definedName name="Zondag" localSheetId="12">[29]Personeel!#REF!</definedName>
    <definedName name="Zondag">[29]Personeel!#REF!</definedName>
    <definedName name="zozo1" localSheetId="12">#REF!</definedName>
    <definedName name="zozo1">#REF!</definedName>
    <definedName name="zozo2" localSheetId="12">#REF!</definedName>
    <definedName name="zozo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26" i="4" l="1"/>
  <c r="M21" i="42"/>
  <c r="M20" i="42"/>
  <c r="L20" i="42"/>
  <c r="K20" i="42"/>
  <c r="J20" i="42"/>
  <c r="D20" i="42"/>
  <c r="L16" i="42"/>
  <c r="K16" i="42"/>
  <c r="J16" i="42"/>
  <c r="M16" i="42" s="1"/>
  <c r="D16" i="42"/>
  <c r="S62" i="49" l="1"/>
  <c r="T62" i="49" s="1"/>
  <c r="R61" i="49"/>
  <c r="T61" i="49" s="1"/>
  <c r="L19" i="42" l="1"/>
  <c r="K19" i="42"/>
  <c r="J19" i="42"/>
  <c r="G34" i="4"/>
  <c r="D19" i="50"/>
  <c r="D18" i="50"/>
  <c r="D17" i="50"/>
  <c r="D16" i="50"/>
  <c r="D15" i="50"/>
  <c r="D14" i="50"/>
  <c r="D13" i="50"/>
  <c r="D12" i="50"/>
  <c r="D11" i="50"/>
  <c r="M19" i="42" l="1"/>
  <c r="D20" i="50"/>
  <c r="B8" i="50"/>
  <c r="B7" i="50"/>
  <c r="B6" i="50"/>
  <c r="B5" i="50"/>
  <c r="B4" i="50"/>
  <c r="A31" i="4" s="1"/>
  <c r="B3" i="50"/>
  <c r="H31" i="4" l="1"/>
  <c r="K33" i="43"/>
  <c r="J33" i="43"/>
  <c r="K32" i="43"/>
  <c r="J32" i="43"/>
  <c r="K31" i="43"/>
  <c r="J31" i="43"/>
  <c r="K30" i="43"/>
  <c r="J30" i="43"/>
  <c r="K29" i="43"/>
  <c r="J29" i="43"/>
  <c r="K28" i="43"/>
  <c r="J28" i="43"/>
  <c r="K27" i="43"/>
  <c r="J27" i="43"/>
  <c r="K26" i="43"/>
  <c r="J26" i="43"/>
  <c r="I33" i="43"/>
  <c r="I32" i="43"/>
  <c r="I31" i="43"/>
  <c r="I30" i="43"/>
  <c r="I29" i="43"/>
  <c r="I28" i="43"/>
  <c r="I27" i="43"/>
  <c r="I26" i="43"/>
  <c r="O22" i="43"/>
  <c r="B4" i="44"/>
  <c r="B4" i="29"/>
  <c r="A39" i="45"/>
  <c r="A51" i="45" s="1"/>
  <c r="A38" i="45"/>
  <c r="A50" i="45" s="1"/>
  <c r="A37" i="45"/>
  <c r="A49" i="45" s="1"/>
  <c r="A36" i="45"/>
  <c r="A48" i="45" s="1"/>
  <c r="A35" i="45"/>
  <c r="A47" i="45" s="1"/>
  <c r="A34" i="45"/>
  <c r="A46" i="45" s="1"/>
  <c r="A33" i="45"/>
  <c r="A45" i="45" s="1"/>
  <c r="B4" i="45"/>
  <c r="A22" i="4" s="1"/>
  <c r="B4" i="46"/>
  <c r="A20" i="4" s="1"/>
  <c r="D4" i="49" l="1"/>
  <c r="A26" i="4" s="1"/>
  <c r="D9" i="49"/>
  <c r="D8" i="49"/>
  <c r="D7" i="49"/>
  <c r="D6" i="49"/>
  <c r="D5" i="49"/>
  <c r="D3" i="49"/>
  <c r="A9" i="49"/>
  <c r="A8" i="49"/>
  <c r="A7" i="49"/>
  <c r="A6" i="49"/>
  <c r="A5" i="49"/>
  <c r="A4" i="49"/>
  <c r="A3" i="49"/>
  <c r="S57" i="49"/>
  <c r="R57" i="49"/>
  <c r="S56" i="49"/>
  <c r="T56" i="49" s="1"/>
  <c r="S55" i="49"/>
  <c r="R55" i="49"/>
  <c r="S54" i="49"/>
  <c r="R54" i="49"/>
  <c r="S53" i="49"/>
  <c r="R53" i="49"/>
  <c r="S51" i="49"/>
  <c r="T51" i="49" s="1"/>
  <c r="S40" i="49"/>
  <c r="T40" i="49" s="1"/>
  <c r="M15" i="49"/>
  <c r="S15" i="49" s="1"/>
  <c r="M17" i="49"/>
  <c r="S17" i="49" s="1"/>
  <c r="M19" i="49"/>
  <c r="S19" i="49" s="1"/>
  <c r="T54" i="49" l="1"/>
  <c r="T53" i="49"/>
  <c r="T57" i="49"/>
  <c r="T55" i="49"/>
  <c r="R19" i="49"/>
  <c r="T19" i="49" s="1"/>
  <c r="R17" i="49"/>
  <c r="T17" i="49" s="1"/>
  <c r="R15" i="49"/>
  <c r="M52" i="49"/>
  <c r="M50" i="49"/>
  <c r="M49" i="49"/>
  <c r="M48" i="49"/>
  <c r="M47" i="49"/>
  <c r="M46" i="49"/>
  <c r="M45" i="49"/>
  <c r="M44" i="49"/>
  <c r="M43" i="49"/>
  <c r="M42" i="49"/>
  <c r="M41" i="49"/>
  <c r="M39" i="49"/>
  <c r="M38" i="49"/>
  <c r="M37" i="49"/>
  <c r="M36" i="49"/>
  <c r="M35" i="49"/>
  <c r="M34" i="49"/>
  <c r="M33" i="49"/>
  <c r="M32" i="49"/>
  <c r="M31" i="49"/>
  <c r="M30" i="49"/>
  <c r="M29" i="49"/>
  <c r="M28" i="49"/>
  <c r="M27" i="49"/>
  <c r="M26" i="49"/>
  <c r="M25" i="49"/>
  <c r="M24" i="49"/>
  <c r="M23" i="49"/>
  <c r="M22" i="49"/>
  <c r="M21" i="49"/>
  <c r="M20" i="49"/>
  <c r="M18" i="49"/>
  <c r="M16" i="49"/>
  <c r="B9" i="47"/>
  <c r="A9" i="47"/>
  <c r="B8" i="47"/>
  <c r="A8" i="47"/>
  <c r="B7" i="47"/>
  <c r="A7" i="47"/>
  <c r="B6" i="47"/>
  <c r="A6" i="47"/>
  <c r="B5" i="47"/>
  <c r="A5" i="47"/>
  <c r="B4" i="47"/>
  <c r="A4" i="47"/>
  <c r="B3" i="47"/>
  <c r="S26" i="49" l="1"/>
  <c r="R26" i="49"/>
  <c r="R34" i="49"/>
  <c r="S34" i="49"/>
  <c r="R43" i="49"/>
  <c r="S43" i="49"/>
  <c r="S52" i="49"/>
  <c r="T52" i="49" s="1"/>
  <c r="S33" i="49"/>
  <c r="R33" i="49"/>
  <c r="S50" i="49"/>
  <c r="R50" i="49"/>
  <c r="S27" i="49"/>
  <c r="R27" i="49"/>
  <c r="S35" i="49"/>
  <c r="R35" i="49"/>
  <c r="S44" i="49"/>
  <c r="R44" i="49"/>
  <c r="S20" i="49"/>
  <c r="R20" i="49"/>
  <c r="S36" i="49"/>
  <c r="R36" i="49"/>
  <c r="S45" i="49"/>
  <c r="R45" i="49"/>
  <c r="S21" i="49"/>
  <c r="R21" i="49"/>
  <c r="S29" i="49"/>
  <c r="R29" i="49"/>
  <c r="R37" i="49"/>
  <c r="S37" i="49"/>
  <c r="R46" i="49"/>
  <c r="S46" i="49"/>
  <c r="S30" i="49"/>
  <c r="R30" i="49"/>
  <c r="S38" i="49"/>
  <c r="R38" i="49"/>
  <c r="S47" i="49"/>
  <c r="R47" i="49"/>
  <c r="R24" i="49"/>
  <c r="S24" i="49"/>
  <c r="S32" i="49"/>
  <c r="R32" i="49"/>
  <c r="R41" i="49"/>
  <c r="S41" i="49"/>
  <c r="S49" i="49"/>
  <c r="R49" i="49"/>
  <c r="S25" i="49"/>
  <c r="R25" i="49"/>
  <c r="S42" i="49"/>
  <c r="R42" i="49"/>
  <c r="T15" i="49"/>
  <c r="S28" i="49"/>
  <c r="R28" i="49"/>
  <c r="R22" i="49"/>
  <c r="S22" i="49"/>
  <c r="S23" i="49"/>
  <c r="R23" i="49"/>
  <c r="S31" i="49"/>
  <c r="R31" i="49"/>
  <c r="S39" i="49"/>
  <c r="R39" i="49"/>
  <c r="R48" i="49"/>
  <c r="S48" i="49"/>
  <c r="S16" i="49"/>
  <c r="R16" i="49"/>
  <c r="S18" i="49"/>
  <c r="R18" i="49"/>
  <c r="T25" i="49" l="1"/>
  <c r="T45" i="49"/>
  <c r="T35" i="49"/>
  <c r="T49" i="49"/>
  <c r="T23" i="49"/>
  <c r="T38" i="49"/>
  <c r="T29" i="49"/>
  <c r="T20" i="49"/>
  <c r="T50" i="49"/>
  <c r="T42" i="49"/>
  <c r="T32" i="49"/>
  <c r="T30" i="49"/>
  <c r="T21" i="49"/>
  <c r="T44" i="49"/>
  <c r="T28" i="49"/>
  <c r="T31" i="49"/>
  <c r="T47" i="49"/>
  <c r="T34" i="49"/>
  <c r="T37" i="49"/>
  <c r="T33" i="49"/>
  <c r="T48" i="49"/>
  <c r="T36" i="49"/>
  <c r="T27" i="49"/>
  <c r="T43" i="49"/>
  <c r="T41" i="49"/>
  <c r="T46" i="49"/>
  <c r="T39" i="49"/>
  <c r="T24" i="49"/>
  <c r="T22" i="49"/>
  <c r="T26" i="49"/>
  <c r="T18" i="49"/>
  <c r="T16" i="49"/>
  <c r="B9" i="46"/>
  <c r="A9" i="46"/>
  <c r="B8" i="46"/>
  <c r="A8" i="46"/>
  <c r="B7" i="46"/>
  <c r="A7" i="46"/>
  <c r="B6" i="46"/>
  <c r="A6" i="46"/>
  <c r="B5" i="46"/>
  <c r="A5" i="46"/>
  <c r="A4" i="46"/>
  <c r="B3" i="46"/>
  <c r="A3" i="46"/>
  <c r="I189" i="46"/>
  <c r="F189" i="46"/>
  <c r="H189" i="46" s="1"/>
  <c r="G189" i="46" s="1"/>
  <c r="I188" i="46"/>
  <c r="F188" i="46"/>
  <c r="H188" i="46" s="1"/>
  <c r="I187" i="46"/>
  <c r="F187" i="46"/>
  <c r="H187" i="46" s="1"/>
  <c r="I186" i="46"/>
  <c r="F186" i="46"/>
  <c r="H186" i="46" s="1"/>
  <c r="I185" i="46"/>
  <c r="F185" i="46"/>
  <c r="H185" i="46" s="1"/>
  <c r="I184" i="46"/>
  <c r="F184" i="46"/>
  <c r="H184" i="46" s="1"/>
  <c r="I183" i="46"/>
  <c r="F183" i="46"/>
  <c r="H183" i="46" s="1"/>
  <c r="G183" i="46" s="1"/>
  <c r="I182" i="46"/>
  <c r="F182" i="46"/>
  <c r="H182" i="46" s="1"/>
  <c r="I181" i="46"/>
  <c r="F181" i="46"/>
  <c r="H181" i="46" s="1"/>
  <c r="G181" i="46" s="1"/>
  <c r="I180" i="46"/>
  <c r="F180" i="46"/>
  <c r="H180" i="46" s="1"/>
  <c r="I179" i="46"/>
  <c r="F179" i="46"/>
  <c r="H179" i="46" s="1"/>
  <c r="I178" i="46"/>
  <c r="F178" i="46"/>
  <c r="H178" i="46" s="1"/>
  <c r="I177" i="46"/>
  <c r="F177" i="46"/>
  <c r="H177" i="46" s="1"/>
  <c r="I176" i="46"/>
  <c r="F176" i="46"/>
  <c r="H176" i="46" s="1"/>
  <c r="I175" i="46"/>
  <c r="H175" i="46"/>
  <c r="G175" i="46" s="1"/>
  <c r="F175" i="46"/>
  <c r="I174" i="46"/>
  <c r="F174" i="46"/>
  <c r="H174" i="46" s="1"/>
  <c r="I173" i="46"/>
  <c r="F173" i="46"/>
  <c r="H173" i="46" s="1"/>
  <c r="G173" i="46" s="1"/>
  <c r="I172" i="46"/>
  <c r="F172" i="46"/>
  <c r="H172" i="46" s="1"/>
  <c r="I171" i="46"/>
  <c r="F171" i="46"/>
  <c r="H171" i="46" s="1"/>
  <c r="I170" i="46"/>
  <c r="F170" i="46"/>
  <c r="H170" i="46" s="1"/>
  <c r="I169" i="46"/>
  <c r="F169" i="46"/>
  <c r="H169" i="46" s="1"/>
  <c r="I163" i="46"/>
  <c r="F163" i="46"/>
  <c r="H163" i="46" s="1"/>
  <c r="I162" i="46"/>
  <c r="F162" i="46"/>
  <c r="H162" i="46" s="1"/>
  <c r="J162" i="46" s="1"/>
  <c r="K162" i="46" s="1"/>
  <c r="I161" i="46"/>
  <c r="F161" i="46"/>
  <c r="H161" i="46" s="1"/>
  <c r="G161" i="46" s="1"/>
  <c r="I160" i="46"/>
  <c r="F160" i="46"/>
  <c r="H160" i="46" s="1"/>
  <c r="I159" i="46"/>
  <c r="F159" i="46"/>
  <c r="H159" i="46" s="1"/>
  <c r="G159" i="46" s="1"/>
  <c r="I158" i="46"/>
  <c r="F158" i="46"/>
  <c r="H158" i="46" s="1"/>
  <c r="I157" i="46"/>
  <c r="F157" i="46"/>
  <c r="H157" i="46" s="1"/>
  <c r="I156" i="46"/>
  <c r="F156" i="46"/>
  <c r="H156" i="46" s="1"/>
  <c r="I155" i="46"/>
  <c r="F155" i="46"/>
  <c r="H155" i="46" s="1"/>
  <c r="I154" i="46"/>
  <c r="F154" i="46"/>
  <c r="H154" i="46" s="1"/>
  <c r="J154" i="46" s="1"/>
  <c r="K154" i="46" s="1"/>
  <c r="I153" i="46"/>
  <c r="F153" i="46"/>
  <c r="H153" i="46" s="1"/>
  <c r="I152" i="46"/>
  <c r="F152" i="46"/>
  <c r="H152" i="46" s="1"/>
  <c r="I151" i="46"/>
  <c r="F151" i="46"/>
  <c r="H151" i="46" s="1"/>
  <c r="G151" i="46" s="1"/>
  <c r="I150" i="46"/>
  <c r="F150" i="46"/>
  <c r="H150" i="46" s="1"/>
  <c r="I149" i="46"/>
  <c r="F149" i="46"/>
  <c r="H149" i="46" s="1"/>
  <c r="I148" i="46"/>
  <c r="F148" i="46"/>
  <c r="H148" i="46" s="1"/>
  <c r="I147" i="46"/>
  <c r="F147" i="46"/>
  <c r="H147" i="46" s="1"/>
  <c r="I146" i="46"/>
  <c r="F146" i="46"/>
  <c r="H146" i="46" s="1"/>
  <c r="J146" i="46" s="1"/>
  <c r="K146" i="46" s="1"/>
  <c r="I145" i="46"/>
  <c r="F145" i="46"/>
  <c r="H145" i="46" s="1"/>
  <c r="I144" i="46"/>
  <c r="F144" i="46"/>
  <c r="H144" i="46" s="1"/>
  <c r="I143" i="46"/>
  <c r="F143" i="46"/>
  <c r="H143" i="46" s="1"/>
  <c r="G143" i="46" s="1"/>
  <c r="I142" i="46"/>
  <c r="F142" i="46"/>
  <c r="H142" i="46" s="1"/>
  <c r="I141" i="46"/>
  <c r="F141" i="46"/>
  <c r="H141" i="46" s="1"/>
  <c r="I140" i="46"/>
  <c r="F140" i="46"/>
  <c r="H140" i="46" s="1"/>
  <c r="I139" i="46"/>
  <c r="F139" i="46"/>
  <c r="H139" i="46" s="1"/>
  <c r="I138" i="46"/>
  <c r="F138" i="46"/>
  <c r="H138" i="46" s="1"/>
  <c r="J138" i="46" s="1"/>
  <c r="K138" i="46" s="1"/>
  <c r="I137" i="46"/>
  <c r="F137" i="46"/>
  <c r="H137" i="46" s="1"/>
  <c r="I136" i="46"/>
  <c r="F136" i="46"/>
  <c r="H136" i="46" s="1"/>
  <c r="I135" i="46"/>
  <c r="F135" i="46"/>
  <c r="H135" i="46" s="1"/>
  <c r="G135" i="46" s="1"/>
  <c r="I134" i="46"/>
  <c r="F134" i="46"/>
  <c r="H134" i="46" s="1"/>
  <c r="I133" i="46"/>
  <c r="F133" i="46"/>
  <c r="H133" i="46" s="1"/>
  <c r="I132" i="46"/>
  <c r="F132" i="46"/>
  <c r="H132" i="46" s="1"/>
  <c r="I131" i="46"/>
  <c r="F131" i="46"/>
  <c r="H131" i="46" s="1"/>
  <c r="I130" i="46"/>
  <c r="F130" i="46"/>
  <c r="H130" i="46" s="1"/>
  <c r="I129" i="46"/>
  <c r="F129" i="46"/>
  <c r="H129" i="46" s="1"/>
  <c r="G129" i="46" s="1"/>
  <c r="I128" i="46"/>
  <c r="F128" i="46"/>
  <c r="H128" i="46" s="1"/>
  <c r="I127" i="46"/>
  <c r="F127" i="46"/>
  <c r="H127" i="46" s="1"/>
  <c r="G127" i="46" s="1"/>
  <c r="I126" i="46"/>
  <c r="F126" i="46"/>
  <c r="H126" i="46" s="1"/>
  <c r="I125" i="46"/>
  <c r="F125" i="46"/>
  <c r="H125" i="46" s="1"/>
  <c r="I124" i="46"/>
  <c r="F124" i="46"/>
  <c r="H124" i="46" s="1"/>
  <c r="I123" i="46"/>
  <c r="F123" i="46"/>
  <c r="H123" i="46" s="1"/>
  <c r="I122" i="46"/>
  <c r="F122" i="46"/>
  <c r="H122" i="46" s="1"/>
  <c r="J122" i="46" s="1"/>
  <c r="K122" i="46" s="1"/>
  <c r="I121" i="46"/>
  <c r="F121" i="46"/>
  <c r="H121" i="46" s="1"/>
  <c r="G121" i="46" s="1"/>
  <c r="I120" i="46"/>
  <c r="F120" i="46"/>
  <c r="H120" i="46" s="1"/>
  <c r="I119" i="46"/>
  <c r="F119" i="46"/>
  <c r="H119" i="46" s="1"/>
  <c r="G119" i="46" s="1"/>
  <c r="I118" i="46"/>
  <c r="F118" i="46"/>
  <c r="H118" i="46" s="1"/>
  <c r="I117" i="46"/>
  <c r="F117" i="46"/>
  <c r="H117" i="46" s="1"/>
  <c r="I116" i="46"/>
  <c r="F116" i="46"/>
  <c r="H116" i="46" s="1"/>
  <c r="I110" i="46"/>
  <c r="F110" i="46"/>
  <c r="H110" i="46" s="1"/>
  <c r="I109" i="46"/>
  <c r="F109" i="46"/>
  <c r="H109" i="46" s="1"/>
  <c r="I108" i="46"/>
  <c r="F108" i="46"/>
  <c r="H108" i="46" s="1"/>
  <c r="J108" i="46" s="1"/>
  <c r="K108" i="46" s="1"/>
  <c r="I107" i="46"/>
  <c r="F107" i="46"/>
  <c r="H107" i="46" s="1"/>
  <c r="G107" i="46" s="1"/>
  <c r="I106" i="46"/>
  <c r="F106" i="46"/>
  <c r="H106" i="46" s="1"/>
  <c r="I105" i="46"/>
  <c r="F105" i="46"/>
  <c r="H105" i="46" s="1"/>
  <c r="I104" i="46"/>
  <c r="F104" i="46"/>
  <c r="H104" i="46" s="1"/>
  <c r="I103" i="46"/>
  <c r="F103" i="46"/>
  <c r="H103" i="46" s="1"/>
  <c r="I102" i="46"/>
  <c r="F102" i="46"/>
  <c r="H102" i="46" s="1"/>
  <c r="I101" i="46"/>
  <c r="F101" i="46"/>
  <c r="H101" i="46" s="1"/>
  <c r="I100" i="46"/>
  <c r="F100" i="46"/>
  <c r="H100" i="46" s="1"/>
  <c r="I99" i="46"/>
  <c r="F99" i="46"/>
  <c r="H99" i="46" s="1"/>
  <c r="I98" i="46"/>
  <c r="F98" i="46"/>
  <c r="H98" i="46" s="1"/>
  <c r="I97" i="46"/>
  <c r="F97" i="46"/>
  <c r="H97" i="46" s="1"/>
  <c r="G97" i="46" s="1"/>
  <c r="I96" i="46"/>
  <c r="F96" i="46"/>
  <c r="H96" i="46" s="1"/>
  <c r="I95" i="46"/>
  <c r="F95" i="46"/>
  <c r="H95" i="46" s="1"/>
  <c r="I94" i="46"/>
  <c r="F94" i="46"/>
  <c r="H94" i="46" s="1"/>
  <c r="I93" i="46"/>
  <c r="F93" i="46"/>
  <c r="H93" i="46" s="1"/>
  <c r="I92" i="46"/>
  <c r="F92" i="46"/>
  <c r="H92" i="46" s="1"/>
  <c r="J92" i="46" s="1"/>
  <c r="K92" i="46" s="1"/>
  <c r="I91" i="46"/>
  <c r="F91" i="46"/>
  <c r="H91" i="46" s="1"/>
  <c r="I90" i="46"/>
  <c r="F90" i="46"/>
  <c r="H90" i="46" s="1"/>
  <c r="I89" i="46"/>
  <c r="F89" i="46"/>
  <c r="H89" i="46" s="1"/>
  <c r="G89" i="46" s="1"/>
  <c r="I88" i="46"/>
  <c r="F88" i="46"/>
  <c r="H88" i="46" s="1"/>
  <c r="I87" i="46"/>
  <c r="F87" i="46"/>
  <c r="H87" i="46" s="1"/>
  <c r="I86" i="46"/>
  <c r="F86" i="46"/>
  <c r="H86" i="46" s="1"/>
  <c r="I85" i="46"/>
  <c r="F85" i="46"/>
  <c r="H85" i="46" s="1"/>
  <c r="I84" i="46"/>
  <c r="F84" i="46"/>
  <c r="H84" i="46" s="1"/>
  <c r="J84" i="46" s="1"/>
  <c r="K84" i="46" s="1"/>
  <c r="I83" i="46"/>
  <c r="F83" i="46"/>
  <c r="H83" i="46" s="1"/>
  <c r="I82" i="46"/>
  <c r="F82" i="46"/>
  <c r="H82" i="46" s="1"/>
  <c r="I81" i="46"/>
  <c r="F81" i="46"/>
  <c r="H81" i="46" s="1"/>
  <c r="G81" i="46" s="1"/>
  <c r="I80" i="46"/>
  <c r="F80" i="46"/>
  <c r="H80" i="46" s="1"/>
  <c r="I79" i="46"/>
  <c r="F79" i="46"/>
  <c r="H79" i="46" s="1"/>
  <c r="I78" i="46"/>
  <c r="F78" i="46"/>
  <c r="H78" i="46" s="1"/>
  <c r="I72" i="46"/>
  <c r="F72" i="46"/>
  <c r="H72" i="46" s="1"/>
  <c r="I71" i="46"/>
  <c r="F71" i="46"/>
  <c r="H71" i="46" s="1"/>
  <c r="I70" i="46"/>
  <c r="F70" i="46"/>
  <c r="H70" i="46" s="1"/>
  <c r="J70" i="46" s="1"/>
  <c r="K70" i="46" s="1"/>
  <c r="I69" i="46"/>
  <c r="F69" i="46"/>
  <c r="H69" i="46" s="1"/>
  <c r="I68" i="46"/>
  <c r="F68" i="46"/>
  <c r="H68" i="46" s="1"/>
  <c r="I67" i="46"/>
  <c r="F67" i="46"/>
  <c r="H67" i="46" s="1"/>
  <c r="G67" i="46" s="1"/>
  <c r="I66" i="46"/>
  <c r="F66" i="46"/>
  <c r="H66" i="46" s="1"/>
  <c r="I65" i="46"/>
  <c r="F65" i="46"/>
  <c r="H65" i="46" s="1"/>
  <c r="I64" i="46"/>
  <c r="F64" i="46"/>
  <c r="H64" i="46" s="1"/>
  <c r="I63" i="46"/>
  <c r="F63" i="46"/>
  <c r="H63" i="46" s="1"/>
  <c r="I62" i="46"/>
  <c r="F62" i="46"/>
  <c r="H62" i="46" s="1"/>
  <c r="I61" i="46"/>
  <c r="F61" i="46"/>
  <c r="H61" i="46" s="1"/>
  <c r="I60" i="46"/>
  <c r="F60" i="46"/>
  <c r="H60" i="46" s="1"/>
  <c r="I59" i="46"/>
  <c r="F59" i="46"/>
  <c r="H59" i="46" s="1"/>
  <c r="G59" i="46" s="1"/>
  <c r="I58" i="46"/>
  <c r="F58" i="46"/>
  <c r="H58" i="46" s="1"/>
  <c r="I57" i="46"/>
  <c r="F57" i="46"/>
  <c r="H57" i="46" s="1"/>
  <c r="I56" i="46"/>
  <c r="F56" i="46"/>
  <c r="H56" i="46" s="1"/>
  <c r="I55" i="46"/>
  <c r="F55" i="46"/>
  <c r="H55" i="46" s="1"/>
  <c r="I54" i="46"/>
  <c r="F54" i="46"/>
  <c r="H54" i="46" s="1"/>
  <c r="J54" i="46" s="1"/>
  <c r="K54" i="46" s="1"/>
  <c r="I53" i="46"/>
  <c r="F53" i="46"/>
  <c r="H53" i="46" s="1"/>
  <c r="I52" i="46"/>
  <c r="F52" i="46"/>
  <c r="H52" i="46" s="1"/>
  <c r="I51" i="46"/>
  <c r="F51" i="46"/>
  <c r="H51" i="46" s="1"/>
  <c r="G51" i="46" s="1"/>
  <c r="I50" i="46"/>
  <c r="F50" i="46"/>
  <c r="H50" i="46" s="1"/>
  <c r="G50" i="46" s="1"/>
  <c r="I49" i="46"/>
  <c r="F49" i="46"/>
  <c r="H49" i="46" s="1"/>
  <c r="I48" i="46"/>
  <c r="F48" i="46"/>
  <c r="H48" i="46" s="1"/>
  <c r="I47" i="46"/>
  <c r="F47" i="46"/>
  <c r="H47" i="46" s="1"/>
  <c r="I46" i="46"/>
  <c r="F46" i="46"/>
  <c r="H46" i="46" s="1"/>
  <c r="I45" i="46"/>
  <c r="F45" i="46"/>
  <c r="H45" i="46" s="1"/>
  <c r="J45" i="46" s="1"/>
  <c r="K45" i="46" s="1"/>
  <c r="I44" i="46"/>
  <c r="F44" i="46"/>
  <c r="H44" i="46" s="1"/>
  <c r="I43" i="46"/>
  <c r="F43" i="46"/>
  <c r="H43" i="46" s="1"/>
  <c r="G43" i="46" s="1"/>
  <c r="I42" i="46"/>
  <c r="F42" i="46"/>
  <c r="H42" i="46" s="1"/>
  <c r="I41" i="46"/>
  <c r="F41" i="46"/>
  <c r="H41" i="46" s="1"/>
  <c r="I40" i="46"/>
  <c r="F40" i="46"/>
  <c r="H40" i="46" s="1"/>
  <c r="G40" i="46" s="1"/>
  <c r="I39" i="46"/>
  <c r="F39" i="46"/>
  <c r="H39" i="46" s="1"/>
  <c r="J39" i="46" s="1"/>
  <c r="K39" i="46" s="1"/>
  <c r="I38" i="46"/>
  <c r="F38" i="46"/>
  <c r="H38" i="46" s="1"/>
  <c r="I37" i="46"/>
  <c r="F37" i="46"/>
  <c r="H37" i="46" s="1"/>
  <c r="I36" i="46"/>
  <c r="F36" i="46"/>
  <c r="H36" i="46" s="1"/>
  <c r="G36" i="46" s="1"/>
  <c r="I35" i="46"/>
  <c r="F35" i="46"/>
  <c r="H35" i="46" s="1"/>
  <c r="I34" i="46"/>
  <c r="F34" i="46"/>
  <c r="H34" i="46" s="1"/>
  <c r="G34" i="46" s="1"/>
  <c r="I33" i="46"/>
  <c r="F33" i="46"/>
  <c r="H33" i="46" s="1"/>
  <c r="I32" i="46"/>
  <c r="F32" i="46"/>
  <c r="H32" i="46" s="1"/>
  <c r="I31" i="46"/>
  <c r="F31" i="46"/>
  <c r="H31" i="46" s="1"/>
  <c r="I30" i="46"/>
  <c r="F30" i="46"/>
  <c r="H30" i="46" s="1"/>
  <c r="I29" i="46"/>
  <c r="F29" i="46"/>
  <c r="H29" i="46" s="1"/>
  <c r="I28" i="46"/>
  <c r="F28" i="46"/>
  <c r="H28" i="46" s="1"/>
  <c r="I27" i="46"/>
  <c r="F27" i="46"/>
  <c r="H27" i="46" s="1"/>
  <c r="I26" i="46"/>
  <c r="F26" i="46"/>
  <c r="H26" i="46" s="1"/>
  <c r="G26" i="46" s="1"/>
  <c r="I25" i="46"/>
  <c r="F25" i="46"/>
  <c r="H25" i="46" s="1"/>
  <c r="T63" i="49" l="1"/>
  <c r="J132" i="46"/>
  <c r="K132" i="46" s="1"/>
  <c r="L132" i="46" s="1"/>
  <c r="G132" i="46"/>
  <c r="G30" i="46"/>
  <c r="J30" i="46"/>
  <c r="K30" i="46" s="1"/>
  <c r="L30" i="46" s="1"/>
  <c r="J27" i="46"/>
  <c r="K27" i="46" s="1"/>
  <c r="L27" i="46" s="1"/>
  <c r="G27" i="46"/>
  <c r="G38" i="46"/>
  <c r="J38" i="46"/>
  <c r="K38" i="46" s="1"/>
  <c r="L38" i="46" s="1"/>
  <c r="G28" i="46"/>
  <c r="J28" i="46"/>
  <c r="K28" i="46" s="1"/>
  <c r="L28" i="46" s="1"/>
  <c r="J35" i="46"/>
  <c r="K35" i="46" s="1"/>
  <c r="L35" i="46" s="1"/>
  <c r="G35" i="46"/>
  <c r="J36" i="46"/>
  <c r="K36" i="46" s="1"/>
  <c r="L36" i="46" s="1"/>
  <c r="J37" i="46"/>
  <c r="K37" i="46" s="1"/>
  <c r="L37" i="46" s="1"/>
  <c r="G37" i="46"/>
  <c r="J32" i="46"/>
  <c r="K32" i="46" s="1"/>
  <c r="L32" i="46" s="1"/>
  <c r="G32" i="46"/>
  <c r="J25" i="46"/>
  <c r="K25" i="46" s="1"/>
  <c r="L25" i="46" s="1"/>
  <c r="G25" i="46"/>
  <c r="J33" i="46"/>
  <c r="K33" i="46" s="1"/>
  <c r="L33" i="46" s="1"/>
  <c r="G33" i="46"/>
  <c r="J29" i="46"/>
  <c r="K29" i="46" s="1"/>
  <c r="L29" i="46" s="1"/>
  <c r="G29" i="46"/>
  <c r="G53" i="46"/>
  <c r="J53" i="46"/>
  <c r="K53" i="46" s="1"/>
  <c r="L53" i="46" s="1"/>
  <c r="J56" i="46"/>
  <c r="K56" i="46" s="1"/>
  <c r="L56" i="46" s="1"/>
  <c r="G56" i="46"/>
  <c r="J65" i="46"/>
  <c r="K65" i="46" s="1"/>
  <c r="L65" i="46" s="1"/>
  <c r="G65" i="46"/>
  <c r="G68" i="46"/>
  <c r="J68" i="46"/>
  <c r="K68" i="46" s="1"/>
  <c r="L68" i="46" s="1"/>
  <c r="J79" i="46"/>
  <c r="K79" i="46" s="1"/>
  <c r="L79" i="46" s="1"/>
  <c r="G79" i="46"/>
  <c r="G82" i="46"/>
  <c r="J82" i="46"/>
  <c r="K82" i="46" s="1"/>
  <c r="L82" i="46" s="1"/>
  <c r="G122" i="46"/>
  <c r="L122" i="46"/>
  <c r="G138" i="46"/>
  <c r="L138" i="46"/>
  <c r="J147" i="46"/>
  <c r="K147" i="46" s="1"/>
  <c r="L147" i="46" s="1"/>
  <c r="G147" i="46"/>
  <c r="J150" i="46"/>
  <c r="K150" i="46" s="1"/>
  <c r="L150" i="46" s="1"/>
  <c r="G150" i="46"/>
  <c r="G153" i="46"/>
  <c r="J153" i="46"/>
  <c r="K153" i="46" s="1"/>
  <c r="L153" i="46" s="1"/>
  <c r="J156" i="46"/>
  <c r="K156" i="46" s="1"/>
  <c r="L156" i="46" s="1"/>
  <c r="G156" i="46"/>
  <c r="G162" i="46"/>
  <c r="L162" i="46"/>
  <c r="J173" i="46"/>
  <c r="K173" i="46" s="1"/>
  <c r="L173" i="46" s="1"/>
  <c r="J187" i="46"/>
  <c r="K187" i="46" s="1"/>
  <c r="L187" i="46" s="1"/>
  <c r="G187" i="46"/>
  <c r="J50" i="46"/>
  <c r="K50" i="46" s="1"/>
  <c r="L50" i="46" s="1"/>
  <c r="G62" i="46"/>
  <c r="G91" i="46"/>
  <c r="J91" i="46"/>
  <c r="K91" i="46" s="1"/>
  <c r="L91" i="46" s="1"/>
  <c r="J94" i="46"/>
  <c r="K94" i="46" s="1"/>
  <c r="L94" i="46" s="1"/>
  <c r="G94" i="46"/>
  <c r="J97" i="46"/>
  <c r="K97" i="46" s="1"/>
  <c r="L97" i="46" s="1"/>
  <c r="G100" i="46"/>
  <c r="J116" i="46"/>
  <c r="K116" i="46" s="1"/>
  <c r="L116" i="46" s="1"/>
  <c r="G116" i="46"/>
  <c r="J119" i="46"/>
  <c r="K119" i="46" s="1"/>
  <c r="L119" i="46" s="1"/>
  <c r="G130" i="46"/>
  <c r="J159" i="46"/>
  <c r="K159" i="46" s="1"/>
  <c r="L159" i="46" s="1"/>
  <c r="J178" i="46"/>
  <c r="K178" i="46" s="1"/>
  <c r="L178" i="46" s="1"/>
  <c r="G178" i="46"/>
  <c r="G184" i="46"/>
  <c r="J26" i="46"/>
  <c r="K26" i="46" s="1"/>
  <c r="L26" i="46" s="1"/>
  <c r="G31" i="46"/>
  <c r="J34" i="46"/>
  <c r="K34" i="46" s="1"/>
  <c r="L34" i="46" s="1"/>
  <c r="G39" i="46"/>
  <c r="J40" i="46"/>
  <c r="K40" i="46" s="1"/>
  <c r="L40" i="46" s="1"/>
  <c r="J62" i="46"/>
  <c r="K62" i="46" s="1"/>
  <c r="L62" i="46" s="1"/>
  <c r="J89" i="46"/>
  <c r="K89" i="46" s="1"/>
  <c r="L89" i="46" s="1"/>
  <c r="G92" i="46"/>
  <c r="L92" i="46"/>
  <c r="J100" i="46"/>
  <c r="K100" i="46" s="1"/>
  <c r="L100" i="46" s="1"/>
  <c r="G106" i="46"/>
  <c r="J106" i="46"/>
  <c r="K106" i="46" s="1"/>
  <c r="L106" i="46" s="1"/>
  <c r="J109" i="46"/>
  <c r="K109" i="46" s="1"/>
  <c r="L109" i="46" s="1"/>
  <c r="G109" i="46"/>
  <c r="J130" i="46"/>
  <c r="K130" i="46" s="1"/>
  <c r="L130" i="46" s="1"/>
  <c r="J141" i="46"/>
  <c r="K141" i="46" s="1"/>
  <c r="L141" i="46" s="1"/>
  <c r="G141" i="46"/>
  <c r="G144" i="46"/>
  <c r="J144" i="46"/>
  <c r="K144" i="46" s="1"/>
  <c r="L144" i="46" s="1"/>
  <c r="J170" i="46"/>
  <c r="K170" i="46" s="1"/>
  <c r="L170" i="46" s="1"/>
  <c r="G170" i="46"/>
  <c r="G176" i="46"/>
  <c r="J184" i="46"/>
  <c r="K184" i="46" s="1"/>
  <c r="L184" i="46" s="1"/>
  <c r="J59" i="46"/>
  <c r="K59" i="46" s="1"/>
  <c r="L59" i="46" s="1"/>
  <c r="J43" i="46"/>
  <c r="K43" i="46" s="1"/>
  <c r="L43" i="46" s="1"/>
  <c r="J66" i="46"/>
  <c r="K66" i="46" s="1"/>
  <c r="L66" i="46" s="1"/>
  <c r="G66" i="46"/>
  <c r="G83" i="46"/>
  <c r="J83" i="46"/>
  <c r="K83" i="46" s="1"/>
  <c r="L83" i="46" s="1"/>
  <c r="G128" i="46"/>
  <c r="J128" i="46"/>
  <c r="K128" i="46" s="1"/>
  <c r="L128" i="46" s="1"/>
  <c r="G182" i="46"/>
  <c r="J182" i="46"/>
  <c r="K182" i="46" s="1"/>
  <c r="L182" i="46" s="1"/>
  <c r="J41" i="46"/>
  <c r="K41" i="46" s="1"/>
  <c r="L41" i="46" s="1"/>
  <c r="G41" i="46"/>
  <c r="J57" i="46"/>
  <c r="K57" i="46" s="1"/>
  <c r="L57" i="46" s="1"/>
  <c r="G57" i="46"/>
  <c r="G60" i="46"/>
  <c r="J60" i="46"/>
  <c r="K60" i="46" s="1"/>
  <c r="L60" i="46" s="1"/>
  <c r="G98" i="46"/>
  <c r="J98" i="46"/>
  <c r="K98" i="46" s="1"/>
  <c r="L98" i="46" s="1"/>
  <c r="J104" i="46"/>
  <c r="K104" i="46" s="1"/>
  <c r="L104" i="46" s="1"/>
  <c r="G104" i="46"/>
  <c r="G120" i="46"/>
  <c r="J120" i="46"/>
  <c r="K120" i="46" s="1"/>
  <c r="L120" i="46" s="1"/>
  <c r="J123" i="46"/>
  <c r="K123" i="46" s="1"/>
  <c r="L123" i="46" s="1"/>
  <c r="G123" i="46"/>
  <c r="J139" i="46"/>
  <c r="K139" i="46" s="1"/>
  <c r="L139" i="46" s="1"/>
  <c r="G139" i="46"/>
  <c r="J142" i="46"/>
  <c r="K142" i="46" s="1"/>
  <c r="L142" i="46" s="1"/>
  <c r="G142" i="46"/>
  <c r="G145" i="46"/>
  <c r="J145" i="46"/>
  <c r="K145" i="46" s="1"/>
  <c r="L145" i="46" s="1"/>
  <c r="J148" i="46"/>
  <c r="K148" i="46" s="1"/>
  <c r="L148" i="46" s="1"/>
  <c r="G148" i="46"/>
  <c r="J157" i="46"/>
  <c r="K157" i="46" s="1"/>
  <c r="L157" i="46" s="1"/>
  <c r="G157" i="46"/>
  <c r="G160" i="46"/>
  <c r="J160" i="46"/>
  <c r="K160" i="46" s="1"/>
  <c r="L160" i="46" s="1"/>
  <c r="J163" i="46"/>
  <c r="K163" i="46" s="1"/>
  <c r="L163" i="46" s="1"/>
  <c r="G163" i="46"/>
  <c r="J176" i="46"/>
  <c r="K176" i="46" s="1"/>
  <c r="L176" i="46" s="1"/>
  <c r="G45" i="46"/>
  <c r="L45" i="46"/>
  <c r="J71" i="46"/>
  <c r="K71" i="46" s="1"/>
  <c r="L71" i="46" s="1"/>
  <c r="G71" i="46"/>
  <c r="G46" i="46"/>
  <c r="G69" i="46"/>
  <c r="J69" i="46"/>
  <c r="K69" i="46" s="1"/>
  <c r="L69" i="46" s="1"/>
  <c r="J188" i="46"/>
  <c r="K188" i="46" s="1"/>
  <c r="L188" i="46" s="1"/>
  <c r="G188" i="46"/>
  <c r="J31" i="46"/>
  <c r="K31" i="46" s="1"/>
  <c r="L31" i="46" s="1"/>
  <c r="J46" i="46"/>
  <c r="K46" i="46" s="1"/>
  <c r="L46" i="46" s="1"/>
  <c r="J67" i="46"/>
  <c r="K67" i="46" s="1"/>
  <c r="L67" i="46" s="1"/>
  <c r="G70" i="46"/>
  <c r="L70" i="46"/>
  <c r="J81" i="46"/>
  <c r="K81" i="46" s="1"/>
  <c r="L81" i="46" s="1"/>
  <c r="G84" i="46"/>
  <c r="L84" i="46"/>
  <c r="J93" i="46"/>
  <c r="K93" i="46" s="1"/>
  <c r="L93" i="46" s="1"/>
  <c r="G93" i="46"/>
  <c r="J110" i="46"/>
  <c r="K110" i="46" s="1"/>
  <c r="L110" i="46" s="1"/>
  <c r="G110" i="46"/>
  <c r="J126" i="46"/>
  <c r="K126" i="46" s="1"/>
  <c r="L126" i="46" s="1"/>
  <c r="G126" i="46"/>
  <c r="G136" i="46"/>
  <c r="J136" i="46"/>
  <c r="K136" i="46" s="1"/>
  <c r="L136" i="46" s="1"/>
  <c r="J171" i="46"/>
  <c r="K171" i="46" s="1"/>
  <c r="L171" i="46" s="1"/>
  <c r="G171" i="46"/>
  <c r="G174" i="46"/>
  <c r="J174" i="46"/>
  <c r="K174" i="46" s="1"/>
  <c r="L174" i="46" s="1"/>
  <c r="J177" i="46"/>
  <c r="K177" i="46" s="1"/>
  <c r="L177" i="46" s="1"/>
  <c r="G177" i="46"/>
  <c r="J180" i="46"/>
  <c r="K180" i="46" s="1"/>
  <c r="L180" i="46" s="1"/>
  <c r="G180" i="46"/>
  <c r="J189" i="46"/>
  <c r="K189" i="46" s="1"/>
  <c r="L189" i="46" s="1"/>
  <c r="J85" i="46"/>
  <c r="K85" i="46" s="1"/>
  <c r="L85" i="46" s="1"/>
  <c r="G85" i="46"/>
  <c r="J51" i="46"/>
  <c r="K51" i="46" s="1"/>
  <c r="L51" i="46" s="1"/>
  <c r="J80" i="46"/>
  <c r="K80" i="46" s="1"/>
  <c r="L80" i="46" s="1"/>
  <c r="G80" i="46"/>
  <c r="J86" i="46"/>
  <c r="K86" i="46" s="1"/>
  <c r="L86" i="46" s="1"/>
  <c r="G86" i="46"/>
  <c r="J101" i="46"/>
  <c r="K101" i="46" s="1"/>
  <c r="L101" i="46" s="1"/>
  <c r="G101" i="46"/>
  <c r="J131" i="46"/>
  <c r="K131" i="46" s="1"/>
  <c r="L131" i="46" s="1"/>
  <c r="G131" i="46"/>
  <c r="J179" i="46"/>
  <c r="K179" i="46" s="1"/>
  <c r="L179" i="46" s="1"/>
  <c r="G179" i="46"/>
  <c r="L39" i="46"/>
  <c r="J42" i="46"/>
  <c r="K42" i="46" s="1"/>
  <c r="L42" i="46" s="1"/>
  <c r="G44" i="46"/>
  <c r="J44" i="46"/>
  <c r="K44" i="46" s="1"/>
  <c r="L44" i="46" s="1"/>
  <c r="J49" i="46"/>
  <c r="K49" i="46" s="1"/>
  <c r="L49" i="46" s="1"/>
  <c r="G49" i="46"/>
  <c r="J55" i="46"/>
  <c r="K55" i="46" s="1"/>
  <c r="L55" i="46" s="1"/>
  <c r="G55" i="46"/>
  <c r="J58" i="46"/>
  <c r="K58" i="46" s="1"/>
  <c r="L58" i="46" s="1"/>
  <c r="G58" i="46"/>
  <c r="G61" i="46"/>
  <c r="J61" i="46"/>
  <c r="K61" i="46" s="1"/>
  <c r="L61" i="46" s="1"/>
  <c r="J64" i="46"/>
  <c r="K64" i="46" s="1"/>
  <c r="L64" i="46" s="1"/>
  <c r="G64" i="46"/>
  <c r="J78" i="46"/>
  <c r="K78" i="46" s="1"/>
  <c r="L78" i="46" s="1"/>
  <c r="G78" i="46"/>
  <c r="J87" i="46"/>
  <c r="K87" i="46" s="1"/>
  <c r="L87" i="46" s="1"/>
  <c r="G87" i="46"/>
  <c r="G90" i="46"/>
  <c r="J90" i="46"/>
  <c r="K90" i="46" s="1"/>
  <c r="L90" i="46" s="1"/>
  <c r="J96" i="46"/>
  <c r="K96" i="46" s="1"/>
  <c r="L96" i="46" s="1"/>
  <c r="G96" i="46"/>
  <c r="G99" i="46"/>
  <c r="J99" i="46"/>
  <c r="K99" i="46" s="1"/>
  <c r="L99" i="46" s="1"/>
  <c r="J102" i="46"/>
  <c r="K102" i="46" s="1"/>
  <c r="L102" i="46" s="1"/>
  <c r="G102" i="46"/>
  <c r="J105" i="46"/>
  <c r="K105" i="46" s="1"/>
  <c r="L105" i="46" s="1"/>
  <c r="J118" i="46"/>
  <c r="K118" i="46" s="1"/>
  <c r="L118" i="46" s="1"/>
  <c r="G118" i="46"/>
  <c r="J134" i="46"/>
  <c r="K134" i="46" s="1"/>
  <c r="L134" i="46" s="1"/>
  <c r="G134" i="46"/>
  <c r="J143" i="46"/>
  <c r="K143" i="46" s="1"/>
  <c r="L143" i="46" s="1"/>
  <c r="G146" i="46"/>
  <c r="L146" i="46"/>
  <c r="J155" i="46"/>
  <c r="K155" i="46" s="1"/>
  <c r="L155" i="46" s="1"/>
  <c r="G155" i="46"/>
  <c r="J158" i="46"/>
  <c r="K158" i="46" s="1"/>
  <c r="L158" i="46" s="1"/>
  <c r="G158" i="46"/>
  <c r="J186" i="46"/>
  <c r="K186" i="46" s="1"/>
  <c r="L186" i="46" s="1"/>
  <c r="G186" i="46"/>
  <c r="J88" i="46"/>
  <c r="K88" i="46" s="1"/>
  <c r="L88" i="46" s="1"/>
  <c r="G88" i="46"/>
  <c r="J48" i="46"/>
  <c r="K48" i="46" s="1"/>
  <c r="L48" i="46" s="1"/>
  <c r="G48" i="46"/>
  <c r="G54" i="46"/>
  <c r="L54" i="46"/>
  <c r="J63" i="46"/>
  <c r="K63" i="46" s="1"/>
  <c r="L63" i="46" s="1"/>
  <c r="G63" i="46"/>
  <c r="J72" i="46"/>
  <c r="K72" i="46" s="1"/>
  <c r="L72" i="46" s="1"/>
  <c r="G72" i="46"/>
  <c r="J151" i="46"/>
  <c r="K151" i="46" s="1"/>
  <c r="L151" i="46" s="1"/>
  <c r="G154" i="46"/>
  <c r="L154" i="46"/>
  <c r="J185" i="46"/>
  <c r="K185" i="46" s="1"/>
  <c r="L185" i="46" s="1"/>
  <c r="G185" i="46"/>
  <c r="G42" i="46"/>
  <c r="J47" i="46"/>
  <c r="K47" i="46" s="1"/>
  <c r="L47" i="46" s="1"/>
  <c r="G47" i="46"/>
  <c r="G52" i="46"/>
  <c r="J52" i="46"/>
  <c r="K52" i="46" s="1"/>
  <c r="L52" i="46" s="1"/>
  <c r="G105" i="46"/>
  <c r="G108" i="46"/>
  <c r="L108" i="46"/>
  <c r="J124" i="46"/>
  <c r="K124" i="46" s="1"/>
  <c r="L124" i="46" s="1"/>
  <c r="G124" i="46"/>
  <c r="J127" i="46"/>
  <c r="K127" i="46" s="1"/>
  <c r="L127" i="46" s="1"/>
  <c r="G137" i="46"/>
  <c r="J137" i="46"/>
  <c r="K137" i="46" s="1"/>
  <c r="L137" i="46" s="1"/>
  <c r="J140" i="46"/>
  <c r="K140" i="46" s="1"/>
  <c r="L140" i="46" s="1"/>
  <c r="G140" i="46"/>
  <c r="J149" i="46"/>
  <c r="K149" i="46" s="1"/>
  <c r="L149" i="46" s="1"/>
  <c r="G149" i="46"/>
  <c r="G152" i="46"/>
  <c r="J152" i="46"/>
  <c r="K152" i="46" s="1"/>
  <c r="L152" i="46" s="1"/>
  <c r="J169" i="46"/>
  <c r="K169" i="46" s="1"/>
  <c r="L169" i="46" s="1"/>
  <c r="G169" i="46"/>
  <c r="J172" i="46"/>
  <c r="K172" i="46" s="1"/>
  <c r="L172" i="46" s="1"/>
  <c r="G172" i="46"/>
  <c r="J181" i="46"/>
  <c r="K181" i="46" s="1"/>
  <c r="L181" i="46" s="1"/>
  <c r="J107" i="46"/>
  <c r="K107" i="46" s="1"/>
  <c r="L107" i="46" s="1"/>
  <c r="J121" i="46"/>
  <c r="K121" i="46" s="1"/>
  <c r="L121" i="46" s="1"/>
  <c r="J129" i="46"/>
  <c r="K129" i="46" s="1"/>
  <c r="L129" i="46" s="1"/>
  <c r="J161" i="46"/>
  <c r="K161" i="46" s="1"/>
  <c r="L161" i="46" s="1"/>
  <c r="J175" i="46"/>
  <c r="K175" i="46" s="1"/>
  <c r="L175" i="46" s="1"/>
  <c r="J183" i="46"/>
  <c r="K183" i="46" s="1"/>
  <c r="L183" i="46" s="1"/>
  <c r="G95" i="46"/>
  <c r="G103" i="46"/>
  <c r="G117" i="46"/>
  <c r="G125" i="46"/>
  <c r="G133" i="46"/>
  <c r="J135" i="46"/>
  <c r="K135" i="46" s="1"/>
  <c r="L135" i="46" s="1"/>
  <c r="J95" i="46"/>
  <c r="K95" i="46" s="1"/>
  <c r="L95" i="46" s="1"/>
  <c r="J103" i="46"/>
  <c r="K103" i="46" s="1"/>
  <c r="L103" i="46" s="1"/>
  <c r="J117" i="46"/>
  <c r="K117" i="46" s="1"/>
  <c r="L117" i="46" s="1"/>
  <c r="J125" i="46"/>
  <c r="K125" i="46" s="1"/>
  <c r="L125" i="46" s="1"/>
  <c r="J133" i="46"/>
  <c r="K133" i="46" s="1"/>
  <c r="L133" i="46" s="1"/>
  <c r="L73" i="46" l="1"/>
  <c r="L190" i="46"/>
  <c r="L111" i="46"/>
  <c r="L164" i="46"/>
  <c r="L192" i="46" l="1"/>
  <c r="H20" i="4" s="1"/>
  <c r="B9" i="45" l="1"/>
  <c r="B8" i="45"/>
  <c r="B7" i="45"/>
  <c r="B6" i="45"/>
  <c r="B5" i="45"/>
  <c r="B3" i="45"/>
  <c r="A9" i="45"/>
  <c r="A8" i="45"/>
  <c r="A7" i="45"/>
  <c r="A6" i="45"/>
  <c r="A5" i="45"/>
  <c r="A4" i="45"/>
  <c r="A3" i="45"/>
  <c r="F51" i="45"/>
  <c r="G51" i="45" s="1"/>
  <c r="H51" i="45" s="1"/>
  <c r="F50" i="45"/>
  <c r="G50" i="45" s="1"/>
  <c r="H50" i="45" s="1"/>
  <c r="F49" i="45"/>
  <c r="G49" i="45" s="1"/>
  <c r="H49" i="45" s="1"/>
  <c r="F48" i="45"/>
  <c r="G48" i="45" s="1"/>
  <c r="H48" i="45" s="1"/>
  <c r="F47" i="45"/>
  <c r="G47" i="45" s="1"/>
  <c r="H47" i="45" s="1"/>
  <c r="F46" i="45"/>
  <c r="G46" i="45" s="1"/>
  <c r="H46" i="45" s="1"/>
  <c r="F45" i="45"/>
  <c r="G45" i="45" s="1"/>
  <c r="H45" i="45" s="1"/>
  <c r="F39" i="45"/>
  <c r="H39" i="45" s="1"/>
  <c r="F38" i="45"/>
  <c r="H38" i="45" s="1"/>
  <c r="G38" i="45" s="1"/>
  <c r="F37" i="45"/>
  <c r="H37" i="45" s="1"/>
  <c r="F36" i="45"/>
  <c r="H36" i="45" s="1"/>
  <c r="F35" i="45"/>
  <c r="H35" i="45" s="1"/>
  <c r="F34" i="45"/>
  <c r="H34" i="45" s="1"/>
  <c r="F33" i="45"/>
  <c r="H33" i="45" s="1"/>
  <c r="F27" i="45"/>
  <c r="G27" i="45" s="1"/>
  <c r="H27" i="45" s="1"/>
  <c r="F26" i="45"/>
  <c r="G26" i="45" s="1"/>
  <c r="H26" i="45" s="1"/>
  <c r="F25" i="45"/>
  <c r="G25" i="45" s="1"/>
  <c r="H25" i="45" s="1"/>
  <c r="F24" i="45"/>
  <c r="G24" i="45" s="1"/>
  <c r="H24" i="45" s="1"/>
  <c r="F23" i="45"/>
  <c r="G23" i="45" s="1"/>
  <c r="H23" i="45" s="1"/>
  <c r="F22" i="45"/>
  <c r="G22" i="45" s="1"/>
  <c r="H22" i="45" s="1"/>
  <c r="F21" i="45"/>
  <c r="G21" i="45" s="1"/>
  <c r="H21" i="45" s="1"/>
  <c r="I46" i="45"/>
  <c r="B9" i="44"/>
  <c r="B8" i="44"/>
  <c r="B7" i="44"/>
  <c r="B6" i="44"/>
  <c r="B5" i="44"/>
  <c r="A4" i="44"/>
  <c r="B3" i="44"/>
  <c r="L25" i="44"/>
  <c r="K25" i="44"/>
  <c r="L23" i="44"/>
  <c r="K23" i="44"/>
  <c r="L21" i="44"/>
  <c r="K21" i="44"/>
  <c r="L19" i="44"/>
  <c r="K19" i="44"/>
  <c r="K16" i="44"/>
  <c r="L15" i="44"/>
  <c r="K15" i="44"/>
  <c r="K14" i="44"/>
  <c r="L13" i="44"/>
  <c r="K13" i="44"/>
  <c r="K12" i="44"/>
  <c r="K24" i="44"/>
  <c r="J25" i="44"/>
  <c r="L16" i="44"/>
  <c r="J15" i="44"/>
  <c r="L18" i="42"/>
  <c r="J17" i="42"/>
  <c r="K27" i="41"/>
  <c r="J31" i="41"/>
  <c r="I23" i="41"/>
  <c r="J18" i="42" l="1"/>
  <c r="I25" i="41"/>
  <c r="I31" i="41"/>
  <c r="I32" i="41"/>
  <c r="I30" i="41"/>
  <c r="I29" i="41"/>
  <c r="K18" i="42"/>
  <c r="I34" i="45"/>
  <c r="I25" i="45"/>
  <c r="I45" i="45"/>
  <c r="I36" i="45"/>
  <c r="I39" i="45"/>
  <c r="I22" i="45"/>
  <c r="J22" i="45"/>
  <c r="K22" i="45" s="1"/>
  <c r="J36" i="45"/>
  <c r="K36" i="45" s="1"/>
  <c r="G36" i="45"/>
  <c r="J46" i="45"/>
  <c r="K46" i="45" s="1"/>
  <c r="L46" i="45" s="1"/>
  <c r="J49" i="45"/>
  <c r="K49" i="45" s="1"/>
  <c r="J27" i="45"/>
  <c r="K27" i="45" s="1"/>
  <c r="J37" i="45"/>
  <c r="K37" i="45" s="1"/>
  <c r="G37" i="45"/>
  <c r="G39" i="45"/>
  <c r="J39" i="45"/>
  <c r="K39" i="45" s="1"/>
  <c r="J50" i="45"/>
  <c r="K50" i="45" s="1"/>
  <c r="J45" i="45"/>
  <c r="K45" i="45" s="1"/>
  <c r="J26" i="45"/>
  <c r="K26" i="45" s="1"/>
  <c r="J23" i="45"/>
  <c r="K23" i="45" s="1"/>
  <c r="J47" i="45"/>
  <c r="K47" i="45" s="1"/>
  <c r="J33" i="45"/>
  <c r="K33" i="45" s="1"/>
  <c r="G33" i="45"/>
  <c r="J48" i="45"/>
  <c r="K48" i="45" s="1"/>
  <c r="J34" i="45"/>
  <c r="K34" i="45" s="1"/>
  <c r="L34" i="45" s="1"/>
  <c r="G34" i="45"/>
  <c r="J21" i="45"/>
  <c r="K21" i="45" s="1"/>
  <c r="J25" i="45"/>
  <c r="K25" i="45" s="1"/>
  <c r="J51" i="45"/>
  <c r="K51" i="45" s="1"/>
  <c r="I24" i="45"/>
  <c r="I38" i="45"/>
  <c r="I23" i="45"/>
  <c r="J24" i="45"/>
  <c r="K24" i="45" s="1"/>
  <c r="G35" i="45"/>
  <c r="I37" i="45"/>
  <c r="J38" i="45"/>
  <c r="K38" i="45" s="1"/>
  <c r="I51" i="45"/>
  <c r="I50" i="45"/>
  <c r="I21" i="45"/>
  <c r="I35" i="45"/>
  <c r="I49" i="45"/>
  <c r="I48" i="45"/>
  <c r="I27" i="45"/>
  <c r="I33" i="45"/>
  <c r="I47" i="45"/>
  <c r="J35" i="45"/>
  <c r="K35" i="45" s="1"/>
  <c r="I26" i="45"/>
  <c r="M15" i="44"/>
  <c r="M25" i="44"/>
  <c r="J12" i="44"/>
  <c r="J14" i="44"/>
  <c r="J16" i="44"/>
  <c r="M16" i="44" s="1"/>
  <c r="J20" i="44"/>
  <c r="J22" i="44"/>
  <c r="J24" i="44"/>
  <c r="K22" i="44"/>
  <c r="L12" i="44"/>
  <c r="L14" i="44"/>
  <c r="L20" i="44"/>
  <c r="L22" i="44"/>
  <c r="L24" i="44"/>
  <c r="K20" i="44"/>
  <c r="J13" i="44"/>
  <c r="M13" i="44" s="1"/>
  <c r="J19" i="44"/>
  <c r="M19" i="44" s="1"/>
  <c r="J21" i="44"/>
  <c r="M21" i="44" s="1"/>
  <c r="J23" i="44"/>
  <c r="M23" i="44" s="1"/>
  <c r="L17" i="42"/>
  <c r="K17" i="42"/>
  <c r="I27" i="41"/>
  <c r="I24" i="41"/>
  <c r="J29" i="41"/>
  <c r="K24" i="41"/>
  <c r="J24" i="41"/>
  <c r="K28" i="41"/>
  <c r="I26" i="41"/>
  <c r="K23" i="41"/>
  <c r="J32" i="41"/>
  <c r="K26" i="41"/>
  <c r="J26" i="41"/>
  <c r="K30" i="41"/>
  <c r="J28" i="41"/>
  <c r="K25" i="41"/>
  <c r="J23" i="41"/>
  <c r="K31" i="41"/>
  <c r="L31" i="41" s="1"/>
  <c r="J30" i="41"/>
  <c r="I28" i="41"/>
  <c r="J25" i="41"/>
  <c r="K29" i="41"/>
  <c r="J27" i="41"/>
  <c r="K32" i="41"/>
  <c r="I13" i="43"/>
  <c r="E13" i="43"/>
  <c r="H13" i="43" s="1"/>
  <c r="M18" i="42" l="1"/>
  <c r="L22" i="45"/>
  <c r="L24" i="41"/>
  <c r="L29" i="41"/>
  <c r="L27" i="41"/>
  <c r="L36" i="45"/>
  <c r="L27" i="45"/>
  <c r="L26" i="45"/>
  <c r="L45" i="45"/>
  <c r="L33" i="45"/>
  <c r="L38" i="45"/>
  <c r="L25" i="45"/>
  <c r="L50" i="45"/>
  <c r="L49" i="45"/>
  <c r="L37" i="45"/>
  <c r="L24" i="45"/>
  <c r="L51" i="45"/>
  <c r="L35" i="45"/>
  <c r="L23" i="45"/>
  <c r="L47" i="45"/>
  <c r="L39" i="45"/>
  <c r="L48" i="45"/>
  <c r="L21" i="45"/>
  <c r="L23" i="41"/>
  <c r="M14" i="44"/>
  <c r="M24" i="44"/>
  <c r="M12" i="44"/>
  <c r="M20" i="44"/>
  <c r="M22" i="44"/>
  <c r="M17" i="42"/>
  <c r="L25" i="41"/>
  <c r="L30" i="41"/>
  <c r="L32" i="41"/>
  <c r="L26" i="41"/>
  <c r="L28" i="41"/>
  <c r="B4" i="43"/>
  <c r="A4" i="43"/>
  <c r="A4" i="29"/>
  <c r="L28" i="45" l="1"/>
  <c r="L40" i="45"/>
  <c r="L52" i="45"/>
  <c r="C4" i="42"/>
  <c r="A24" i="4" s="1"/>
  <c r="C4" i="41"/>
  <c r="A18" i="4" s="1"/>
  <c r="C4" i="2"/>
  <c r="A16" i="4" s="1"/>
  <c r="B2" i="40"/>
  <c r="L55" i="45" l="1"/>
  <c r="H22" i="4" s="1"/>
  <c r="O34" i="43"/>
  <c r="J21" i="29"/>
  <c r="K21" i="29"/>
  <c r="L21" i="29"/>
  <c r="J22" i="29"/>
  <c r="K22" i="29"/>
  <c r="L22" i="29"/>
  <c r="J23" i="29"/>
  <c r="K23" i="29"/>
  <c r="L23" i="29"/>
  <c r="J24" i="29"/>
  <c r="K24" i="29"/>
  <c r="L24" i="29"/>
  <c r="J25" i="29"/>
  <c r="K25" i="29"/>
  <c r="L25" i="29"/>
  <c r="L20" i="29"/>
  <c r="K20" i="29"/>
  <c r="J20" i="29"/>
  <c r="J13" i="29"/>
  <c r="K13" i="29"/>
  <c r="L13" i="29"/>
  <c r="J14" i="29"/>
  <c r="K14" i="29"/>
  <c r="L14" i="29"/>
  <c r="J15" i="29"/>
  <c r="K15" i="29"/>
  <c r="L15" i="29"/>
  <c r="J16" i="29"/>
  <c r="K16" i="29"/>
  <c r="L16" i="29"/>
  <c r="L12" i="29"/>
  <c r="K12" i="29"/>
  <c r="J12" i="29"/>
  <c r="I13" i="41"/>
  <c r="J13" i="41"/>
  <c r="K13" i="41"/>
  <c r="I14" i="41"/>
  <c r="J14" i="41"/>
  <c r="K14" i="41"/>
  <c r="I15" i="41"/>
  <c r="J15" i="41"/>
  <c r="K15" i="41"/>
  <c r="I16" i="41"/>
  <c r="J16" i="41"/>
  <c r="K16" i="41"/>
  <c r="I17" i="41"/>
  <c r="J17" i="41"/>
  <c r="K17" i="41"/>
  <c r="I18" i="41"/>
  <c r="J18" i="41"/>
  <c r="K18" i="41"/>
  <c r="I19" i="41"/>
  <c r="J19" i="41"/>
  <c r="K19" i="41"/>
  <c r="I20" i="41"/>
  <c r="J20" i="41"/>
  <c r="K20" i="41"/>
  <c r="I21" i="41"/>
  <c r="J21" i="41"/>
  <c r="K21" i="41"/>
  <c r="I22" i="41"/>
  <c r="J22" i="41"/>
  <c r="K22" i="41"/>
  <c r="K12" i="41"/>
  <c r="J12" i="41"/>
  <c r="I12" i="41"/>
  <c r="I12" i="2"/>
  <c r="J12" i="2"/>
  <c r="K12" i="2"/>
  <c r="I13" i="2"/>
  <c r="J13" i="2"/>
  <c r="K13" i="2"/>
  <c r="I14" i="2"/>
  <c r="J14" i="2"/>
  <c r="K14" i="2"/>
  <c r="I15" i="2"/>
  <c r="J15" i="2"/>
  <c r="K15" i="2"/>
  <c r="I16" i="2"/>
  <c r="J16" i="2"/>
  <c r="K16" i="2"/>
  <c r="I17" i="2"/>
  <c r="J17" i="2"/>
  <c r="K17" i="2"/>
  <c r="I18" i="2"/>
  <c r="J18" i="2"/>
  <c r="K18" i="2"/>
  <c r="I19" i="2"/>
  <c r="J19" i="2"/>
  <c r="K19" i="2"/>
  <c r="I20" i="2"/>
  <c r="J20" i="2"/>
  <c r="K20" i="2"/>
  <c r="I21" i="2"/>
  <c r="J21" i="2"/>
  <c r="K21" i="2"/>
  <c r="L15" i="42"/>
  <c r="L14" i="42"/>
  <c r="L13" i="42"/>
  <c r="L12" i="42"/>
  <c r="K15" i="42"/>
  <c r="K14" i="42"/>
  <c r="K13" i="42"/>
  <c r="K12" i="42"/>
  <c r="J15" i="42"/>
  <c r="J14" i="42"/>
  <c r="J13" i="42"/>
  <c r="J12" i="42"/>
  <c r="B9" i="43"/>
  <c r="B8" i="43"/>
  <c r="B7" i="43"/>
  <c r="B6" i="43"/>
  <c r="B5" i="43"/>
  <c r="B3" i="43"/>
  <c r="E33" i="43"/>
  <c r="H33" i="43" s="1"/>
  <c r="H32" i="43"/>
  <c r="E32" i="43"/>
  <c r="E31" i="43"/>
  <c r="H31" i="43" s="1"/>
  <c r="E30" i="43"/>
  <c r="H30" i="43" s="1"/>
  <c r="E29" i="43"/>
  <c r="H29" i="43" s="1"/>
  <c r="H28" i="43"/>
  <c r="E28" i="43"/>
  <c r="E27" i="43"/>
  <c r="H27" i="43" s="1"/>
  <c r="E26" i="43"/>
  <c r="H26" i="43" s="1"/>
  <c r="K21" i="43"/>
  <c r="J21" i="43"/>
  <c r="I21" i="43"/>
  <c r="E21" i="43"/>
  <c r="H21" i="43" s="1"/>
  <c r="K20" i="43"/>
  <c r="J20" i="43"/>
  <c r="I20" i="43"/>
  <c r="E20" i="43"/>
  <c r="H20" i="43" s="1"/>
  <c r="K19" i="43"/>
  <c r="J19" i="43"/>
  <c r="I19" i="43"/>
  <c r="H19" i="43"/>
  <c r="E19" i="43"/>
  <c r="K18" i="43"/>
  <c r="J18" i="43"/>
  <c r="I18" i="43"/>
  <c r="E18" i="43"/>
  <c r="H18" i="43" s="1"/>
  <c r="K17" i="43"/>
  <c r="J17" i="43"/>
  <c r="I17" i="43"/>
  <c r="E17" i="43"/>
  <c r="H17" i="43" s="1"/>
  <c r="K16" i="43"/>
  <c r="J16" i="43"/>
  <c r="I16" i="43"/>
  <c r="E16" i="43"/>
  <c r="H16" i="43" s="1"/>
  <c r="K15" i="43"/>
  <c r="J15" i="43"/>
  <c r="I15" i="43"/>
  <c r="E15" i="43"/>
  <c r="H15" i="43" s="1"/>
  <c r="K14" i="43"/>
  <c r="J14" i="43"/>
  <c r="I14" i="43"/>
  <c r="E14" i="43"/>
  <c r="H14" i="43" s="1"/>
  <c r="K13" i="43"/>
  <c r="J13" i="43"/>
  <c r="A9" i="43"/>
  <c r="A8" i="43"/>
  <c r="A7" i="43"/>
  <c r="A6" i="43"/>
  <c r="A5" i="43"/>
  <c r="M31" i="43" l="1"/>
  <c r="P31" i="43" s="1"/>
  <c r="M13" i="43"/>
  <c r="P13" i="43" s="1"/>
  <c r="M29" i="43"/>
  <c r="P29" i="43" s="1"/>
  <c r="L16" i="41"/>
  <c r="L17" i="41"/>
  <c r="L20" i="41"/>
  <c r="L13" i="41"/>
  <c r="L14" i="41"/>
  <c r="M15" i="43"/>
  <c r="P15" i="43" s="1"/>
  <c r="M26" i="43"/>
  <c r="P26" i="43" s="1"/>
  <c r="M18" i="43"/>
  <c r="P18" i="43" s="1"/>
  <c r="M20" i="43"/>
  <c r="P20" i="43" s="1"/>
  <c r="M19" i="43"/>
  <c r="P19" i="43" s="1"/>
  <c r="M16" i="43"/>
  <c r="P16" i="43" s="1"/>
  <c r="M27" i="43"/>
  <c r="P27" i="43" s="1"/>
  <c r="M14" i="43"/>
  <c r="P14" i="43" s="1"/>
  <c r="M30" i="43"/>
  <c r="P30" i="43" s="1"/>
  <c r="M28" i="43"/>
  <c r="P28" i="43" s="1"/>
  <c r="M17" i="43"/>
  <c r="P17" i="43" s="1"/>
  <c r="M33" i="43"/>
  <c r="P33" i="43" s="1"/>
  <c r="M21" i="43"/>
  <c r="P21" i="43" s="1"/>
  <c r="M32" i="43"/>
  <c r="P32" i="43" s="1"/>
  <c r="L18" i="41"/>
  <c r="L19" i="41"/>
  <c r="L22" i="41"/>
  <c r="L15" i="41"/>
  <c r="L21" i="41"/>
  <c r="P22" i="43" l="1"/>
  <c r="G28" i="4" s="1"/>
  <c r="P34" i="43"/>
  <c r="G29" i="4" s="1"/>
  <c r="B5" i="40" l="1"/>
  <c r="B9" i="29"/>
  <c r="B8" i="29"/>
  <c r="B7" i="29"/>
  <c r="B6" i="29"/>
  <c r="B5" i="29"/>
  <c r="B3" i="29"/>
  <c r="B3" i="41"/>
  <c r="B4" i="41"/>
  <c r="B5" i="41"/>
  <c r="B6" i="41"/>
  <c r="B7" i="41"/>
  <c r="B8" i="41"/>
  <c r="B9" i="41"/>
  <c r="B3" i="2"/>
  <c r="B4" i="2"/>
  <c r="B5" i="2"/>
  <c r="B6" i="2"/>
  <c r="B7" i="2"/>
  <c r="B8" i="2"/>
  <c r="B9" i="2"/>
  <c r="B3" i="42"/>
  <c r="B4" i="42"/>
  <c r="B5" i="42"/>
  <c r="B6" i="42"/>
  <c r="B7" i="42"/>
  <c r="B8" i="42"/>
  <c r="B9" i="42"/>
  <c r="C9" i="42"/>
  <c r="C8" i="42"/>
  <c r="C7" i="42"/>
  <c r="C6" i="42"/>
  <c r="C5" i="42"/>
  <c r="C3" i="42"/>
  <c r="D24" i="41"/>
  <c r="D23" i="41"/>
  <c r="D22" i="41"/>
  <c r="D21" i="41"/>
  <c r="D20" i="41"/>
  <c r="D19" i="41"/>
  <c r="D18" i="41"/>
  <c r="D17" i="41"/>
  <c r="D16" i="41"/>
  <c r="D15" i="41"/>
  <c r="D14" i="41"/>
  <c r="D13" i="41"/>
  <c r="D12" i="41"/>
  <c r="C9" i="41"/>
  <c r="C8" i="41"/>
  <c r="C7" i="41"/>
  <c r="C6" i="41"/>
  <c r="C5" i="41"/>
  <c r="C3" i="41"/>
  <c r="D21" i="2"/>
  <c r="D20" i="2"/>
  <c r="D19" i="2"/>
  <c r="D18" i="2"/>
  <c r="D17" i="2"/>
  <c r="D16" i="2"/>
  <c r="D15" i="2"/>
  <c r="D14" i="2"/>
  <c r="D13" i="2"/>
  <c r="D12" i="2"/>
  <c r="B9" i="40"/>
  <c r="B10" i="40"/>
  <c r="B11" i="40"/>
  <c r="B15" i="40"/>
  <c r="B6" i="40"/>
  <c r="B4" i="40"/>
  <c r="B3" i="40"/>
  <c r="B1" i="40"/>
  <c r="C8" i="2"/>
  <c r="C9" i="2"/>
  <c r="C3" i="2"/>
  <c r="C5" i="2"/>
  <c r="C6" i="2"/>
  <c r="C7" i="2"/>
  <c r="B17" i="40" l="1"/>
  <c r="M15" i="29"/>
  <c r="M13" i="29"/>
  <c r="M16" i="29"/>
  <c r="M14" i="29"/>
  <c r="L17" i="2" l="1"/>
  <c r="L21" i="2"/>
  <c r="L14" i="2"/>
  <c r="L15" i="2"/>
  <c r="M12" i="29"/>
  <c r="L12" i="2"/>
  <c r="M25" i="29"/>
  <c r="M21" i="29"/>
  <c r="M23" i="29"/>
  <c r="M20" i="29"/>
  <c r="M22" i="29"/>
  <c r="M24" i="29"/>
  <c r="L20" i="2" l="1"/>
  <c r="L13" i="2"/>
  <c r="L19" i="2"/>
  <c r="L16" i="2"/>
  <c r="M12" i="42"/>
  <c r="M13" i="42"/>
  <c r="M14" i="42"/>
  <c r="L12" i="41"/>
  <c r="M15" i="42"/>
  <c r="L18" i="2"/>
  <c r="L33" i="41" l="1"/>
  <c r="H18" i="4" s="1"/>
  <c r="H24" i="4"/>
  <c r="L22" i="2"/>
  <c r="G16" i="4" s="1"/>
  <c r="H36" i="4" l="1"/>
  <c r="H37" i="4" s="1"/>
  <c r="H38" i="4" s="1"/>
</calcChain>
</file>

<file path=xl/sharedStrings.xml><?xml version="1.0" encoding="utf-8"?>
<sst xmlns="http://schemas.openxmlformats.org/spreadsheetml/2006/main" count="1381" uniqueCount="487">
  <si>
    <t>Invoervelden</t>
  </si>
  <si>
    <t>Naam opdrachtgever</t>
  </si>
  <si>
    <t xml:space="preserve">GVB </t>
  </si>
  <si>
    <t>Calculatie onderdeel</t>
  </si>
  <si>
    <t>Contractblad jaarprijs</t>
  </si>
  <si>
    <t>Gebouw/plaats</t>
  </si>
  <si>
    <t>Amsterdam</t>
  </si>
  <si>
    <t>Referentienummer</t>
  </si>
  <si>
    <t>2024-20</t>
  </si>
  <si>
    <t>Naam leverancier</t>
  </si>
  <si>
    <t>Prijspeil</t>
  </si>
  <si>
    <t>Perceel</t>
  </si>
  <si>
    <t>3 Specialistiche schoonmaak</t>
  </si>
  <si>
    <t>Versie</t>
  </si>
  <si>
    <t>JAARPRIJS BALLASTBEDREINIGING</t>
  </si>
  <si>
    <t>Prijs per jaar</t>
  </si>
  <si>
    <t>Dag</t>
  </si>
  <si>
    <t>Nacht</t>
  </si>
  <si>
    <t>Machinekosten ballastbedreiniging</t>
  </si>
  <si>
    <t>Machinekosten tunnelreiniging</t>
  </si>
  <si>
    <t>Uren per week</t>
  </si>
  <si>
    <t>Tarief</t>
  </si>
  <si>
    <t>Administratieve verwerking in GRIP</t>
  </si>
  <si>
    <t>EINDTOTAAL KOSTEN PER JAAR VAST ONDERHOUD EXCLUSIEF BTW</t>
  </si>
  <si>
    <t>Inschrijvingsbedrag *</t>
  </si>
  <si>
    <t>B.T.W.</t>
  </si>
  <si>
    <t>Totale kosten per jaar inclusief B.T.W.</t>
  </si>
  <si>
    <t>* De inschrijver draagt er zorg voor dat de totstandkoming van het inschrijvingsbedrag overeenkomt met de onderliggende tabbladen. Indien dit niet het geval is wordt de inschrijving ongeldig verklaard.</t>
  </si>
  <si>
    <t>* Het door de inschrijver ingediende inschrijfbedrag is de maximale vergoeding voor het gevraagde in de aanbestedingsdocumenten.</t>
  </si>
  <si>
    <t>Datum:</t>
  </si>
  <si>
    <t>Handtekening rechtsgeldig vertegenwoordiger:</t>
  </si>
  <si>
    <t>Naam:</t>
  </si>
  <si>
    <t>Functie:</t>
  </si>
  <si>
    <t>Organisatie:</t>
  </si>
  <si>
    <t>Besteknummer</t>
  </si>
  <si>
    <t>Materieel</t>
  </si>
  <si>
    <t>Prijs per uur</t>
  </si>
  <si>
    <t>Benodigd aantal uren</t>
  </si>
  <si>
    <t>Locomotief Unimog</t>
  </si>
  <si>
    <t>Pilot locomotief Unimog nacht</t>
  </si>
  <si>
    <t>Pilot locomotief Unimog weekend</t>
  </si>
  <si>
    <t>Lorrie NZL transport</t>
  </si>
  <si>
    <t>Platte wagen bij locomotief</t>
  </si>
  <si>
    <t>Nifty</t>
  </si>
  <si>
    <t>Krol</t>
  </si>
  <si>
    <t>Machinist Krol nacht</t>
  </si>
  <si>
    <t>Machinist Krol weekend</t>
  </si>
  <si>
    <t>Totaal</t>
  </si>
  <si>
    <t>Lijn</t>
  </si>
  <si>
    <t>SPOOR LENGTE (KM)</t>
  </si>
  <si>
    <t>Ringlijn 50 (v/d Madeweg - Isolatorweg)</t>
  </si>
  <si>
    <t>Oostlijn 53 (Gaasperplas - v/d Madeweg)</t>
  </si>
  <si>
    <t>Oostlijn 54 (Gein - Amstel)</t>
  </si>
  <si>
    <t>CS tot eind tunnel bij AMS</t>
  </si>
  <si>
    <t>Tram Parnassusweg</t>
  </si>
  <si>
    <t>Uurtarieven</t>
  </si>
  <si>
    <t>Tijdstip tussen</t>
  </si>
  <si>
    <t>Tarief productie</t>
  </si>
  <si>
    <t>06:00 - 21:30 uur</t>
  </si>
  <si>
    <t>Tarief toezicht</t>
  </si>
  <si>
    <t>Tarief veiligheidspersoon / leider lokale veiligheid</t>
  </si>
  <si>
    <t xml:space="preserve">BEHEERGROEP  </t>
  </si>
  <si>
    <t>ONDERDEEL</t>
  </si>
  <si>
    <t>M2</t>
  </si>
  <si>
    <t>FREQ. PER JAAR</t>
  </si>
  <si>
    <t>UREN PER BEURT   PRODUCTIE</t>
  </si>
  <si>
    <t>UREN PER BEURT TOEZICHT</t>
  </si>
  <si>
    <t>UREN PER BEURT veiligheidspersoon / leider lokale veiligheid</t>
  </si>
  <si>
    <t>KOSTEN PER BEURT   PRODUCTIE</t>
  </si>
  <si>
    <t>KOSTEN PER BEURT TOEZICHT</t>
  </si>
  <si>
    <t>KOSTEN PER BEURT veiligheidspersoon / leider lokale veiligheid</t>
  </si>
  <si>
    <t>KOSTEN PER JAAR TOTAAL</t>
  </si>
  <si>
    <t>Amstellijn 51</t>
  </si>
  <si>
    <t>Ballastbaan steentort</t>
  </si>
  <si>
    <t>Verhard t.p.v. ballastbaan</t>
  </si>
  <si>
    <t>Schouwpad</t>
  </si>
  <si>
    <t xml:space="preserve">Overige grind halfverharding </t>
  </si>
  <si>
    <t>Elementenverharding</t>
  </si>
  <si>
    <t>Lijnwerkplaats Diemen (LWP)</t>
  </si>
  <si>
    <t>Betonplaten</t>
  </si>
  <si>
    <t>Alle prijzen inclusief machines, materialen en middelen, autokosten en overige bijkomende kosten.</t>
  </si>
  <si>
    <t>Medewerker uitvoering</t>
  </si>
  <si>
    <t>21:30 - 06:00 uur</t>
  </si>
  <si>
    <t>Veiligheidspersoon</t>
  </si>
  <si>
    <t>Ringlijn 50</t>
  </si>
  <si>
    <t>Oostlijn 53</t>
  </si>
  <si>
    <t>Oostlijn 54</t>
  </si>
  <si>
    <t>Noord-Zuidlijn</t>
  </si>
  <si>
    <t>Tunnel CS - AMS</t>
  </si>
  <si>
    <t>Tunnel Oostlijn</t>
  </si>
  <si>
    <t>Tunnel Noord-Zuidlijn</t>
  </si>
  <si>
    <t>Bijzonderheden</t>
  </si>
  <si>
    <t>Uitvoering op maandag t/m vrijdag. De verschillende werkzaamheden dienen gecombineerd in de beurt te worden uitgevoerd.</t>
  </si>
  <si>
    <t>Prijs gemiddeld per uur</t>
  </si>
  <si>
    <t>21.30 - 06:00 uur</t>
  </si>
  <si>
    <t>Frequentie / werkzaamheden</t>
  </si>
  <si>
    <t>Grofvuil verwijderen 
(incl. verwijderen bladeren)</t>
  </si>
  <si>
    <t>Grofvuil verwijderen tot achter 3e rail (incl. verwijderen bladeren)</t>
  </si>
  <si>
    <t>Stofzuigen inclusief reinigen halteringsbordjes</t>
  </si>
  <si>
    <t>Open constructies onder perron reinigen</t>
  </si>
  <si>
    <t>% veiligheidspersoon / leider lokale veiligheid</t>
  </si>
  <si>
    <t>GROFVUIL, BLADEREN EN ONKRUID VERWIJDEREN</t>
  </si>
  <si>
    <t>Station nummer</t>
  </si>
  <si>
    <t>Station</t>
  </si>
  <si>
    <t>M1 ballastbed</t>
  </si>
  <si>
    <t>Freq. Notatie</t>
  </si>
  <si>
    <t xml:space="preserve">Kengetal per M1 </t>
  </si>
  <si>
    <t>Uren per beurt schoonmaak</t>
  </si>
  <si>
    <t>Uren per jaar schoonmaak</t>
  </si>
  <si>
    <t>Uurtarief schoonmaak</t>
  </si>
  <si>
    <t>Uren per jaar veiligheidspersoon
/ leider lokale veiligheid</t>
  </si>
  <si>
    <t>Kosten per jaar veiligheidspersoon / leider lokale veiligheid</t>
  </si>
  <si>
    <t>Totale kosten 
per jaar</t>
  </si>
  <si>
    <t>Centraal station</t>
  </si>
  <si>
    <t>Oostlijn ondergronds</t>
  </si>
  <si>
    <t>Nieuwmarkt</t>
  </si>
  <si>
    <t>Waterlooplein</t>
  </si>
  <si>
    <t>Weesperplein</t>
  </si>
  <si>
    <t>Wibautstraat</t>
  </si>
  <si>
    <t>Amsterdam Amstel</t>
  </si>
  <si>
    <t>Oostlijn bovengronds</t>
  </si>
  <si>
    <t>Spaklerweg</t>
  </si>
  <si>
    <t>Van der Madeweg</t>
  </si>
  <si>
    <t>Duivendrecht</t>
  </si>
  <si>
    <t>Strandvliet</t>
  </si>
  <si>
    <t>Bijlmer</t>
  </si>
  <si>
    <t>Bullewijk</t>
  </si>
  <si>
    <t>Holendrecht</t>
  </si>
  <si>
    <t>Reigersbos</t>
  </si>
  <si>
    <t>Gein</t>
  </si>
  <si>
    <t>Venserpolder</t>
  </si>
  <si>
    <t>Diemen-zuid</t>
  </si>
  <si>
    <t>Verrijn Stuartweg</t>
  </si>
  <si>
    <t>Ganzenhoef</t>
  </si>
  <si>
    <t>Kraaiennest</t>
  </si>
  <si>
    <t>Gaasperplas</t>
  </si>
  <si>
    <t>A.J. Ernsstraat</t>
  </si>
  <si>
    <t>Amstelveenlijn</t>
  </si>
  <si>
    <t>Van Boshuizenstraat</t>
  </si>
  <si>
    <t>Uilenstede</t>
  </si>
  <si>
    <t>Kronenburg</t>
  </si>
  <si>
    <t>Zonnestein</t>
  </si>
  <si>
    <t>Onderuit</t>
  </si>
  <si>
    <t>Oranjebaan</t>
  </si>
  <si>
    <t>Stadshart</t>
  </si>
  <si>
    <t>Ouderkerkerlaan</t>
  </si>
  <si>
    <t>Sportlaan</t>
  </si>
  <si>
    <t>Meent</t>
  </si>
  <si>
    <t>Brink</t>
  </si>
  <si>
    <t>Poortwachter</t>
  </si>
  <si>
    <t>Sacharovlaan</t>
  </si>
  <si>
    <t>Westwijk</t>
  </si>
  <si>
    <t>Overamstel</t>
  </si>
  <si>
    <t>Ringlijn</t>
  </si>
  <si>
    <t>Rai</t>
  </si>
  <si>
    <t>Zuid</t>
  </si>
  <si>
    <t>Amstelveenseweg</t>
  </si>
  <si>
    <t>Henk Sneevlietweg</t>
  </si>
  <si>
    <t>Heemstedestraat</t>
  </si>
  <si>
    <t>Lelylaan</t>
  </si>
  <si>
    <t>Postjesweg</t>
  </si>
  <si>
    <t>Jan van Galenstraat</t>
  </si>
  <si>
    <t>De Vluchtlkaan</t>
  </si>
  <si>
    <t>Sloterdijk</t>
  </si>
  <si>
    <t>Isolatorweg</t>
  </si>
  <si>
    <t>OPEN CONSTRUCTIES ONDER PERRON REINIGEN</t>
  </si>
  <si>
    <t>Eindtotaal</t>
  </si>
  <si>
    <t>Tarief soort</t>
  </si>
  <si>
    <t>Uurtarief</t>
  </si>
  <si>
    <t>GROFVUIL VERWIJDEREN  (incl. verwijderen bladeren)</t>
  </si>
  <si>
    <t>GROFVUIL VERWIJDEREN TOT ACHTER 3E RAIL (incl. verwijderen bladeren)</t>
  </si>
  <si>
    <t>STOFZUIGEN INCLUSIEF REINIGEN HALTERINGS BORDJES</t>
  </si>
  <si>
    <t>STATION</t>
  </si>
  <si>
    <t>M1 BALLASTBED</t>
  </si>
  <si>
    <t xml:space="preserve">FREQ. NOTATIE </t>
  </si>
  <si>
    <t xml:space="preserve">KENGETAL PER M1 </t>
  </si>
  <si>
    <t>UREN PER BEURT SCHOONMAAK</t>
  </si>
  <si>
    <t>UREN PER JAAR SCHOONMAAK</t>
  </si>
  <si>
    <t>UURTARIEF SCHOONMAAK</t>
  </si>
  <si>
    <t>UREN PER JAAR veiligheidspersoon / leider lokale veiligheid</t>
  </si>
  <si>
    <t>KOSTEN PER JAAR veiligheidspersoon / leider lokale veiligheid</t>
  </si>
  <si>
    <t>TOTALE KOSTEN PER JAAR</t>
  </si>
  <si>
    <t>Europaplein</t>
  </si>
  <si>
    <t>De Pijp</t>
  </si>
  <si>
    <t>Vijzelgracht</t>
  </si>
  <si>
    <t>Rokin</t>
  </si>
  <si>
    <t>Centraal</t>
  </si>
  <si>
    <t>Noorderpark</t>
  </si>
  <si>
    <t>Noord</t>
  </si>
  <si>
    <t>AANTAL</t>
  </si>
  <si>
    <t>EENHEID</t>
  </si>
  <si>
    <t>Tunnel Centraal Station - Amstel</t>
  </si>
  <si>
    <t>Stroomrailkappen - perronsporen ondergronds</t>
  </si>
  <si>
    <t>m¹</t>
  </si>
  <si>
    <t>Handrail geleideverlichting</t>
  </si>
  <si>
    <t>Tunnelverlichting</t>
  </si>
  <si>
    <t>stuks</t>
  </si>
  <si>
    <t>Tunnenlwanden</t>
  </si>
  <si>
    <t>m²</t>
  </si>
  <si>
    <t>Geleideverlichting</t>
  </si>
  <si>
    <t xml:space="preserve">Oppervlakte gezette stalen platen is gebaseerd op 2m hoge platen maar kan afwijken (1m) als deze gecombineerd is met open leuningwerk
</t>
  </si>
  <si>
    <t>Kunstwerken eindigend op een "S" zijn in eigendom van ProRail, bijv KW 85S. Kunstwerken beginnend met KW9xxx (bijv. KW9085) zijn van Gem. Amsterdam, maar hebben een raakvlak met ProRail.</t>
  </si>
  <si>
    <t xml:space="preserve">De eindnummering komt overeen; zo zijn KW9085 en 85S aangrenzende kunstwerken. </t>
  </si>
  <si>
    <t>Nummer</t>
  </si>
  <si>
    <t>Naam</t>
  </si>
  <si>
    <t>Locatie</t>
  </si>
  <si>
    <t>Type (keuzemenu)</t>
  </si>
  <si>
    <t>Tact. Beheerder</t>
  </si>
  <si>
    <t>Opmerkingen</t>
  </si>
  <si>
    <t>Reinigingsperiode</t>
  </si>
  <si>
    <t>Viaduct/brug doorvalbeveiliging beplating trespa / staalwerk</t>
  </si>
  <si>
    <t>Viaduct/brug doorvalbeveiliging hek</t>
  </si>
  <si>
    <t>Kerende constructies</t>
  </si>
  <si>
    <t>Afmeting</t>
  </si>
  <si>
    <t>Oppervlakte (m2)</t>
  </si>
  <si>
    <t>Freqentie per jaar</t>
  </si>
  <si>
    <t>Minuten per m2 per beurt</t>
  </si>
  <si>
    <t>Tarief dag</t>
  </si>
  <si>
    <t>Tarief nacht</t>
  </si>
  <si>
    <t>Kosten per jaar dag</t>
  </si>
  <si>
    <t>Kosten per jaar nacht</t>
  </si>
  <si>
    <t>Gemiddelde kosten per jaar</t>
  </si>
  <si>
    <t>KW1661</t>
  </si>
  <si>
    <t>Wiltzanghmetrobrug</t>
  </si>
  <si>
    <t>Over Wilthzanglaan</t>
  </si>
  <si>
    <t>Viaduct - Middel</t>
  </si>
  <si>
    <t>GVB RIB</t>
  </si>
  <si>
    <t>Binnen en/of buiten exploitatie</t>
  </si>
  <si>
    <t>Gezette stalen beplating</t>
  </si>
  <si>
    <t>2x 40m</t>
  </si>
  <si>
    <t>KW1660</t>
  </si>
  <si>
    <t>Bos en Lommermetrobrug</t>
  </si>
  <si>
    <t>st. Burg. De Vluchtlaan</t>
  </si>
  <si>
    <t>2x 50m + 2x 60m</t>
  </si>
  <si>
    <t>KW1659</t>
  </si>
  <si>
    <t>Erasmusmetrobrug</t>
  </si>
  <si>
    <t>Over waterloop, fietsers en voetgangers</t>
  </si>
  <si>
    <t>Viaduct - Klein</t>
  </si>
  <si>
    <t>75m + 75m</t>
  </si>
  <si>
    <t>KW1658</t>
  </si>
  <si>
    <t>Jan van Galenmetrobrug</t>
  </si>
  <si>
    <t>st. Jan van Galenstraat</t>
  </si>
  <si>
    <t>KW1657</t>
  </si>
  <si>
    <t>Jan Evertsenmetrobrug</t>
  </si>
  <si>
    <t>2x 65m</t>
  </si>
  <si>
    <t>KW1656</t>
  </si>
  <si>
    <t>Robert Fruinmetrobrug</t>
  </si>
  <si>
    <t>Onderdoorgang voor wegverkeer, fietsers en voetgangers</t>
  </si>
  <si>
    <t>KW1655</t>
  </si>
  <si>
    <t>Hemsterhuismetrobrug</t>
  </si>
  <si>
    <t>Over Postjesweg, ten zuiden van st. Postjesweg</t>
  </si>
  <si>
    <t>4x 40m</t>
  </si>
  <si>
    <t>KW1653</t>
  </si>
  <si>
    <t>Heemstedemetrobrug</t>
  </si>
  <si>
    <t>Onderdoorgang voor waterloop, wegverkeer, fietsers en voetgangers</t>
  </si>
  <si>
    <t>Viaduct - Groot</t>
  </si>
  <si>
    <t>2x90m + 2x 100m</t>
  </si>
  <si>
    <t>KW1652</t>
  </si>
  <si>
    <t>Vlaardingenmetrobrug</t>
  </si>
  <si>
    <t>2x 45m</t>
  </si>
  <si>
    <t>KW1650</t>
  </si>
  <si>
    <t>Riekerpolder- boog; Rijksweg A10 West --&gt; Rijksweg A4</t>
  </si>
  <si>
    <t>Over A10, afslag ring West naar knp. Hoofddorp</t>
  </si>
  <si>
    <t>2x 160m + 2x 140m</t>
  </si>
  <si>
    <t>Ringlijn - Ring Zuid</t>
  </si>
  <si>
    <t>KW1649</t>
  </si>
  <si>
    <t>Riekerpolder- boog; Rijksweg A4 ---&gt; Rijks- weg A10 West</t>
  </si>
  <si>
    <t>Over A10, oprit van knp. Hoofddorp naar ring West</t>
  </si>
  <si>
    <t>2x 20m + 2x 25m</t>
  </si>
  <si>
    <t>KW1646</t>
  </si>
  <si>
    <t>Museumlijnmetrobrug</t>
  </si>
  <si>
    <t>Loopt over fietsverbinding Ijsbaanpad / Jachthavenweg</t>
  </si>
  <si>
    <t>2x 20m</t>
  </si>
  <si>
    <t>KW1645</t>
  </si>
  <si>
    <t>Amstelveensewegmetrobrug</t>
  </si>
  <si>
    <t>st. Amstelveenseweg</t>
  </si>
  <si>
    <t>2x 75m</t>
  </si>
  <si>
    <t>KW1644</t>
  </si>
  <si>
    <t>Parnassusmetrobrug</t>
  </si>
  <si>
    <t>Over Beneluxbaan - ten westen van st. Zuid</t>
  </si>
  <si>
    <t xml:space="preserve">Derde, nl: </t>
  </si>
  <si>
    <t xml:space="preserve">Valt onder project ZuidAsDok (ZAD), en is daarmee momenteel niet in beheer van GVB RIB. </t>
  </si>
  <si>
    <t>KW1636</t>
  </si>
  <si>
    <t>Beethovenmetrobrug</t>
  </si>
  <si>
    <t>Over Van Leijenberglaan</t>
  </si>
  <si>
    <t>2x 65m + 2x 50m + 2x 65m</t>
  </si>
  <si>
    <t>BRU1637</t>
  </si>
  <si>
    <t>Europaboulevardmetrobrug</t>
  </si>
  <si>
    <t>Over Europaboulevard</t>
  </si>
  <si>
    <t>2x 115m + 2x 120m</t>
  </si>
  <si>
    <t>KW1640</t>
  </si>
  <si>
    <t>Joan Muyskenmetrobrug</t>
  </si>
  <si>
    <t>Over de A2 - ten westen van st. Overamstel</t>
  </si>
  <si>
    <t>2x 180m</t>
  </si>
  <si>
    <t>KW1641</t>
  </si>
  <si>
    <t>Duivendrechtsevaartmetrobrug</t>
  </si>
  <si>
    <t xml:space="preserve">st. Overamstel - Over de Duivendrechtsevaart </t>
  </si>
  <si>
    <t>Hekwerk</t>
  </si>
  <si>
    <t>1x115m + 1x stations outillage</t>
  </si>
  <si>
    <t>KW1642</t>
  </si>
  <si>
    <t>Amstelveenseboogmetroviaduct</t>
  </si>
  <si>
    <t>Over Spaklerweg - ten oosten van st. Overamstel</t>
  </si>
  <si>
    <t>2x 80m</t>
  </si>
  <si>
    <t>Oostlijn - Zuid</t>
  </si>
  <si>
    <t>KW1643</t>
  </si>
  <si>
    <t>N.n.b.</t>
  </si>
  <si>
    <t xml:space="preserve">Boogviaduct over Spaklerweg en A10. </t>
  </si>
  <si>
    <t>Bestaat uit twee bogen.</t>
  </si>
  <si>
    <t>2x 700m + 2x 490m</t>
  </si>
  <si>
    <t>KW9089</t>
  </si>
  <si>
    <t>Hoogoorddreefmetrobrug</t>
  </si>
  <si>
    <t>st. Bijlmer ArenA</t>
  </si>
  <si>
    <t>Gehele constructie m.u.v. buitenste brugdekken van gemeente Amsterdam</t>
  </si>
  <si>
    <t>Gezette stalen beplating en hekken</t>
  </si>
  <si>
    <t>30m + 40m</t>
  </si>
  <si>
    <t>KW9112</t>
  </si>
  <si>
    <t>Hoptillemetrobrug</t>
  </si>
  <si>
    <t>Over fietspad Hoptillepad - ten noorden van st. Bullewijk</t>
  </si>
  <si>
    <t xml:space="preserve">Stationsdeel van Gem. Ams., rest van ProRail. </t>
  </si>
  <si>
    <t>2x 10m</t>
  </si>
  <si>
    <t>KW9113</t>
  </si>
  <si>
    <t>Bullewijkmetrobrug</t>
  </si>
  <si>
    <t>Over fietspad Bullewijkpad - ten zuiden van st. Bullewijk</t>
  </si>
  <si>
    <t>KW9114</t>
  </si>
  <si>
    <t>Nieuwegeinmetrobrug</t>
  </si>
  <si>
    <t>Noordelijk toegang station Holendrecht</t>
  </si>
  <si>
    <t>KW9115</t>
  </si>
  <si>
    <t>Meibergpadmetrobrug</t>
  </si>
  <si>
    <t>Zuidelijke toegang station Holendrecht</t>
  </si>
  <si>
    <t>KW1616</t>
  </si>
  <si>
    <t>Afslagkoker onder NS spoor door t.h.v. metroviaduct Station Holendrecht zuidzijde</t>
  </si>
  <si>
    <t>Afslagkoker</t>
  </si>
  <si>
    <t>Buiten exploitatie</t>
  </si>
  <si>
    <t>Damwanden</t>
  </si>
  <si>
    <t>2x 170m</t>
  </si>
  <si>
    <t>KW1620</t>
  </si>
  <si>
    <t>Randwijkmetrobrug</t>
  </si>
  <si>
    <t>Onderdoorgang voor Abcouderpad (fietsers)</t>
  </si>
  <si>
    <t>Trespabeplating (h=2,6m)</t>
  </si>
  <si>
    <t>2x 15m</t>
  </si>
  <si>
    <t>KW1621</t>
  </si>
  <si>
    <t>Ravensteinmetrobrug</t>
  </si>
  <si>
    <t>Toegangsviaduct station Reigersbos (fietsers en voetgangers) Ravensteinstraat</t>
  </si>
  <si>
    <t>Trespabeplating</t>
  </si>
  <si>
    <t>2x 20m + 2x 30m</t>
  </si>
  <si>
    <t>KW1622</t>
  </si>
  <si>
    <t>Reigersbosdreefmetrobrug</t>
  </si>
  <si>
    <t>Onderdoorgang voor wegverkeer, fietsers en voetgangers, onder St. Reigersbos.</t>
  </si>
  <si>
    <t>2x 30m</t>
  </si>
  <si>
    <t>KW1623</t>
  </si>
  <si>
    <t>Reigersbosmetrobrug</t>
  </si>
  <si>
    <t>Toegangsviaduct station Reigersbos (fietsers en voetgangers) Reigersbos, en door gebouw</t>
  </si>
  <si>
    <t xml:space="preserve">Bijzondere constructie; tunnel door kantoorgebouw. </t>
  </si>
  <si>
    <t>4x 30m</t>
  </si>
  <si>
    <t>KW1624</t>
  </si>
  <si>
    <t>Ravenswaaimetrobrug</t>
  </si>
  <si>
    <t>Onderdoorgang voor waterloop, fietsers en voetgangers</t>
  </si>
  <si>
    <t>4x 20m</t>
  </si>
  <si>
    <t>KW1625</t>
  </si>
  <si>
    <t>viaduct over Fietspad en water</t>
  </si>
  <si>
    <t>2x 35m</t>
  </si>
  <si>
    <t>KW1626</t>
  </si>
  <si>
    <t>Soesterbergmetrobrug</t>
  </si>
  <si>
    <t>Onderdoorgang voor fietsers en voetgangers Werkendamstraat</t>
  </si>
  <si>
    <t>KW1627</t>
  </si>
  <si>
    <t>Wisseloordmetrobrug</t>
  </si>
  <si>
    <t>Toegangsviaduct / onderdoorgang station Gein (fietsers en voetgangers) Wisseloord</t>
  </si>
  <si>
    <t>2x 50m</t>
  </si>
  <si>
    <t>KW1629</t>
  </si>
  <si>
    <t>Wageningenmetrobrug</t>
  </si>
  <si>
    <t>KW1630</t>
  </si>
  <si>
    <t>Maria Snelmetrobrug</t>
  </si>
  <si>
    <t>Onderdoorgang voor fietsers en voetgangers Maria Snelplantsoen / weth. De Roosplein</t>
  </si>
  <si>
    <t>2x 25m</t>
  </si>
  <si>
    <t>Heeft nog geen nummer</t>
  </si>
  <si>
    <t>N.v.t.</t>
  </si>
  <si>
    <t>Tunnel Europaplein - Zuid</t>
  </si>
  <si>
    <t>Tunnel</t>
  </si>
  <si>
    <t>2x 150lx3,5h</t>
  </si>
  <si>
    <t xml:space="preserve">Polderconstructie onder A10 - overgang Europapleintunnel - Zuid </t>
  </si>
  <si>
    <t>kortsluiten</t>
  </si>
  <si>
    <t>Damwanden en stempels</t>
  </si>
  <si>
    <t>2x 100lx4h/2 + 2x 150lx4,5h + ca 45 stempels</t>
  </si>
  <si>
    <t>Amstelveenlijn lijn 25</t>
  </si>
  <si>
    <t>245 P</t>
  </si>
  <si>
    <t>Onderdoorgang Bos en Vaartlaan voor wegverkeer, fietsers en voetgangers</t>
  </si>
  <si>
    <t>L=30 m B=44 m; B=15 m t.h.v. trambaan</t>
  </si>
  <si>
    <t>Fiets-/voetgangerstunnel</t>
  </si>
  <si>
    <t>Keerwanden</t>
  </si>
  <si>
    <t>L=18 m B=49 m; B=15 m t.h.v. trambaan</t>
  </si>
  <si>
    <t>247 P</t>
  </si>
  <si>
    <t>Onderdoorgang Meester Groen van Prinstererlaan voor wegverkeer, fietsers en voetgangers</t>
  </si>
  <si>
    <t>L=59 m B=49 m; B=16 m t.h.v. trambaan</t>
  </si>
  <si>
    <t>253 P</t>
  </si>
  <si>
    <t>Meent/Orion</t>
  </si>
  <si>
    <t>Prefab element en hekwerk</t>
  </si>
  <si>
    <t>L= 9 m; 2 keer- muren van 157 m en 219 m B= 32 m; B= 18 m t.h.v. trambaan</t>
  </si>
  <si>
    <t>Uithoornlijn lijn 25</t>
  </si>
  <si>
    <t>N201</t>
  </si>
  <si>
    <t>Trambrug over de N201 in Uithoorn</t>
  </si>
  <si>
    <t>Onderdeel</t>
  </si>
  <si>
    <t>ACTIVITEIT</t>
  </si>
  <si>
    <t>AANTAL / EENHEID</t>
  </si>
  <si>
    <t>TOELICHTING*</t>
  </si>
  <si>
    <t>UITVOERING         DAG</t>
  </si>
  <si>
    <t>FREQUENTIE</t>
  </si>
  <si>
    <t>UREN PER BEURT PRODUCTIE</t>
  </si>
  <si>
    <t xml:space="preserve">UREN PER BEURT LWB/    veiligheidspersoon / leider lokale veiligheid    </t>
  </si>
  <si>
    <t>KOSTEN PER BEURT PRODUCTIE</t>
  </si>
  <si>
    <t>KOSTEN PER BEURT LWB/  veiligheidspersoon / leider lokale veiligheid</t>
  </si>
  <si>
    <t>KOSTEN TOTAAL  DAG</t>
  </si>
  <si>
    <t xml:space="preserve">Opstelspoor                                                                                                    </t>
  </si>
  <si>
    <r>
      <t>Ballastbedreiniging - Verwijderen van grof-, middelgrof vuil, zwerfvuil.</t>
    </r>
    <r>
      <rPr>
        <sz val="10"/>
        <color rgb="FFFF0000"/>
        <rFont val="Tahoma"/>
        <family val="2"/>
      </rPr>
      <t xml:space="preserve">    </t>
    </r>
    <r>
      <rPr>
        <sz val="10"/>
        <rFont val="Tahoma"/>
        <family val="2"/>
      </rPr>
      <t>LET OP: stringenter veiligheidsregime opstelspoor WPP sp.3 i.v.m. ligging in Oost-Tunnel</t>
    </r>
  </si>
  <si>
    <t>Gemiddelde lengte 200 m¹</t>
  </si>
  <si>
    <t>(06.00 - 21.30 uur)</t>
  </si>
  <si>
    <t>prijs per beurt</t>
  </si>
  <si>
    <t>Het verwijderen van “klein afval”, zijnde doch niet beperkt tot glasscherven , sigarettenpeuken en (injectie)naalden.                                                                           LET OP: stringenter veiligheidsregime opstelspoor WPP sp.3 i.v.m. ligging in Oost-Tunnel</t>
  </si>
  <si>
    <t>Stroomrailkap</t>
  </si>
  <si>
    <t>Reinigen - stof en vervuiling verwijderen</t>
  </si>
  <si>
    <t>Per 100 m¹</t>
  </si>
  <si>
    <t>Verlichte Handrail</t>
  </si>
  <si>
    <t>Kabelkoker</t>
  </si>
  <si>
    <t>Uitvegen</t>
  </si>
  <si>
    <t>UITVOERING     NACHT</t>
  </si>
  <si>
    <t>KOSTEN TOTAAL  NACHT</t>
  </si>
  <si>
    <t>Tunnelwandreiniging Oost-Tunnel</t>
  </si>
  <si>
    <t>Aanvullende ronde excl. reiniging stroomrailkappen</t>
  </si>
  <si>
    <t>(21.30 - 06.00 uur)</t>
  </si>
  <si>
    <t xml:space="preserve">De dienstverlener geeft een toelichting  op de beoogde werkwijze met betrekking tot het reinigen van dit onderdeel. Dit is ter goedkeuring van de opdrachtgever. </t>
  </si>
  <si>
    <t>Alle genoemde prijzen zijn exclusief het kortsluiten van het werkgebied door een Kortsluitmonteur en Kortsluitplan;</t>
  </si>
  <si>
    <t>Onderstaande aantallen zijn indicatief en zullen na gunning definitief worden vastgesteld. Er is geen afname plicht door GVB.</t>
  </si>
  <si>
    <t>Aan de opgegeven indicatie aantallen kunnen geen rechten worden ontleent.</t>
  </si>
  <si>
    <t>TER BESCHIKKING STELLING VAN MIDDELEN</t>
  </si>
  <si>
    <t xml:space="preserve">De inschrijver geeft onderstaand aan voor welke activiteiten zij de beschikking wenst te hebben over materiaal van GVB zoals een platte wagen en loc. Met machinist. </t>
  </si>
  <si>
    <t>Activiteit</t>
  </si>
  <si>
    <t>Soort gewenst materieel</t>
  </si>
  <si>
    <r>
      <t>Ballastbedreiniging - Verwijderen van grof-, middelgrof vuil, zwerfvuil.</t>
    </r>
    <r>
      <rPr>
        <sz val="10"/>
        <color rgb="FFFF0000"/>
        <rFont val="Georgia"/>
        <family val="1"/>
      </rPr>
      <t xml:space="preserve">   </t>
    </r>
  </si>
  <si>
    <t>Het verwijderen van “klein afval”, zijnde doch niet beperkt tot glasscherven , sigarettenpeuken en (injectie)naalden.</t>
  </si>
  <si>
    <t>Tunnelwandreiniging</t>
  </si>
  <si>
    <r>
      <t>Ballastbedreiniging - Verwijderen van grof-, middelgrof vuil, zwerfvuil.</t>
    </r>
    <r>
      <rPr>
        <sz val="10"/>
        <color rgb="FFFF0000"/>
        <rFont val="Tahoma"/>
        <family val="2"/>
      </rPr>
      <t xml:space="preserve">  </t>
    </r>
  </si>
  <si>
    <t xml:space="preserve">Het verwijderen van “klein afval”, zijnde doch niet beperkt tot glasscherven , sigarettenpeuken en (injectie)naalden.             </t>
  </si>
  <si>
    <t>Flenssmeerlocatie</t>
  </si>
  <si>
    <t>Dieptereiniging - verwijderen vet- en smeermiddelen uit ballastbed. (15 locaties)</t>
  </si>
  <si>
    <r>
      <t>30 m</t>
    </r>
    <r>
      <rPr>
        <sz val="10"/>
        <rFont val="Calibri"/>
        <family val="2"/>
      </rPr>
      <t>²</t>
    </r>
    <r>
      <rPr>
        <sz val="10"/>
        <rFont val="Tahoma"/>
        <family val="2"/>
      </rPr>
      <t xml:space="preserve"> per locatie</t>
    </r>
  </si>
  <si>
    <t>Machines ballastbedreiniging</t>
  </si>
  <si>
    <t>Omschrijving</t>
  </si>
  <si>
    <t>Catalogusprijs</t>
  </si>
  <si>
    <t>Korting</t>
  </si>
  <si>
    <t>Netto aanschafprijs</t>
  </si>
  <si>
    <t xml:space="preserve">Afschrijvingstermijn in jaren </t>
  </si>
  <si>
    <t>Restwaarde</t>
  </si>
  <si>
    <t>Afschrijvingskosten per jaar</t>
  </si>
  <si>
    <t>Onderhoudskosten per jaar*</t>
  </si>
  <si>
    <t xml:space="preserve">Renteverlies per jaar </t>
  </si>
  <si>
    <t xml:space="preserve">Verzekeringskosten per jaar </t>
  </si>
  <si>
    <t>Totaal kosten bij koop per jaar per machine</t>
  </si>
  <si>
    <t>Inzet van het aantal machine [stuks]</t>
  </si>
  <si>
    <t>Totaal kosten bij koop per jaar voor GVB</t>
  </si>
  <si>
    <t>Machines Tunnelwandreiniging</t>
  </si>
  <si>
    <t>* Het door de inschrijver, bij de inschrijving, opgegeven bedrag aan machinekosten zijn de maximale machinekosten die bij GVB in rekening worden gebracht.</t>
  </si>
  <si>
    <t>Afroepprijzen graffitiverwijderen binnen PVR</t>
  </si>
  <si>
    <t>Prijs p/m2  excl. btw</t>
  </si>
  <si>
    <t>Indicatief aantal</t>
  </si>
  <si>
    <t>Ondergrond</t>
  </si>
  <si>
    <t>0,2-0,5 m2</t>
  </si>
  <si>
    <t>0,5-1 m2</t>
  </si>
  <si>
    <t>1-3 m2</t>
  </si>
  <si>
    <t>&gt; 3m2</t>
  </si>
  <si>
    <t>Beton &amp; steen glad</t>
  </si>
  <si>
    <t>Beton &amp; Steen ruw gecoat</t>
  </si>
  <si>
    <t>Beton &amp; Steen ruw ongecoat</t>
  </si>
  <si>
    <t>Kunststof oppervlakken</t>
  </si>
  <si>
    <t>Geschilderde oppervlakken</t>
  </si>
  <si>
    <t>Metalen oppervlakken</t>
  </si>
  <si>
    <t>Houten oppervlakken</t>
  </si>
  <si>
    <t>Noord zuidlijn</t>
  </si>
  <si>
    <t>Stelpost veiligheidspersoon</t>
  </si>
  <si>
    <t>Uur per jaar</t>
  </si>
  <si>
    <t>Kosten per jaar</t>
  </si>
  <si>
    <t xml:space="preserve">STOFZUIGEN </t>
  </si>
  <si>
    <t>GROFVUIL, BLADEREN EN ONKRUID VERWIJDEREN TOT ACHTER 3E RAIL INCLUSIEF REINIGEN HALTERINGSBORDJES</t>
  </si>
  <si>
    <t>GROFVUIL, BLADEREN VERWIJDEREN TOT ACHTER 3E RAIL INCLUSIEF REINIGEN HALTERINGSBORDJES</t>
  </si>
  <si>
    <t>Alle prijzen inclusief machines, materialen en middelen en autokosten.</t>
  </si>
  <si>
    <t>NVI 3</t>
  </si>
  <si>
    <t>Ballastbed inclusief looppaden</t>
  </si>
  <si>
    <t>Tunnenlvloer met ballaststenen</t>
  </si>
  <si>
    <t>Tunnenlvloer zonder ballaststenen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</si>
</sst>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_-;_-&quot;€&quot;\ * #,##0\-;_-&quot;€&quot;\ * &quot;-&quot;_-;_-@_-"/>
    <numFmt numFmtId="165" formatCode="_-* #,##0_-;_-* #,##0\-;_-* &quot;-&quot;_-;_-@_-"/>
    <numFmt numFmtId="166" formatCode="_-&quot;€&quot;\ * #,##0.00_-;_-&quot;€&quot;\ * #,##0.00\-;_-&quot;€&quot;\ * &quot;-&quot;??_-;_-@_-"/>
    <numFmt numFmtId="167" formatCode="_-* #,##0.00_-;_-* #,##0.00\-;_-* &quot;-&quot;??_-;_-@_-"/>
    <numFmt numFmtId="168" formatCode="_(* #,##0.00_);_(* \(#,##0.00\);_(* &quot;-&quot;??_);_(@_)"/>
    <numFmt numFmtId="169" formatCode="_-* #,##0_-;_-* #,##0\-;_-* &quot;-&quot;??_-;_-@_-"/>
    <numFmt numFmtId="170" formatCode="_-&quot;ƒ&quot;\ * #,##0.00_-;_-&quot;ƒ&quot;\ * #,##0.00\-;_-&quot;ƒ&quot;\ * &quot;-&quot;??_-;_-@_-"/>
    <numFmt numFmtId="171" formatCode="_-&quot;€&quot;* #,##0.00_-;\-&quot;€&quot;* #,##0.00_-;_-&quot;€&quot;* &quot;-&quot;??_-;_-@_-"/>
    <numFmt numFmtId="172" formatCode="_-&quot;fl&quot;\ * #,##0.00_-;_-&quot;fl&quot;\ * #,##0.00\-;_-&quot;fl&quot;\ * &quot;-&quot;??_-;_-@_-"/>
    <numFmt numFmtId="173" formatCode="_-[$€-2]\ * #,##0.00_-;_-[$€-2]\ * #,##0.00\-;_-[$€-2]\ * &quot;-&quot;??_-;_-@_-"/>
    <numFmt numFmtId="174" formatCode="_-[$€-413]\ * #,##0.00_-;_-[$€-413]\ * #,##0.00\-;_-[$€-413]\ * &quot;-&quot;??_-;_-@_-"/>
    <numFmt numFmtId="175" formatCode="_ [$€-413]\ * #,##0.00_ ;_ [$€-413]\ * \-#,##0.00_ ;_ [$€-413]\ * &quot;-&quot;??_ ;_ @_ "/>
    <numFmt numFmtId="176" formatCode="_ [$€-2]\ * #,##0.00_ ;_ [$€-2]\ * \-#,##0.00_ ;_ [$€-2]\ * &quot;-&quot;??_ ;_ @_ "/>
    <numFmt numFmtId="177" formatCode="_([$€-2]\ * #,##0.00_);_([$€-2]\ * \(#,##0.00\);_([$€-2]\ * &quot;-&quot;??_);_(@_)"/>
    <numFmt numFmtId="178" formatCode="_-[$€]\ * #,##0.00_-;_-[$€]\ * #,##0.00\-;_-[$€]\ * &quot;-&quot;??_-;_-@_-"/>
    <numFmt numFmtId="179" formatCode="_(&quot;ƒ&quot;* #,##0.00_);_(&quot;ƒ&quot;* \(#,##0.00\);_(&quot;ƒ&quot;* &quot;-&quot;??_);_(@_)"/>
    <numFmt numFmtId="180" formatCode="_-[$€-2]\ * #,##0.00_ ;_-[$€-2]\ * \-#,##0.00\ ;_-[$€-2]\ * &quot;-&quot;??_ ;_-@_ "/>
    <numFmt numFmtId="181" formatCode="_-* #,##0.000000000_-;_-* #,##0.000000000\-;_-* &quot;-&quot;??_-;_-@_-"/>
    <numFmt numFmtId="182" formatCode="_-* #,##0.0000_-;_-* #,##0.0000\-;_-* &quot;-&quot;??_-;_-@_-"/>
    <numFmt numFmtId="183" formatCode="_ &quot;€&quot;\ * #,##0.00000_ ;_ &quot;€&quot;\ * \-#,##0.00000_ ;_ &quot;€&quot;\ * &quot;-&quot;??_ ;_ @_ "/>
    <numFmt numFmtId="184" formatCode="0.0000"/>
    <numFmt numFmtId="185" formatCode="[$-413]d\ mmmm\ yyyy;@"/>
  </numFmts>
  <fonts count="83">
    <font>
      <sz val="10"/>
      <name val="MS Sans Serif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Helvetica"/>
    </font>
    <font>
      <sz val="10"/>
      <name val="Geneva"/>
    </font>
    <font>
      <sz val="10"/>
      <name val="Arial"/>
      <family val="2"/>
    </font>
    <font>
      <sz val="10"/>
      <name val="Courier"/>
      <family val="3"/>
    </font>
    <font>
      <sz val="8"/>
      <name val="Helvetica"/>
    </font>
    <font>
      <sz val="8"/>
      <name val="MS Sans Serif"/>
      <family val="2"/>
    </font>
    <font>
      <sz val="9"/>
      <name val="Geneva"/>
    </font>
    <font>
      <sz val="10"/>
      <name val="Verdana"/>
      <family val="2"/>
    </font>
    <font>
      <sz val="8"/>
      <name val="Verdana"/>
      <family val="2"/>
    </font>
    <font>
      <u/>
      <sz val="10"/>
      <color indexed="36"/>
      <name val="Arial"/>
      <family val="2"/>
      <charset val="204"/>
    </font>
    <font>
      <sz val="10"/>
      <color indexed="12"/>
      <name val="Times New Roman"/>
      <family val="1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10"/>
      <name val="Tahoma"/>
      <family val="2"/>
    </font>
    <font>
      <sz val="10"/>
      <color indexed="8"/>
      <name val="Tahoma"/>
      <family val="2"/>
    </font>
    <font>
      <sz val="10"/>
      <color indexed="10"/>
      <name val="Tahoma"/>
      <family val="2"/>
    </font>
    <font>
      <sz val="10"/>
      <color rgb="FFFF0000"/>
      <name val="Tahoma"/>
      <family val="2"/>
    </font>
    <font>
      <sz val="10"/>
      <color indexed="62"/>
      <name val="Tahoma"/>
      <family val="2"/>
    </font>
    <font>
      <b/>
      <sz val="12"/>
      <color indexed="18"/>
      <name val="Tahoma"/>
      <family val="2"/>
    </font>
    <font>
      <sz val="12"/>
      <color indexed="18"/>
      <name val="Tahoma"/>
      <family val="2"/>
    </font>
    <font>
      <sz val="9"/>
      <name val="Tahoma"/>
      <family val="2"/>
    </font>
    <font>
      <sz val="8"/>
      <name val="Times New Roman"/>
      <family val="1"/>
    </font>
    <font>
      <sz val="10"/>
      <name val="Calibri"/>
      <family val="2"/>
    </font>
    <font>
      <sz val="9"/>
      <color rgb="FF0000FF"/>
      <name val="Tahoma"/>
      <family val="2"/>
    </font>
    <font>
      <sz val="12"/>
      <name val="Arial Narrow"/>
      <family val="2"/>
    </font>
    <font>
      <sz val="10"/>
      <name val="Helv"/>
    </font>
    <font>
      <b/>
      <sz val="11"/>
      <name val="Tahoma"/>
      <family val="2"/>
    </font>
    <font>
      <sz val="10"/>
      <name val="MS Sans Serif"/>
    </font>
    <font>
      <b/>
      <sz val="9"/>
      <color rgb="FFFF0000"/>
      <name val="Tahoma"/>
      <family val="2"/>
    </font>
    <font>
      <sz val="9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color theme="1"/>
      <name val="Arial"/>
      <family val="2"/>
    </font>
    <font>
      <b/>
      <sz val="10"/>
      <color rgb="FFFF0000"/>
      <name val="Century Gothic"/>
      <family val="2"/>
    </font>
    <font>
      <sz val="10"/>
      <color rgb="FFFF0000"/>
      <name val="Century Gothic"/>
      <family val="2"/>
    </font>
    <font>
      <sz val="10"/>
      <name val="Georgia"/>
      <family val="1"/>
    </font>
    <font>
      <b/>
      <sz val="12"/>
      <name val="Georgia"/>
      <family val="1"/>
    </font>
    <font>
      <sz val="9"/>
      <name val="Georgia"/>
      <family val="1"/>
    </font>
    <font>
      <b/>
      <sz val="12"/>
      <color indexed="18"/>
      <name val="Georgia"/>
      <family val="1"/>
    </font>
    <font>
      <b/>
      <sz val="12"/>
      <color rgb="FFFF0000"/>
      <name val="Georgia"/>
      <family val="1"/>
    </font>
    <font>
      <b/>
      <sz val="12"/>
      <color theme="0"/>
      <name val="Georgia"/>
      <family val="1"/>
    </font>
    <font>
      <b/>
      <sz val="10"/>
      <color theme="0"/>
      <name val="Georgia"/>
      <family val="1"/>
    </font>
    <font>
      <sz val="10"/>
      <color theme="1"/>
      <name val="Georgia"/>
      <family val="1"/>
    </font>
    <font>
      <b/>
      <sz val="10"/>
      <name val="Georgia"/>
      <family val="1"/>
    </font>
    <font>
      <sz val="10"/>
      <color indexed="8"/>
      <name val="Georgia"/>
      <family val="1"/>
    </font>
    <font>
      <b/>
      <sz val="15"/>
      <color rgb="FF44546A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indexed="10"/>
      <name val="Georgia"/>
      <family val="1"/>
    </font>
    <font>
      <sz val="12"/>
      <name val="Georgia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1"/>
      <name val="Georgia"/>
      <family val="1"/>
    </font>
    <font>
      <b/>
      <sz val="11"/>
      <name val="Times New Roman"/>
      <family val="1"/>
    </font>
    <font>
      <sz val="10"/>
      <color rgb="FFFF0000"/>
      <name val="Georgia"/>
      <family val="1"/>
    </font>
    <font>
      <b/>
      <sz val="10"/>
      <color rgb="FFFF0000"/>
      <name val="Arial Black"/>
      <family val="2"/>
    </font>
    <font>
      <sz val="9"/>
      <name val="Arial Black"/>
      <family val="2"/>
    </font>
    <font>
      <sz val="10"/>
      <color indexed="8"/>
      <name val="Times New Roman"/>
      <family val="1"/>
    </font>
    <font>
      <sz val="10"/>
      <color rgb="FF000000"/>
      <name val="Georgia"/>
      <family val="1"/>
    </font>
    <font>
      <i/>
      <sz val="10"/>
      <color rgb="FF000000"/>
      <name val="Georgia"/>
      <family val="1"/>
    </font>
    <font>
      <i/>
      <sz val="10"/>
      <color rgb="FFFF0000"/>
      <name val="Georgia"/>
      <family val="1"/>
    </font>
    <font>
      <b/>
      <sz val="10"/>
      <color rgb="FF000000"/>
      <name val="Georgia"/>
      <family val="1"/>
    </font>
    <font>
      <sz val="12"/>
      <color indexed="10"/>
      <name val="Georgia"/>
      <family val="1"/>
    </font>
    <font>
      <sz val="12"/>
      <name val="Tahoma"/>
      <family val="2"/>
    </font>
    <font>
      <sz val="12"/>
      <color rgb="FFFF0000"/>
      <name val="Georgia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name val="Times New Roman"/>
      <family val="1"/>
    </font>
    <font>
      <sz val="10"/>
      <color rgb="FFFFFFFF"/>
      <name val="Georgia"/>
      <family val="1"/>
    </font>
    <font>
      <b/>
      <sz val="10"/>
      <color rgb="FFFFFFFF"/>
      <name val="Georgia"/>
      <family val="1"/>
    </font>
    <font>
      <b/>
      <sz val="12"/>
      <name val="Century Gothic"/>
      <family val="2"/>
    </font>
    <font>
      <sz val="10"/>
      <color rgb="FFFF0000"/>
      <name val="Arial Black"/>
      <family val="2"/>
    </font>
    <font>
      <b/>
      <sz val="12"/>
      <color indexed="10"/>
      <name val="Georgia"/>
      <family val="1"/>
    </font>
    <font>
      <sz val="12"/>
      <color indexed="18"/>
      <name val="Georgia"/>
      <family val="1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A4983"/>
        <bgColor indexed="64"/>
      </patternFill>
    </fill>
    <fill>
      <patternFill patternType="solid">
        <fgColor rgb="FF4472C4"/>
        <bgColor rgb="FF44546A"/>
      </patternFill>
    </fill>
    <fill>
      <patternFill patternType="solid">
        <fgColor rgb="FFE2F0D9"/>
        <bgColor rgb="FFEDEDED"/>
      </patternFill>
    </fill>
    <fill>
      <patternFill patternType="solid">
        <fgColor rgb="FFC5E0B4"/>
        <bgColor rgb="FFD9D9D9"/>
      </patternFill>
    </fill>
    <fill>
      <patternFill patternType="solid">
        <fgColor rgb="FFFFF2CC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DAE3F3"/>
        <bgColor rgb="FFDEEBF7"/>
      </patternFill>
    </fill>
    <fill>
      <patternFill patternType="solid">
        <fgColor rgb="FFEDEDED"/>
        <bgColor rgb="FFDEEBF7"/>
      </patternFill>
    </fill>
    <fill>
      <patternFill patternType="solid">
        <fgColor theme="0" tint="-0.34998626667073579"/>
        <bgColor rgb="FFEDEDED"/>
      </patternFill>
    </fill>
    <fill>
      <patternFill patternType="solid">
        <fgColor theme="7" tint="0.59999389629810485"/>
        <bgColor rgb="FFEDED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rgb="FF0A4983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E6E6E6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4472C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0">
    <xf numFmtId="173" fontId="0" fillId="0" borderId="0"/>
    <xf numFmtId="165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3" fontId="14" fillId="0" borderId="0" applyNumberFormat="0" applyFill="0" applyBorder="0" applyAlignment="0" applyProtection="0">
      <alignment vertical="top"/>
      <protection locked="0"/>
    </xf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3" fontId="15" fillId="3" borderId="0"/>
    <xf numFmtId="173" fontId="11" fillId="0" borderId="0"/>
    <xf numFmtId="173" fontId="5" fillId="0" borderId="0"/>
    <xf numFmtId="173" fontId="11" fillId="0" borderId="0"/>
    <xf numFmtId="173" fontId="5" fillId="0" borderId="0"/>
    <xf numFmtId="173" fontId="5" fillId="0" borderId="0"/>
    <xf numFmtId="173" fontId="5" fillId="0" borderId="0"/>
    <xf numFmtId="173" fontId="8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173" fontId="4" fillId="0" borderId="0"/>
    <xf numFmtId="173" fontId="4" fillId="0" borderId="0"/>
    <xf numFmtId="173" fontId="3" fillId="0" borderId="0"/>
    <xf numFmtId="173" fontId="2" fillId="0" borderId="0"/>
    <xf numFmtId="173" fontId="4" fillId="0" borderId="0"/>
    <xf numFmtId="173" fontId="4" fillId="0" borderId="0"/>
    <xf numFmtId="173" fontId="4" fillId="0" borderId="0"/>
    <xf numFmtId="173" fontId="3" fillId="0" borderId="0"/>
    <xf numFmtId="173" fontId="7" fillId="0" borderId="0"/>
    <xf numFmtId="173" fontId="4" fillId="0" borderId="0"/>
    <xf numFmtId="173" fontId="12" fillId="0" borderId="0"/>
    <xf numFmtId="173" fontId="6" fillId="0" borderId="0"/>
    <xf numFmtId="173" fontId="5" fillId="0" borderId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3" fontId="16" fillId="0" borderId="0"/>
    <xf numFmtId="167" fontId="16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4" fillId="0" borderId="0"/>
    <xf numFmtId="173" fontId="7" fillId="0" borderId="0"/>
    <xf numFmtId="173" fontId="1" fillId="0" borderId="0"/>
    <xf numFmtId="173" fontId="4" fillId="0" borderId="0"/>
    <xf numFmtId="167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173" fontId="4" fillId="0" borderId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3" fontId="8" fillId="0" borderId="0"/>
    <xf numFmtId="9" fontId="7" fillId="0" borderId="0" applyFont="0" applyFill="0" applyBorder="0" applyAlignment="0" applyProtection="0"/>
    <xf numFmtId="173" fontId="4" fillId="0" borderId="0"/>
    <xf numFmtId="173" fontId="4" fillId="0" borderId="0"/>
    <xf numFmtId="173" fontId="4" fillId="0" borderId="0"/>
    <xf numFmtId="0" fontId="5" fillId="0" borderId="0"/>
    <xf numFmtId="0" fontId="4" fillId="0" borderId="0"/>
    <xf numFmtId="0" fontId="5" fillId="0" borderId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7" fillId="0" borderId="0"/>
    <xf numFmtId="0" fontId="2" fillId="0" borderId="0"/>
    <xf numFmtId="179" fontId="33" fillId="0" borderId="0" applyFont="0" applyFill="0" applyBorder="0" applyAlignment="0" applyProtection="0"/>
    <xf numFmtId="173" fontId="4" fillId="0" borderId="0"/>
    <xf numFmtId="173" fontId="11" fillId="0" borderId="0"/>
    <xf numFmtId="173" fontId="5" fillId="0" borderId="0"/>
    <xf numFmtId="173" fontId="4" fillId="0" borderId="0"/>
    <xf numFmtId="173" fontId="7" fillId="0" borderId="0"/>
    <xf numFmtId="173" fontId="5" fillId="0" borderId="0"/>
    <xf numFmtId="0" fontId="35" fillId="0" borderId="0"/>
    <xf numFmtId="44" fontId="4" fillId="0" borderId="0" applyFont="0" applyFill="0" applyBorder="0" applyAlignment="0" applyProtection="0"/>
    <xf numFmtId="0" fontId="11" fillId="0" borderId="0"/>
    <xf numFmtId="0" fontId="4" fillId="0" borderId="0"/>
    <xf numFmtId="0" fontId="33" fillId="0" borderId="0"/>
    <xf numFmtId="0" fontId="40" fillId="0" borderId="0"/>
    <xf numFmtId="0" fontId="4" fillId="0" borderId="0"/>
    <xf numFmtId="0" fontId="53" fillId="0" borderId="10" applyProtection="0"/>
    <xf numFmtId="0" fontId="54" fillId="0" borderId="0"/>
    <xf numFmtId="0" fontId="55" fillId="7" borderId="0" applyBorder="0" applyProtection="0"/>
    <xf numFmtId="0" fontId="54" fillId="8" borderId="0" applyBorder="0" applyProtection="0"/>
    <xf numFmtId="44" fontId="40" fillId="0" borderId="0" applyFont="0" applyFill="0" applyBorder="0" applyAlignment="0" applyProtection="0"/>
    <xf numFmtId="0" fontId="54" fillId="9" borderId="0" applyBorder="0" applyProtection="0"/>
    <xf numFmtId="0" fontId="54" fillId="10" borderId="0" applyBorder="0" applyProtection="0"/>
    <xf numFmtId="0" fontId="54" fillId="11" borderId="0" applyBorder="0" applyProtection="0"/>
    <xf numFmtId="0" fontId="54" fillId="12" borderId="0" applyBorder="0" applyProtection="0"/>
    <xf numFmtId="0" fontId="54" fillId="13" borderId="0" applyBorder="0" applyProtection="0"/>
    <xf numFmtId="44" fontId="35" fillId="0" borderId="0" applyFont="0" applyFill="0" applyBorder="0" applyAlignment="0" applyProtection="0"/>
  </cellStyleXfs>
  <cellXfs count="430">
    <xf numFmtId="173" fontId="0" fillId="0" borderId="0" xfId="0"/>
    <xf numFmtId="173" fontId="19" fillId="0" borderId="1" xfId="41" applyFont="1" applyBorder="1" applyAlignment="1">
      <alignment horizontal="center"/>
    </xf>
    <xf numFmtId="173" fontId="21" fillId="0" borderId="0" xfId="14" applyFont="1"/>
    <xf numFmtId="173" fontId="19" fillId="0" borderId="0" xfId="14" applyFont="1"/>
    <xf numFmtId="173" fontId="19" fillId="0" borderId="0" xfId="0" applyFont="1"/>
    <xf numFmtId="49" fontId="25" fillId="0" borderId="0" xfId="12" applyNumberFormat="1" applyFont="1" applyAlignment="1" applyProtection="1">
      <alignment horizontal="left" vertical="top"/>
      <protection hidden="1"/>
    </xf>
    <xf numFmtId="2" fontId="27" fillId="0" borderId="0" xfId="14" applyNumberFormat="1" applyFont="1"/>
    <xf numFmtId="173" fontId="19" fillId="0" borderId="1" xfId="0" applyFont="1" applyBorder="1"/>
    <xf numFmtId="173" fontId="19" fillId="0" borderId="0" xfId="0" applyFont="1" applyAlignment="1">
      <alignment horizontal="center" wrapText="1"/>
    </xf>
    <xf numFmtId="2" fontId="27" fillId="0" borderId="0" xfId="14" applyNumberFormat="1" applyFont="1" applyAlignment="1">
      <alignment horizontal="left"/>
    </xf>
    <xf numFmtId="2" fontId="28" fillId="0" borderId="0" xfId="13" applyNumberFormat="1" applyFont="1"/>
    <xf numFmtId="2" fontId="26" fillId="0" borderId="0" xfId="13" applyNumberFormat="1" applyFont="1" applyAlignment="1">
      <alignment vertical="center"/>
    </xf>
    <xf numFmtId="173" fontId="20" fillId="0" borderId="0" xfId="0" applyFont="1"/>
    <xf numFmtId="173" fontId="23" fillId="0" borderId="0" xfId="0" applyFont="1"/>
    <xf numFmtId="173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2" fontId="26" fillId="0" borderId="0" xfId="15" applyNumberFormat="1" applyFont="1"/>
    <xf numFmtId="173" fontId="28" fillId="0" borderId="0" xfId="13" applyFont="1" applyAlignment="1">
      <alignment horizontal="center"/>
    </xf>
    <xf numFmtId="173" fontId="28" fillId="0" borderId="0" xfId="13" applyFont="1"/>
    <xf numFmtId="173" fontId="19" fillId="0" borderId="0" xfId="28" applyFont="1"/>
    <xf numFmtId="173" fontId="27" fillId="0" borderId="0" xfId="15" applyFont="1" applyAlignment="1">
      <alignment horizontal="center"/>
    </xf>
    <xf numFmtId="173" fontId="27" fillId="0" borderId="0" xfId="13" applyFont="1" applyAlignment="1">
      <alignment horizontal="center" vertical="center"/>
    </xf>
    <xf numFmtId="173" fontId="19" fillId="0" borderId="0" xfId="34" applyFont="1"/>
    <xf numFmtId="173" fontId="28" fillId="0" borderId="0" xfId="13" applyFont="1" applyAlignment="1">
      <alignment horizontal="right"/>
    </xf>
    <xf numFmtId="173" fontId="28" fillId="0" borderId="0" xfId="13" applyFont="1" applyAlignment="1">
      <alignment horizontal="left"/>
    </xf>
    <xf numFmtId="173" fontId="23" fillId="2" borderId="0" xfId="0" applyFont="1" applyFill="1" applyAlignment="1">
      <alignment horizontal="center"/>
    </xf>
    <xf numFmtId="173" fontId="19" fillId="0" borderId="0" xfId="0" applyFont="1" applyAlignment="1">
      <alignment horizontal="left"/>
    </xf>
    <xf numFmtId="173" fontId="19" fillId="0" borderId="0" xfId="0" applyFont="1" applyAlignment="1">
      <alignment horizontal="center"/>
    </xf>
    <xf numFmtId="169" fontId="19" fillId="0" borderId="0" xfId="8" applyNumberFormat="1" applyFont="1" applyAlignment="1">
      <alignment horizontal="center"/>
    </xf>
    <xf numFmtId="167" fontId="19" fillId="0" borderId="0" xfId="8" applyFont="1"/>
    <xf numFmtId="173" fontId="23" fillId="0" borderId="0" xfId="0" applyFont="1" applyAlignment="1">
      <alignment horizontal="center"/>
    </xf>
    <xf numFmtId="2" fontId="21" fillId="0" borderId="0" xfId="0" applyNumberFormat="1" applyFont="1"/>
    <xf numFmtId="2" fontId="20" fillId="0" borderId="0" xfId="0" applyNumberFormat="1" applyFont="1" applyAlignment="1">
      <alignment horizontal="left"/>
    </xf>
    <xf numFmtId="2" fontId="20" fillId="0" borderId="0" xfId="0" applyNumberFormat="1" applyFont="1"/>
    <xf numFmtId="167" fontId="20" fillId="0" borderId="0" xfId="8" applyFont="1"/>
    <xf numFmtId="169" fontId="20" fillId="0" borderId="0" xfId="8" applyNumberFormat="1" applyFont="1" applyAlignment="1">
      <alignment horizontal="center"/>
    </xf>
    <xf numFmtId="1" fontId="19" fillId="0" borderId="1" xfId="0" applyNumberFormat="1" applyFont="1" applyBorder="1" applyAlignment="1">
      <alignment horizontal="left"/>
    </xf>
    <xf numFmtId="173" fontId="27" fillId="0" borderId="0" xfId="14" applyFont="1"/>
    <xf numFmtId="173" fontId="27" fillId="0" borderId="0" xfId="14" applyFont="1" applyAlignment="1">
      <alignment horizontal="left"/>
    </xf>
    <xf numFmtId="49" fontId="27" fillId="0" borderId="0" xfId="14" applyNumberFormat="1" applyFont="1"/>
    <xf numFmtId="173" fontId="18" fillId="0" borderId="0" xfId="12" applyFont="1" applyAlignment="1" applyProtection="1">
      <alignment horizontal="center" vertical="justify"/>
      <protection hidden="1"/>
    </xf>
    <xf numFmtId="173" fontId="17" fillId="0" borderId="0" xfId="12" applyFont="1" applyAlignment="1" applyProtection="1">
      <alignment horizontal="left" vertical="top"/>
      <protection hidden="1"/>
    </xf>
    <xf numFmtId="10" fontId="17" fillId="0" borderId="0" xfId="18" applyNumberFormat="1" applyFont="1" applyFill="1" applyBorder="1" applyAlignment="1" applyProtection="1">
      <alignment horizontal="center"/>
      <protection hidden="1"/>
    </xf>
    <xf numFmtId="168" fontId="17" fillId="0" borderId="0" xfId="3" applyFont="1" applyFill="1" applyBorder="1" applyAlignment="1" applyProtection="1">
      <alignment horizontal="left"/>
      <protection hidden="1"/>
    </xf>
    <xf numFmtId="173" fontId="20" fillId="0" borderId="0" xfId="12" applyFont="1" applyAlignment="1" applyProtection="1">
      <alignment horizontal="left"/>
      <protection hidden="1"/>
    </xf>
    <xf numFmtId="2" fontId="19" fillId="0" borderId="0" xfId="8" applyNumberFormat="1" applyFont="1" applyFill="1" applyBorder="1" applyAlignment="1" applyProtection="1">
      <alignment horizontal="center" vertical="top" wrapText="1"/>
    </xf>
    <xf numFmtId="166" fontId="20" fillId="0" borderId="0" xfId="45" applyFont="1" applyFill="1" applyBorder="1" applyAlignment="1">
      <alignment horizontal="center" vertical="top" wrapText="1"/>
    </xf>
    <xf numFmtId="173" fontId="29" fillId="0" borderId="0" xfId="0" applyFont="1"/>
    <xf numFmtId="1" fontId="19" fillId="0" borderId="0" xfId="0" applyNumberFormat="1" applyFont="1"/>
    <xf numFmtId="173" fontId="23" fillId="0" borderId="0" xfId="0" applyFont="1" applyAlignment="1">
      <alignment horizontal="center" vertical="top" wrapText="1"/>
    </xf>
    <xf numFmtId="173" fontId="19" fillId="0" borderId="0" xfId="0" applyFont="1" applyAlignment="1">
      <alignment vertical="top" wrapText="1"/>
    </xf>
    <xf numFmtId="169" fontId="19" fillId="0" borderId="0" xfId="8" applyNumberFormat="1" applyFont="1" applyAlignment="1">
      <alignment horizontal="right"/>
    </xf>
    <xf numFmtId="173" fontId="20" fillId="0" borderId="0" xfId="0" applyFont="1" applyAlignment="1">
      <alignment horizontal="right"/>
    </xf>
    <xf numFmtId="169" fontId="20" fillId="0" borderId="0" xfId="8" applyNumberFormat="1" applyFont="1" applyFill="1" applyAlignment="1">
      <alignment horizontal="right"/>
    </xf>
    <xf numFmtId="169" fontId="20" fillId="0" borderId="0" xfId="8" applyNumberFormat="1" applyFont="1" applyAlignment="1">
      <alignment horizontal="right"/>
    </xf>
    <xf numFmtId="173" fontId="19" fillId="0" borderId="1" xfId="41" applyFont="1" applyBorder="1" applyAlignment="1">
      <alignment horizontal="center" vertical="top" wrapText="1"/>
    </xf>
    <xf numFmtId="3" fontId="19" fillId="0" borderId="0" xfId="0" applyNumberFormat="1" applyFont="1" applyAlignment="1">
      <alignment horizontal="center"/>
    </xf>
    <xf numFmtId="173" fontId="31" fillId="0" borderId="0" xfId="13" applyFont="1"/>
    <xf numFmtId="173" fontId="28" fillId="0" borderId="0" xfId="13" quotePrefix="1" applyFont="1"/>
    <xf numFmtId="173" fontId="19" fillId="0" borderId="0" xfId="0" quotePrefix="1" applyFont="1"/>
    <xf numFmtId="0" fontId="19" fillId="0" borderId="0" xfId="57" applyFont="1"/>
    <xf numFmtId="0" fontId="4" fillId="0" borderId="0" xfId="57"/>
    <xf numFmtId="0" fontId="22" fillId="0" borderId="6" xfId="56" applyFont="1" applyBorder="1" applyAlignment="1" applyProtection="1">
      <alignment horizontal="left" textRotation="90"/>
      <protection hidden="1"/>
    </xf>
    <xf numFmtId="0" fontId="22" fillId="0" borderId="0" xfId="56" applyFont="1" applyAlignment="1" applyProtection="1">
      <alignment horizontal="left" textRotation="90"/>
      <protection hidden="1"/>
    </xf>
    <xf numFmtId="0" fontId="17" fillId="0" borderId="0" xfId="56" applyFont="1" applyAlignment="1" applyProtection="1">
      <alignment horizontal="left" textRotation="90"/>
      <protection hidden="1"/>
    </xf>
    <xf numFmtId="0" fontId="4" fillId="0" borderId="0" xfId="57" applyAlignment="1">
      <alignment wrapText="1"/>
    </xf>
    <xf numFmtId="0" fontId="19" fillId="0" borderId="0" xfId="58" applyFont="1"/>
    <xf numFmtId="173" fontId="36" fillId="0" borderId="0" xfId="67" applyFont="1"/>
    <xf numFmtId="173" fontId="19" fillId="0" borderId="1" xfId="43" applyFont="1" applyBorder="1" applyAlignment="1">
      <alignment horizontal="center"/>
    </xf>
    <xf numFmtId="173" fontId="28" fillId="0" borderId="0" xfId="67" applyFont="1" applyAlignment="1">
      <alignment horizontal="center"/>
    </xf>
    <xf numFmtId="173" fontId="28" fillId="0" borderId="0" xfId="67" applyFont="1"/>
    <xf numFmtId="173" fontId="19" fillId="0" borderId="0" xfId="69" applyFont="1"/>
    <xf numFmtId="173" fontId="27" fillId="0" borderId="0" xfId="68" applyFont="1" applyAlignment="1">
      <alignment horizontal="center"/>
    </xf>
    <xf numFmtId="2" fontId="26" fillId="0" borderId="0" xfId="68" applyNumberFormat="1" applyFont="1"/>
    <xf numFmtId="2" fontId="28" fillId="0" borderId="0" xfId="67" applyNumberFormat="1" applyFont="1"/>
    <xf numFmtId="2" fontId="26" fillId="0" borderId="0" xfId="67" applyNumberFormat="1" applyFont="1" applyAlignment="1">
      <alignment vertical="center"/>
    </xf>
    <xf numFmtId="173" fontId="27" fillId="0" borderId="0" xfId="67" applyFont="1" applyAlignment="1">
      <alignment horizontal="center" vertical="center"/>
    </xf>
    <xf numFmtId="173" fontId="19" fillId="0" borderId="0" xfId="71" applyFont="1"/>
    <xf numFmtId="173" fontId="19" fillId="0" borderId="0" xfId="66" applyFont="1"/>
    <xf numFmtId="173" fontId="28" fillId="0" borderId="0" xfId="67" applyFont="1" applyAlignment="1">
      <alignment horizontal="right"/>
    </xf>
    <xf numFmtId="173" fontId="28" fillId="0" borderId="0" xfId="67" applyFont="1" applyAlignment="1">
      <alignment horizontal="left"/>
    </xf>
    <xf numFmtId="3" fontId="19" fillId="0" borderId="0" xfId="57" applyNumberFormat="1" applyFont="1"/>
    <xf numFmtId="44" fontId="19" fillId="0" borderId="0" xfId="73" applyFont="1"/>
    <xf numFmtId="0" fontId="28" fillId="0" borderId="0" xfId="74" applyFont="1" applyAlignment="1">
      <alignment horizontal="center"/>
    </xf>
    <xf numFmtId="2" fontId="20" fillId="0" borderId="0" xfId="57" applyNumberFormat="1" applyFont="1"/>
    <xf numFmtId="3" fontId="20" fillId="0" borderId="0" xfId="57" applyNumberFormat="1" applyFont="1" applyAlignment="1">
      <alignment horizontal="center"/>
    </xf>
    <xf numFmtId="0" fontId="19" fillId="0" borderId="0" xfId="57" applyFont="1" applyAlignment="1">
      <alignment horizontal="center"/>
    </xf>
    <xf numFmtId="0" fontId="19" fillId="0" borderId="0" xfId="57" applyFont="1" applyAlignment="1">
      <alignment horizontal="left"/>
    </xf>
    <xf numFmtId="2" fontId="19" fillId="0" borderId="0" xfId="57" applyNumberFormat="1" applyFont="1"/>
    <xf numFmtId="4" fontId="20" fillId="0" borderId="0" xfId="57" applyNumberFormat="1" applyFont="1" applyAlignment="1">
      <alignment horizontal="center"/>
    </xf>
    <xf numFmtId="4" fontId="20" fillId="0" borderId="0" xfId="57" applyNumberFormat="1" applyFont="1" applyAlignment="1">
      <alignment horizontal="right"/>
    </xf>
    <xf numFmtId="0" fontId="19" fillId="0" borderId="3" xfId="57" applyFont="1" applyBorder="1" applyAlignment="1">
      <alignment horizontal="center"/>
    </xf>
    <xf numFmtId="0" fontId="19" fillId="0" borderId="3" xfId="57" applyFont="1" applyBorder="1"/>
    <xf numFmtId="3" fontId="19" fillId="0" borderId="3" xfId="57" applyNumberFormat="1" applyFont="1" applyBorder="1"/>
    <xf numFmtId="44" fontId="19" fillId="0" borderId="3" xfId="73" applyFont="1" applyBorder="1"/>
    <xf numFmtId="0" fontId="20" fillId="0" borderId="3" xfId="57" applyFont="1" applyBorder="1" applyAlignment="1">
      <alignment horizontal="center"/>
    </xf>
    <xf numFmtId="0" fontId="20" fillId="0" borderId="3" xfId="57" applyFont="1" applyBorder="1"/>
    <xf numFmtId="3" fontId="20" fillId="0" borderId="3" xfId="57" applyNumberFormat="1" applyFont="1" applyBorder="1"/>
    <xf numFmtId="44" fontId="20" fillId="0" borderId="3" xfId="73" applyFont="1" applyBorder="1"/>
    <xf numFmtId="0" fontId="20" fillId="0" borderId="0" xfId="57" applyFont="1"/>
    <xf numFmtId="43" fontId="19" fillId="0" borderId="0" xfId="57" applyNumberFormat="1" applyFont="1"/>
    <xf numFmtId="0" fontId="19" fillId="0" borderId="1" xfId="57" applyFont="1" applyBorder="1" applyAlignment="1">
      <alignment horizontal="left"/>
    </xf>
    <xf numFmtId="0" fontId="24" fillId="0" borderId="0" xfId="57" applyFont="1"/>
    <xf numFmtId="0" fontId="37" fillId="0" borderId="0" xfId="74" applyFont="1" applyAlignment="1">
      <alignment horizontal="center"/>
    </xf>
    <xf numFmtId="0" fontId="38" fillId="0" borderId="0" xfId="57" applyFont="1"/>
    <xf numFmtId="3" fontId="38" fillId="0" borderId="0" xfId="57" applyNumberFormat="1" applyFont="1"/>
    <xf numFmtId="181" fontId="38" fillId="0" borderId="0" xfId="8" applyNumberFormat="1" applyFont="1" applyFill="1"/>
    <xf numFmtId="167" fontId="38" fillId="0" borderId="0" xfId="8" applyFont="1"/>
    <xf numFmtId="44" fontId="38" fillId="0" borderId="0" xfId="73" applyFont="1"/>
    <xf numFmtId="2" fontId="39" fillId="0" borderId="0" xfId="57" applyNumberFormat="1" applyFont="1"/>
    <xf numFmtId="3" fontId="39" fillId="0" borderId="0" xfId="57" applyNumberFormat="1" applyFont="1" applyAlignment="1">
      <alignment horizontal="center"/>
    </xf>
    <xf numFmtId="181" fontId="39" fillId="0" borderId="0" xfId="8" applyNumberFormat="1" applyFont="1" applyAlignment="1">
      <alignment horizontal="center"/>
    </xf>
    <xf numFmtId="181" fontId="39" fillId="0" borderId="0" xfId="8" applyNumberFormat="1" applyFont="1"/>
    <xf numFmtId="0" fontId="38" fillId="0" borderId="0" xfId="57" applyFont="1" applyAlignment="1">
      <alignment horizontal="center"/>
    </xf>
    <xf numFmtId="0" fontId="38" fillId="0" borderId="0" xfId="57" applyFont="1" applyAlignment="1">
      <alignment horizontal="left"/>
    </xf>
    <xf numFmtId="2" fontId="39" fillId="0" borderId="0" xfId="57" applyNumberFormat="1" applyFont="1" applyAlignment="1">
      <alignment horizontal="center"/>
    </xf>
    <xf numFmtId="4" fontId="39" fillId="0" borderId="0" xfId="57" applyNumberFormat="1" applyFont="1" applyAlignment="1">
      <alignment horizontal="center"/>
    </xf>
    <xf numFmtId="4" fontId="39" fillId="0" borderId="0" xfId="57" applyNumberFormat="1" applyFont="1" applyAlignment="1">
      <alignment horizontal="right"/>
    </xf>
    <xf numFmtId="181" fontId="39" fillId="0" borderId="0" xfId="8" applyNumberFormat="1" applyFont="1" applyAlignment="1">
      <alignment horizontal="right"/>
    </xf>
    <xf numFmtId="167" fontId="39" fillId="0" borderId="0" xfId="8" applyFont="1" applyAlignment="1">
      <alignment horizontal="right"/>
    </xf>
    <xf numFmtId="183" fontId="38" fillId="0" borderId="0" xfId="73" applyNumberFormat="1" applyFont="1"/>
    <xf numFmtId="0" fontId="39" fillId="0" borderId="2" xfId="57" applyFont="1" applyBorder="1"/>
    <xf numFmtId="0" fontId="38" fillId="0" borderId="3" xfId="57" applyFont="1" applyBorder="1" applyAlignment="1">
      <alignment horizontal="center"/>
    </xf>
    <xf numFmtId="0" fontId="38" fillId="0" borderId="3" xfId="57" applyFont="1" applyBorder="1"/>
    <xf numFmtId="3" fontId="38" fillId="0" borderId="3" xfId="57" applyNumberFormat="1" applyFont="1" applyBorder="1"/>
    <xf numFmtId="181" fontId="38" fillId="0" borderId="3" xfId="8" applyNumberFormat="1" applyFont="1" applyFill="1" applyBorder="1"/>
    <xf numFmtId="167" fontId="38" fillId="0" borderId="3" xfId="8" applyFont="1" applyBorder="1"/>
    <xf numFmtId="44" fontId="38" fillId="0" borderId="3" xfId="73" applyFont="1" applyBorder="1"/>
    <xf numFmtId="0" fontId="39" fillId="0" borderId="0" xfId="57" applyFont="1"/>
    <xf numFmtId="181" fontId="38" fillId="0" borderId="0" xfId="8" applyNumberFormat="1" applyFont="1" applyFill="1" applyBorder="1"/>
    <xf numFmtId="167" fontId="38" fillId="0" borderId="0" xfId="8" applyFont="1" applyBorder="1"/>
    <xf numFmtId="44" fontId="38" fillId="0" borderId="0" xfId="73" applyFont="1" applyBorder="1"/>
    <xf numFmtId="0" fontId="39" fillId="0" borderId="3" xfId="57" applyFont="1" applyBorder="1" applyAlignment="1">
      <alignment horizontal="center"/>
    </xf>
    <xf numFmtId="0" fontId="39" fillId="0" borderId="3" xfId="57" applyFont="1" applyBorder="1"/>
    <xf numFmtId="3" fontId="39" fillId="0" borderId="3" xfId="57" applyNumberFormat="1" applyFont="1" applyBorder="1"/>
    <xf numFmtId="181" fontId="39" fillId="0" borderId="3" xfId="8" applyNumberFormat="1" applyFont="1" applyFill="1" applyBorder="1"/>
    <xf numFmtId="167" fontId="39" fillId="0" borderId="3" xfId="8" applyFont="1" applyBorder="1"/>
    <xf numFmtId="44" fontId="39" fillId="0" borderId="3" xfId="73" applyFont="1" applyBorder="1"/>
    <xf numFmtId="181" fontId="41" fillId="0" borderId="0" xfId="8" applyNumberFormat="1" applyFont="1" applyAlignment="1">
      <alignment horizontal="center"/>
    </xf>
    <xf numFmtId="167" fontId="42" fillId="0" borderId="0" xfId="8" applyFont="1"/>
    <xf numFmtId="44" fontId="42" fillId="0" borderId="0" xfId="73" applyFont="1"/>
    <xf numFmtId="0" fontId="43" fillId="0" borderId="0" xfId="72" applyFont="1"/>
    <xf numFmtId="2" fontId="44" fillId="0" borderId="0" xfId="58" applyNumberFormat="1" applyFont="1"/>
    <xf numFmtId="2" fontId="45" fillId="0" borderId="0" xfId="74" applyNumberFormat="1" applyFont="1"/>
    <xf numFmtId="2" fontId="46" fillId="0" borderId="0" xfId="74" applyNumberFormat="1" applyFont="1" applyAlignment="1">
      <alignment vertical="center"/>
    </xf>
    <xf numFmtId="2" fontId="46" fillId="0" borderId="0" xfId="74" applyNumberFormat="1" applyFont="1" applyAlignment="1">
      <alignment horizontal="right" vertical="center"/>
    </xf>
    <xf numFmtId="0" fontId="47" fillId="0" borderId="0" xfId="58" applyFont="1" applyAlignment="1">
      <alignment horizontal="left"/>
    </xf>
    <xf numFmtId="2" fontId="49" fillId="6" borderId="1" xfId="78" applyNumberFormat="1" applyFont="1" applyFill="1" applyBorder="1" applyAlignment="1">
      <alignment vertical="top" wrapText="1"/>
    </xf>
    <xf numFmtId="0" fontId="50" fillId="0" borderId="1" xfId="77" applyFont="1" applyBorder="1" applyAlignment="1">
      <alignment horizontal="center"/>
    </xf>
    <xf numFmtId="176" fontId="43" fillId="0" borderId="0" xfId="72" applyNumberFormat="1" applyFont="1"/>
    <xf numFmtId="0" fontId="52" fillId="0" borderId="0" xfId="56" applyFont="1" applyAlignment="1" applyProtection="1">
      <alignment horizontal="center"/>
      <protection hidden="1"/>
    </xf>
    <xf numFmtId="0" fontId="52" fillId="0" borderId="0" xfId="56" applyFont="1" applyAlignment="1" applyProtection="1">
      <alignment horizontal="left"/>
      <protection hidden="1"/>
    </xf>
    <xf numFmtId="0" fontId="45" fillId="0" borderId="0" xfId="74" applyFont="1"/>
    <xf numFmtId="0" fontId="43" fillId="0" borderId="0" xfId="74" applyFont="1"/>
    <xf numFmtId="177" fontId="45" fillId="0" borderId="0" xfId="74" applyNumberFormat="1" applyFont="1"/>
    <xf numFmtId="2" fontId="49" fillId="6" borderId="1" xfId="78" applyNumberFormat="1" applyFont="1" applyFill="1" applyBorder="1" applyAlignment="1">
      <alignment horizontal="center" vertical="top" wrapText="1"/>
    </xf>
    <xf numFmtId="2" fontId="49" fillId="6" borderId="6" xfId="0" applyNumberFormat="1" applyFont="1" applyFill="1" applyBorder="1" applyAlignment="1">
      <alignment horizontal="center" vertical="top" wrapText="1"/>
    </xf>
    <xf numFmtId="173" fontId="56" fillId="5" borderId="1" xfId="16" applyFont="1" applyFill="1" applyBorder="1" applyProtection="1">
      <protection hidden="1"/>
    </xf>
    <xf numFmtId="173" fontId="43" fillId="0" borderId="1" xfId="0" applyFont="1" applyBorder="1"/>
    <xf numFmtId="173" fontId="51" fillId="0" borderId="1" xfId="0" applyFont="1" applyBorder="1"/>
    <xf numFmtId="2" fontId="58" fillId="0" borderId="1" xfId="0" applyNumberFormat="1" applyFont="1" applyBorder="1" applyAlignment="1">
      <alignment horizontal="center"/>
    </xf>
    <xf numFmtId="2" fontId="59" fillId="0" borderId="1" xfId="0" applyNumberFormat="1" applyFont="1" applyBorder="1" applyAlignment="1">
      <alignment horizontal="center"/>
    </xf>
    <xf numFmtId="49" fontId="44" fillId="0" borderId="0" xfId="58" applyNumberFormat="1" applyFont="1"/>
    <xf numFmtId="2" fontId="57" fillId="0" borderId="0" xfId="58" applyNumberFormat="1" applyFont="1"/>
    <xf numFmtId="2" fontId="57" fillId="0" borderId="0" xfId="58" applyNumberFormat="1" applyFont="1" applyAlignment="1">
      <alignment horizontal="left"/>
    </xf>
    <xf numFmtId="2" fontId="49" fillId="6" borderId="6" xfId="0" applyNumberFormat="1" applyFont="1" applyFill="1" applyBorder="1" applyAlignment="1">
      <alignment horizontal="left" vertical="top" wrapText="1"/>
    </xf>
    <xf numFmtId="173" fontId="43" fillId="4" borderId="1" xfId="0" applyFont="1" applyFill="1" applyBorder="1" applyAlignment="1">
      <alignment horizontal="left"/>
    </xf>
    <xf numFmtId="169" fontId="60" fillId="0" borderId="1" xfId="8" applyNumberFormat="1" applyFont="1" applyBorder="1" applyAlignment="1">
      <alignment horizontal="right"/>
    </xf>
    <xf numFmtId="1" fontId="58" fillId="4" borderId="1" xfId="0" applyNumberFormat="1" applyFont="1" applyFill="1" applyBorder="1" applyAlignment="1">
      <alignment horizontal="center"/>
    </xf>
    <xf numFmtId="169" fontId="60" fillId="4" borderId="1" xfId="8" applyNumberFormat="1" applyFont="1" applyFill="1" applyBorder="1" applyAlignment="1">
      <alignment horizontal="right"/>
    </xf>
    <xf numFmtId="1" fontId="58" fillId="4" borderId="1" xfId="66" applyNumberFormat="1" applyFont="1" applyFill="1" applyBorder="1" applyAlignment="1">
      <alignment horizontal="center"/>
    </xf>
    <xf numFmtId="169" fontId="58" fillId="0" borderId="1" xfId="8" applyNumberFormat="1" applyFont="1" applyFill="1" applyBorder="1" applyAlignment="1">
      <alignment horizontal="right"/>
    </xf>
    <xf numFmtId="2" fontId="49" fillId="6" borderId="2" xfId="78" applyNumberFormat="1" applyFont="1" applyFill="1" applyBorder="1" applyAlignment="1">
      <alignment vertical="top" wrapText="1"/>
    </xf>
    <xf numFmtId="1" fontId="43" fillId="5" borderId="4" xfId="34" applyNumberFormat="1" applyFont="1" applyFill="1" applyBorder="1" applyAlignment="1">
      <alignment horizontal="right"/>
    </xf>
    <xf numFmtId="0" fontId="50" fillId="0" borderId="1" xfId="77" applyFont="1" applyBorder="1" applyAlignment="1">
      <alignment horizontal="left"/>
    </xf>
    <xf numFmtId="0" fontId="58" fillId="0" borderId="5" xfId="57" applyFont="1" applyBorder="1" applyAlignment="1">
      <alignment horizontal="center"/>
    </xf>
    <xf numFmtId="0" fontId="58" fillId="0" borderId="4" xfId="57" applyFont="1" applyBorder="1" applyAlignment="1">
      <alignment horizontal="center"/>
    </xf>
    <xf numFmtId="0" fontId="58" fillId="0" borderId="4" xfId="72" applyFont="1" applyBorder="1" applyAlignment="1">
      <alignment horizontal="center"/>
    </xf>
    <xf numFmtId="0" fontId="58" fillId="0" borderId="1" xfId="57" applyFont="1" applyBorder="1" applyAlignment="1">
      <alignment horizontal="center"/>
    </xf>
    <xf numFmtId="3" fontId="58" fillId="4" borderId="9" xfId="57" applyNumberFormat="1" applyFont="1" applyFill="1" applyBorder="1" applyAlignment="1">
      <alignment horizontal="center"/>
    </xf>
    <xf numFmtId="182" fontId="58" fillId="0" borderId="1" xfId="8" applyNumberFormat="1" applyFont="1" applyBorder="1"/>
    <xf numFmtId="167" fontId="58" fillId="0" borderId="1" xfId="8" applyFont="1" applyFill="1" applyBorder="1"/>
    <xf numFmtId="167" fontId="58" fillId="0" borderId="9" xfId="8" applyFont="1" applyBorder="1"/>
    <xf numFmtId="3" fontId="58" fillId="4" borderId="1" xfId="57" applyNumberFormat="1" applyFont="1" applyFill="1" applyBorder="1" applyAlignment="1">
      <alignment horizontal="center"/>
    </xf>
    <xf numFmtId="167" fontId="58" fillId="0" borderId="1" xfId="8" applyFont="1" applyBorder="1"/>
    <xf numFmtId="3" fontId="58" fillId="0" borderId="1" xfId="57" applyNumberFormat="1" applyFont="1" applyBorder="1" applyAlignment="1">
      <alignment horizontal="center"/>
    </xf>
    <xf numFmtId="167" fontId="58" fillId="0" borderId="1" xfId="8" applyFont="1" applyFill="1" applyBorder="1" applyAlignment="1" applyProtection="1">
      <alignment horizontal="right" vertical="top"/>
      <protection hidden="1"/>
    </xf>
    <xf numFmtId="0" fontId="43" fillId="0" borderId="9" xfId="57" applyFont="1" applyBorder="1"/>
    <xf numFmtId="0" fontId="43" fillId="0" borderId="9" xfId="57" applyFont="1" applyBorder="1" applyAlignment="1">
      <alignment horizontal="center"/>
    </xf>
    <xf numFmtId="0" fontId="43" fillId="0" borderId="1" xfId="57" applyFont="1" applyBorder="1"/>
    <xf numFmtId="0" fontId="43" fillId="0" borderId="1" xfId="57" applyFont="1" applyBorder="1" applyAlignment="1">
      <alignment horizontal="center"/>
    </xf>
    <xf numFmtId="0" fontId="43" fillId="0" borderId="1" xfId="72" applyFont="1" applyBorder="1" applyAlignment="1">
      <alignment horizontal="left"/>
    </xf>
    <xf numFmtId="44" fontId="58" fillId="0" borderId="1" xfId="73" applyFont="1" applyBorder="1"/>
    <xf numFmtId="44" fontId="59" fillId="0" borderId="1" xfId="73" applyFont="1" applyBorder="1"/>
    <xf numFmtId="0" fontId="51" fillId="0" borderId="2" xfId="57" applyFont="1" applyBorder="1"/>
    <xf numFmtId="44" fontId="59" fillId="0" borderId="4" xfId="73" applyFont="1" applyBorder="1"/>
    <xf numFmtId="10" fontId="43" fillId="5" borderId="1" xfId="34" applyNumberFormat="1" applyFont="1" applyFill="1" applyBorder="1" applyAlignment="1">
      <alignment horizontal="right"/>
    </xf>
    <xf numFmtId="44" fontId="19" fillId="0" borderId="0" xfId="73" applyFont="1" applyBorder="1"/>
    <xf numFmtId="44" fontId="20" fillId="0" borderId="0" xfId="73" applyFont="1" applyBorder="1"/>
    <xf numFmtId="0" fontId="58" fillId="4" borderId="5" xfId="57" applyFont="1" applyFill="1" applyBorder="1" applyAlignment="1">
      <alignment horizontal="center"/>
    </xf>
    <xf numFmtId="0" fontId="61" fillId="0" borderId="2" xfId="57" applyFont="1" applyBorder="1"/>
    <xf numFmtId="0" fontId="34" fillId="0" borderId="3" xfId="57" applyFont="1" applyBorder="1" applyAlignment="1">
      <alignment horizontal="center"/>
    </xf>
    <xf numFmtId="0" fontId="34" fillId="0" borderId="3" xfId="57" applyFont="1" applyBorder="1"/>
    <xf numFmtId="3" fontId="34" fillId="0" borderId="3" xfId="57" applyNumberFormat="1" applyFont="1" applyBorder="1"/>
    <xf numFmtId="44" fontId="34" fillId="0" borderId="3" xfId="73" applyFont="1" applyBorder="1"/>
    <xf numFmtId="44" fontId="62" fillId="0" borderId="4" xfId="73" applyFont="1" applyBorder="1"/>
    <xf numFmtId="1" fontId="43" fillId="0" borderId="1" xfId="0" applyNumberFormat="1" applyFont="1" applyBorder="1" applyAlignment="1">
      <alignment horizontal="left"/>
    </xf>
    <xf numFmtId="173" fontId="50" fillId="0" borderId="1" xfId="42" applyFont="1" applyBorder="1"/>
    <xf numFmtId="1" fontId="43" fillId="0" borderId="1" xfId="66" applyNumberFormat="1" applyFont="1" applyBorder="1" applyAlignment="1">
      <alignment horizontal="left"/>
    </xf>
    <xf numFmtId="173" fontId="43" fillId="0" borderId="1" xfId="41" applyFont="1" applyBorder="1" applyAlignment="1">
      <alignment horizontal="center"/>
    </xf>
    <xf numFmtId="169" fontId="58" fillId="0" borderId="1" xfId="8" applyNumberFormat="1" applyFont="1" applyFill="1" applyBorder="1" applyAlignment="1">
      <alignment horizontal="center"/>
    </xf>
    <xf numFmtId="169" fontId="58" fillId="4" borderId="1" xfId="8" applyNumberFormat="1" applyFont="1" applyFill="1" applyBorder="1" applyAlignment="1">
      <alignment horizontal="center"/>
    </xf>
    <xf numFmtId="173" fontId="58" fillId="0" borderId="1" xfId="42" applyFont="1" applyBorder="1" applyAlignment="1">
      <alignment horizontal="center" vertical="center"/>
    </xf>
    <xf numFmtId="166" fontId="58" fillId="0" borderId="1" xfId="45" applyFont="1" applyBorder="1" applyAlignment="1">
      <alignment horizontal="center" vertical="center"/>
    </xf>
    <xf numFmtId="2" fontId="43" fillId="0" borderId="1" xfId="40" applyNumberFormat="1" applyFont="1" applyBorder="1" applyAlignment="1">
      <alignment vertical="center" wrapText="1"/>
    </xf>
    <xf numFmtId="2" fontId="43" fillId="0" borderId="1" xfId="40" applyNumberFormat="1" applyFont="1" applyBorder="1" applyAlignment="1">
      <alignment vertical="top" wrapText="1"/>
    </xf>
    <xf numFmtId="1" fontId="43" fillId="5" borderId="4" xfId="34" applyNumberFormat="1" applyFont="1" applyFill="1" applyBorder="1" applyAlignment="1">
      <alignment horizontal="left" wrapText="1"/>
    </xf>
    <xf numFmtId="173" fontId="64" fillId="0" borderId="0" xfId="66" applyFont="1" applyAlignment="1">
      <alignment horizontal="left"/>
    </xf>
    <xf numFmtId="173" fontId="65" fillId="0" borderId="0" xfId="67" applyFont="1"/>
    <xf numFmtId="173" fontId="65" fillId="0" borderId="0" xfId="67" applyFont="1" applyAlignment="1">
      <alignment horizontal="right"/>
    </xf>
    <xf numFmtId="0" fontId="49" fillId="6" borderId="1" xfId="56" applyFont="1" applyFill="1" applyBorder="1" applyAlignment="1" applyProtection="1">
      <alignment horizontal="left" wrapText="1"/>
      <protection hidden="1"/>
    </xf>
    <xf numFmtId="0" fontId="49" fillId="6" borderId="1" xfId="56" applyFont="1" applyFill="1" applyBorder="1" applyAlignment="1" applyProtection="1">
      <alignment horizontal="left" textRotation="90" wrapText="1"/>
      <protection hidden="1"/>
    </xf>
    <xf numFmtId="3" fontId="52" fillId="5" borderId="1" xfId="56" applyNumberFormat="1" applyFont="1" applyFill="1" applyBorder="1" applyAlignment="1" applyProtection="1">
      <alignment horizontal="left" wrapText="1"/>
      <protection hidden="1"/>
    </xf>
    <xf numFmtId="3" fontId="52" fillId="5" borderId="1" xfId="56" applyNumberFormat="1" applyFont="1" applyFill="1" applyBorder="1" applyAlignment="1" applyProtection="1">
      <alignment horizontal="left" vertical="top" wrapText="1"/>
      <protection hidden="1"/>
    </xf>
    <xf numFmtId="177" fontId="66" fillId="5" borderId="1" xfId="56" applyNumberFormat="1" applyFont="1" applyFill="1" applyBorder="1" applyAlignment="1" applyProtection="1">
      <alignment horizontal="center"/>
      <protection hidden="1"/>
    </xf>
    <xf numFmtId="177" fontId="66" fillId="0" borderId="1" xfId="56" applyNumberFormat="1" applyFont="1" applyBorder="1" applyAlignment="1" applyProtection="1">
      <alignment horizontal="center"/>
      <protection hidden="1"/>
    </xf>
    <xf numFmtId="3" fontId="66" fillId="5" borderId="1" xfId="56" applyNumberFormat="1" applyFont="1" applyFill="1" applyBorder="1" applyAlignment="1" applyProtection="1">
      <alignment horizontal="center"/>
      <protection hidden="1"/>
    </xf>
    <xf numFmtId="166" fontId="58" fillId="0" borderId="1" xfId="35" applyFont="1" applyBorder="1"/>
    <xf numFmtId="175" fontId="58" fillId="0" borderId="1" xfId="0" applyNumberFormat="1" applyFont="1" applyBorder="1"/>
    <xf numFmtId="176" fontId="58" fillId="0" borderId="1" xfId="0" applyNumberFormat="1" applyFont="1" applyBorder="1"/>
    <xf numFmtId="173" fontId="58" fillId="0" borderId="0" xfId="0" applyFont="1"/>
    <xf numFmtId="166" fontId="58" fillId="0" borderId="1" xfId="0" applyNumberFormat="1" applyFont="1" applyBorder="1"/>
    <xf numFmtId="9" fontId="66" fillId="5" borderId="6" xfId="19" applyFont="1" applyFill="1" applyBorder="1" applyAlignment="1" applyProtection="1">
      <alignment horizontal="center"/>
      <protection hidden="1"/>
    </xf>
    <xf numFmtId="173" fontId="51" fillId="0" borderId="2" xfId="0" applyFont="1" applyBorder="1"/>
    <xf numFmtId="173" fontId="51" fillId="0" borderId="3" xfId="0" applyFont="1" applyBorder="1"/>
    <xf numFmtId="173" fontId="59" fillId="0" borderId="3" xfId="0" applyFont="1" applyBorder="1"/>
    <xf numFmtId="173" fontId="59" fillId="0" borderId="4" xfId="0" applyFont="1" applyBorder="1"/>
    <xf numFmtId="49" fontId="59" fillId="0" borderId="1" xfId="8" applyNumberFormat="1" applyFont="1" applyBorder="1" applyAlignment="1">
      <alignment horizontal="center"/>
    </xf>
    <xf numFmtId="166" fontId="59" fillId="0" borderId="1" xfId="0" applyNumberFormat="1" applyFont="1" applyBorder="1"/>
    <xf numFmtId="2" fontId="49" fillId="6" borderId="1" xfId="78" applyNumberFormat="1" applyFont="1" applyFill="1" applyBorder="1" applyAlignment="1">
      <alignment horizontal="left" vertical="top" wrapText="1"/>
    </xf>
    <xf numFmtId="0" fontId="67" fillId="0" borderId="0" xfId="80" applyFont="1"/>
    <xf numFmtId="0" fontId="67" fillId="4" borderId="0" xfId="80" applyFont="1" applyFill="1"/>
    <xf numFmtId="2" fontId="43" fillId="0" borderId="0" xfId="58" applyNumberFormat="1" applyFont="1"/>
    <xf numFmtId="180" fontId="58" fillId="4" borderId="0" xfId="65" applyNumberFormat="1" applyFont="1" applyFill="1" applyAlignment="1">
      <alignment horizontal="left"/>
    </xf>
    <xf numFmtId="49" fontId="43" fillId="0" borderId="0" xfId="58" applyNumberFormat="1" applyFont="1"/>
    <xf numFmtId="10" fontId="43" fillId="0" borderId="0" xfId="58" applyNumberFormat="1" applyFont="1" applyAlignment="1">
      <alignment horizontal="left"/>
    </xf>
    <xf numFmtId="0" fontId="43" fillId="0" borderId="0" xfId="56" applyFont="1" applyAlignment="1" applyProtection="1">
      <alignment horizontal="left" vertical="justify"/>
      <protection hidden="1"/>
    </xf>
    <xf numFmtId="173" fontId="43" fillId="0" borderId="0" xfId="12" applyFont="1" applyAlignment="1" applyProtection="1">
      <alignment horizontal="left" vertical="justify"/>
      <protection hidden="1"/>
    </xf>
    <xf numFmtId="49" fontId="51" fillId="0" borderId="0" xfId="12" applyNumberFormat="1" applyFont="1" applyAlignment="1" applyProtection="1">
      <alignment horizontal="left" vertical="top"/>
      <protection hidden="1"/>
    </xf>
    <xf numFmtId="173" fontId="64" fillId="0" borderId="0" xfId="66" applyFont="1" applyAlignment="1">
      <alignment vertical="top"/>
    </xf>
    <xf numFmtId="173" fontId="64" fillId="0" borderId="0" xfId="66" applyFont="1"/>
    <xf numFmtId="167" fontId="43" fillId="0" borderId="2" xfId="8" applyFont="1" applyBorder="1" applyAlignment="1">
      <alignment horizontal="left"/>
    </xf>
    <xf numFmtId="167" fontId="43" fillId="0" borderId="3" xfId="8" applyFont="1" applyBorder="1" applyAlignment="1">
      <alignment horizontal="left"/>
    </xf>
    <xf numFmtId="167" fontId="43" fillId="0" borderId="4" xfId="8" applyFont="1" applyBorder="1" applyAlignment="1">
      <alignment horizontal="left"/>
    </xf>
    <xf numFmtId="2" fontId="49" fillId="6" borderId="8" xfId="78" applyNumberFormat="1" applyFont="1" applyFill="1" applyBorder="1" applyAlignment="1">
      <alignment horizontal="center" vertical="top" wrapText="1"/>
    </xf>
    <xf numFmtId="2" fontId="49" fillId="6" borderId="7" xfId="78" applyNumberFormat="1" applyFont="1" applyFill="1" applyBorder="1" applyAlignment="1">
      <alignment horizontal="center" vertical="top" wrapText="1"/>
    </xf>
    <xf numFmtId="0" fontId="43" fillId="8" borderId="1" xfId="82" applyFont="1" applyBorder="1" applyAlignment="1" applyProtection="1">
      <alignment vertical="center"/>
    </xf>
    <xf numFmtId="0" fontId="43" fillId="8" borderId="1" xfId="82" applyFont="1" applyBorder="1" applyAlignment="1" applyProtection="1">
      <alignment vertical="center" wrapText="1"/>
    </xf>
    <xf numFmtId="0" fontId="43" fillId="9" borderId="1" xfId="84" applyFont="1" applyBorder="1" applyAlignment="1" applyProtection="1">
      <alignment vertical="center"/>
    </xf>
    <xf numFmtId="0" fontId="43" fillId="10" borderId="1" xfId="85" applyFont="1" applyBorder="1" applyAlignment="1" applyProtection="1">
      <alignment horizontal="center" vertical="center" textRotation="90"/>
    </xf>
    <xf numFmtId="0" fontId="43" fillId="10" borderId="1" xfId="85" applyFont="1" applyBorder="1" applyAlignment="1" applyProtection="1">
      <alignment vertical="center"/>
    </xf>
    <xf numFmtId="0" fontId="43" fillId="12" borderId="1" xfId="87" applyFont="1" applyBorder="1" applyAlignment="1" applyProtection="1">
      <alignment vertical="center"/>
    </xf>
    <xf numFmtId="0" fontId="43" fillId="13" borderId="1" xfId="88" applyFont="1" applyBorder="1" applyAlignment="1" applyProtection="1">
      <alignment horizontal="center" vertical="center" textRotation="90"/>
    </xf>
    <xf numFmtId="0" fontId="43" fillId="13" borderId="1" xfId="88" applyFont="1" applyBorder="1" applyAlignment="1" applyProtection="1">
      <alignment vertical="center"/>
    </xf>
    <xf numFmtId="0" fontId="43" fillId="13" borderId="1" xfId="88" applyFont="1" applyBorder="1" applyAlignment="1" applyProtection="1">
      <alignment vertical="center" wrapText="1"/>
    </xf>
    <xf numFmtId="0" fontId="43" fillId="14" borderId="1" xfId="82" applyFont="1" applyFill="1" applyBorder="1" applyAlignment="1" applyProtection="1">
      <alignment vertical="center"/>
    </xf>
    <xf numFmtId="173" fontId="43" fillId="0" borderId="0" xfId="0" applyFont="1"/>
    <xf numFmtId="0" fontId="43" fillId="14" borderId="1" xfId="82" applyFont="1" applyFill="1" applyBorder="1" applyAlignment="1" applyProtection="1">
      <alignment vertical="center" wrapText="1"/>
    </xf>
    <xf numFmtId="173" fontId="43" fillId="0" borderId="0" xfId="0" applyFont="1" applyAlignment="1">
      <alignment vertical="center"/>
    </xf>
    <xf numFmtId="0" fontId="43" fillId="15" borderId="1" xfId="82" applyFont="1" applyFill="1" applyBorder="1" applyAlignment="1" applyProtection="1">
      <alignment horizontal="center" vertical="center" textRotation="90" wrapText="1"/>
    </xf>
    <xf numFmtId="0" fontId="43" fillId="15" borderId="1" xfId="82" applyFont="1" applyFill="1" applyBorder="1" applyAlignment="1" applyProtection="1">
      <alignment vertical="center"/>
    </xf>
    <xf numFmtId="0" fontId="43" fillId="15" borderId="1" xfId="82" applyFont="1" applyFill="1" applyBorder="1" applyAlignment="1" applyProtection="1">
      <alignment vertical="center" wrapText="1"/>
    </xf>
    <xf numFmtId="0" fontId="67" fillId="0" borderId="0" xfId="80" applyFont="1" applyAlignment="1">
      <alignment wrapText="1"/>
    </xf>
    <xf numFmtId="0" fontId="69" fillId="4" borderId="0" xfId="80" applyFont="1" applyFill="1" applyAlignment="1">
      <alignment vertical="center"/>
    </xf>
    <xf numFmtId="0" fontId="68" fillId="4" borderId="0" xfId="80" applyFont="1" applyFill="1"/>
    <xf numFmtId="0" fontId="68" fillId="4" borderId="0" xfId="80" applyFont="1" applyFill="1" applyAlignment="1">
      <alignment wrapText="1"/>
    </xf>
    <xf numFmtId="0" fontId="70" fillId="0" borderId="0" xfId="80" applyFont="1" applyAlignment="1">
      <alignment vertical="top" wrapText="1"/>
    </xf>
    <xf numFmtId="0" fontId="67" fillId="0" borderId="1" xfId="80" applyFont="1" applyBorder="1" applyAlignment="1">
      <alignment vertical="center" wrapText="1"/>
    </xf>
    <xf numFmtId="0" fontId="67" fillId="0" borderId="0" xfId="80" applyFont="1" applyAlignment="1">
      <alignment vertical="center"/>
    </xf>
    <xf numFmtId="0" fontId="43" fillId="16" borderId="1" xfId="88" applyFont="1" applyFill="1" applyBorder="1" applyAlignment="1" applyProtection="1">
      <alignment vertical="center"/>
    </xf>
    <xf numFmtId="0" fontId="67" fillId="0" borderId="1" xfId="80" applyFont="1" applyBorder="1" applyAlignment="1">
      <alignment vertical="center"/>
    </xf>
    <xf numFmtId="173" fontId="71" fillId="5" borderId="1" xfId="16" applyFont="1" applyFill="1" applyBorder="1" applyProtection="1">
      <protection hidden="1"/>
    </xf>
    <xf numFmtId="0" fontId="72" fillId="0" borderId="0" xfId="74" applyFont="1" applyAlignment="1">
      <alignment horizontal="center"/>
    </xf>
    <xf numFmtId="185" fontId="73" fillId="0" borderId="0" xfId="58" applyNumberFormat="1" applyFont="1" applyAlignment="1">
      <alignment horizontal="left"/>
    </xf>
    <xf numFmtId="0" fontId="67" fillId="5" borderId="4" xfId="80" applyFont="1" applyFill="1" applyBorder="1"/>
    <xf numFmtId="0" fontId="43" fillId="9" borderId="1" xfId="84" applyFont="1" applyBorder="1" applyAlignment="1" applyProtection="1">
      <alignment vertical="center" wrapText="1"/>
    </xf>
    <xf numFmtId="0" fontId="43" fillId="10" borderId="1" xfId="85" applyFont="1" applyBorder="1" applyAlignment="1" applyProtection="1">
      <alignment vertical="center" wrapText="1"/>
    </xf>
    <xf numFmtId="0" fontId="43" fillId="12" borderId="1" xfId="87" applyFont="1" applyBorder="1" applyAlignment="1" applyProtection="1">
      <alignment vertical="center" wrapText="1"/>
    </xf>
    <xf numFmtId="0" fontId="67" fillId="4" borderId="1" xfId="80" applyFont="1" applyFill="1" applyBorder="1" applyAlignment="1">
      <alignment vertical="center" wrapText="1"/>
    </xf>
    <xf numFmtId="0" fontId="63" fillId="0" borderId="1" xfId="80" applyFont="1" applyBorder="1" applyAlignment="1">
      <alignment vertical="center"/>
    </xf>
    <xf numFmtId="0" fontId="63" fillId="13" borderId="1" xfId="88" applyFont="1" applyBorder="1" applyAlignment="1" applyProtection="1">
      <alignment vertical="center" wrapText="1"/>
    </xf>
    <xf numFmtId="0" fontId="67" fillId="0" borderId="0" xfId="80" quotePrefix="1" applyFont="1"/>
    <xf numFmtId="44" fontId="74" fillId="5" borderId="1" xfId="89" applyFont="1" applyFill="1" applyBorder="1" applyAlignment="1">
      <alignment vertical="center"/>
    </xf>
    <xf numFmtId="169" fontId="74" fillId="4" borderId="1" xfId="8" applyNumberFormat="1" applyFont="1" applyFill="1" applyBorder="1" applyAlignment="1">
      <alignment vertical="center"/>
    </xf>
    <xf numFmtId="44" fontId="74" fillId="0" borderId="1" xfId="89" applyFont="1" applyBorder="1" applyAlignment="1">
      <alignment vertical="center"/>
    </xf>
    <xf numFmtId="44" fontId="74" fillId="0" borderId="1" xfId="80" applyNumberFormat="1" applyFont="1" applyBorder="1" applyAlignment="1">
      <alignment vertical="center"/>
    </xf>
    <xf numFmtId="169" fontId="60" fillId="4" borderId="1" xfId="8" applyNumberFormat="1" applyFont="1" applyFill="1" applyBorder="1" applyAlignment="1">
      <alignment vertical="center"/>
    </xf>
    <xf numFmtId="169" fontId="74" fillId="0" borderId="1" xfId="8" applyNumberFormat="1" applyFont="1" applyBorder="1" applyAlignment="1">
      <alignment vertical="center"/>
    </xf>
    <xf numFmtId="169" fontId="74" fillId="0" borderId="1" xfId="8" applyNumberFormat="1" applyFont="1" applyBorder="1" applyAlignment="1">
      <alignment horizontal="left" vertical="center"/>
    </xf>
    <xf numFmtId="0" fontId="74" fillId="0" borderId="0" xfId="80" applyFont="1"/>
    <xf numFmtId="0" fontId="75" fillId="0" borderId="2" xfId="80" applyFont="1" applyBorder="1"/>
    <xf numFmtId="0" fontId="75" fillId="0" borderId="3" xfId="80" applyFont="1" applyBorder="1"/>
    <xf numFmtId="44" fontId="75" fillId="0" borderId="1" xfId="80" applyNumberFormat="1" applyFont="1" applyBorder="1"/>
    <xf numFmtId="49" fontId="57" fillId="0" borderId="0" xfId="58" applyNumberFormat="1" applyFont="1" applyAlignment="1">
      <alignment horizontal="left"/>
    </xf>
    <xf numFmtId="2" fontId="57" fillId="5" borderId="0" xfId="58" applyNumberFormat="1" applyFont="1" applyFill="1"/>
    <xf numFmtId="2" fontId="27" fillId="5" borderId="0" xfId="14" applyNumberFormat="1" applyFont="1" applyFill="1"/>
    <xf numFmtId="174" fontId="58" fillId="0" borderId="1" xfId="8" applyNumberFormat="1" applyFont="1" applyFill="1" applyBorder="1" applyAlignment="1">
      <alignment horizontal="center"/>
    </xf>
    <xf numFmtId="2" fontId="58" fillId="5" borderId="1" xfId="73" applyNumberFormat="1" applyFont="1" applyFill="1" applyBorder="1" applyAlignment="1">
      <alignment horizontal="right"/>
    </xf>
    <xf numFmtId="44" fontId="58" fillId="5" borderId="1" xfId="73" applyFont="1" applyFill="1" applyBorder="1" applyAlignment="1">
      <alignment horizontal="right"/>
    </xf>
    <xf numFmtId="1" fontId="76" fillId="0" borderId="0" xfId="58" applyNumberFormat="1" applyFont="1" applyAlignment="1">
      <alignment horizontal="left"/>
    </xf>
    <xf numFmtId="44" fontId="58" fillId="0" borderId="1" xfId="89" applyFont="1" applyBorder="1"/>
    <xf numFmtId="174" fontId="19" fillId="0" borderId="1" xfId="8" applyNumberFormat="1" applyFont="1" applyFill="1" applyBorder="1" applyAlignment="1">
      <alignment horizontal="center"/>
    </xf>
    <xf numFmtId="49" fontId="76" fillId="0" borderId="0" xfId="58" applyNumberFormat="1" applyFont="1" applyAlignment="1">
      <alignment horizontal="left"/>
    </xf>
    <xf numFmtId="173" fontId="19" fillId="0" borderId="0" xfId="69" applyFont="1" applyAlignment="1">
      <alignment vertical="center"/>
    </xf>
    <xf numFmtId="173" fontId="43" fillId="0" borderId="1" xfId="70" applyFont="1" applyBorder="1" applyAlignment="1">
      <alignment vertical="center"/>
    </xf>
    <xf numFmtId="2" fontId="43" fillId="0" borderId="0" xfId="40" applyNumberFormat="1" applyFont="1" applyAlignment="1">
      <alignment vertical="center" wrapText="1"/>
    </xf>
    <xf numFmtId="1" fontId="43" fillId="5" borderId="1" xfId="34" applyNumberFormat="1" applyFont="1" applyFill="1" applyBorder="1" applyAlignment="1">
      <alignment horizontal="right" vertical="center"/>
    </xf>
    <xf numFmtId="1" fontId="43" fillId="5" borderId="1" xfId="34" applyNumberFormat="1" applyFont="1" applyFill="1" applyBorder="1" applyAlignment="1">
      <alignment horizontal="left" vertical="center"/>
    </xf>
    <xf numFmtId="1" fontId="43" fillId="5" borderId="1" xfId="34" applyNumberFormat="1" applyFont="1" applyFill="1" applyBorder="1" applyAlignment="1">
      <alignment horizontal="left" vertical="center" wrapText="1"/>
    </xf>
    <xf numFmtId="173" fontId="4" fillId="0" borderId="0" xfId="22"/>
    <xf numFmtId="173" fontId="51" fillId="0" borderId="0" xfId="22" applyFont="1"/>
    <xf numFmtId="173" fontId="49" fillId="6" borderId="1" xfId="12" applyFont="1" applyFill="1" applyBorder="1" applyAlignment="1" applyProtection="1">
      <alignment horizontal="left"/>
      <protection hidden="1"/>
    </xf>
    <xf numFmtId="173" fontId="49" fillId="6" borderId="1" xfId="12" applyFont="1" applyFill="1" applyBorder="1" applyAlignment="1" applyProtection="1">
      <alignment horizontal="center"/>
      <protection hidden="1"/>
    </xf>
    <xf numFmtId="0" fontId="48" fillId="6" borderId="2" xfId="56" applyFont="1" applyFill="1" applyBorder="1" applyAlignment="1" applyProtection="1">
      <alignment vertical="top" wrapText="1"/>
      <protection hidden="1"/>
    </xf>
    <xf numFmtId="0" fontId="48" fillId="6" borderId="3" xfId="56" applyFont="1" applyFill="1" applyBorder="1" applyAlignment="1" applyProtection="1">
      <alignment vertical="top" wrapText="1"/>
      <protection hidden="1"/>
    </xf>
    <xf numFmtId="0" fontId="48" fillId="6" borderId="4" xfId="56" applyFont="1" applyFill="1" applyBorder="1" applyAlignment="1" applyProtection="1">
      <alignment vertical="top" wrapText="1"/>
      <protection hidden="1"/>
    </xf>
    <xf numFmtId="173" fontId="49" fillId="6" borderId="0" xfId="12" applyFont="1" applyFill="1" applyAlignment="1" applyProtection="1">
      <alignment horizontal="right"/>
      <protection hidden="1"/>
    </xf>
    <xf numFmtId="0" fontId="60" fillId="0" borderId="9" xfId="8" applyNumberFormat="1" applyFont="1" applyFill="1" applyBorder="1" applyAlignment="1" applyProtection="1">
      <alignment horizontal="center"/>
      <protection hidden="1"/>
    </xf>
    <xf numFmtId="0" fontId="43" fillId="0" borderId="2" xfId="74" applyFont="1" applyBorder="1" applyAlignment="1">
      <alignment horizontal="left"/>
    </xf>
    <xf numFmtId="44" fontId="58" fillId="5" borderId="1" xfId="89" applyFont="1" applyFill="1" applyBorder="1" applyAlignment="1">
      <alignment horizontal="center"/>
    </xf>
    <xf numFmtId="173" fontId="77" fillId="17" borderId="1" xfId="0" applyFont="1" applyFill="1" applyBorder="1" applyAlignment="1">
      <alignment horizontal="center" vertical="center"/>
    </xf>
    <xf numFmtId="173" fontId="58" fillId="18" borderId="1" xfId="0" applyFont="1" applyFill="1" applyBorder="1" applyAlignment="1">
      <alignment horizontal="center" vertical="center"/>
    </xf>
    <xf numFmtId="173" fontId="58" fillId="18" borderId="1" xfId="0" applyFont="1" applyFill="1" applyBorder="1" applyAlignment="1">
      <alignment vertical="center"/>
    </xf>
    <xf numFmtId="180" fontId="58" fillId="0" borderId="0" xfId="65" applyNumberFormat="1" applyFont="1" applyFill="1" applyBorder="1" applyAlignment="1">
      <alignment horizontal="left"/>
    </xf>
    <xf numFmtId="173" fontId="58" fillId="0" borderId="7" xfId="0" applyFont="1" applyBorder="1" applyAlignment="1">
      <alignment horizontal="left"/>
    </xf>
    <xf numFmtId="9" fontId="58" fillId="0" borderId="0" xfId="18" applyFont="1" applyAlignment="1">
      <alignment horizontal="right"/>
    </xf>
    <xf numFmtId="173" fontId="61" fillId="19" borderId="1" xfId="0" applyFont="1" applyFill="1" applyBorder="1" applyAlignment="1">
      <alignment vertical="center" wrapText="1"/>
    </xf>
    <xf numFmtId="2" fontId="58" fillId="5" borderId="1" xfId="0" applyNumberFormat="1" applyFont="1" applyFill="1" applyBorder="1" applyAlignment="1">
      <alignment horizontal="center"/>
    </xf>
    <xf numFmtId="44" fontId="58" fillId="0" borderId="1" xfId="89" applyFont="1" applyBorder="1" applyAlignment="1">
      <alignment horizontal="center"/>
    </xf>
    <xf numFmtId="0" fontId="74" fillId="4" borderId="1" xfId="80" applyFont="1" applyFill="1" applyBorder="1" applyAlignment="1">
      <alignment horizontal="center" vertical="center"/>
    </xf>
    <xf numFmtId="167" fontId="58" fillId="5" borderId="1" xfId="8" applyFont="1" applyFill="1" applyBorder="1" applyAlignment="1">
      <alignment vertical="center"/>
    </xf>
    <xf numFmtId="0" fontId="50" fillId="0" borderId="2" xfId="77" applyFont="1" applyBorder="1"/>
    <xf numFmtId="0" fontId="50" fillId="0" borderId="3" xfId="77" applyFont="1" applyBorder="1"/>
    <xf numFmtId="0" fontId="50" fillId="0" borderId="4" xfId="77" applyFont="1" applyBorder="1"/>
    <xf numFmtId="2" fontId="49" fillId="6" borderId="3" xfId="78" applyNumberFormat="1" applyFont="1" applyFill="1" applyBorder="1" applyAlignment="1">
      <alignment vertical="top" wrapText="1"/>
    </xf>
    <xf numFmtId="2" fontId="49" fillId="6" borderId="4" xfId="78" applyNumberFormat="1" applyFont="1" applyFill="1" applyBorder="1" applyAlignment="1">
      <alignment vertical="top" wrapText="1"/>
    </xf>
    <xf numFmtId="167" fontId="43" fillId="0" borderId="2" xfId="8" applyFont="1" applyBorder="1" applyAlignment="1"/>
    <xf numFmtId="167" fontId="43" fillId="0" borderId="3" xfId="8" applyFont="1" applyBorder="1" applyAlignment="1"/>
    <xf numFmtId="167" fontId="43" fillId="0" borderId="4" xfId="8" applyFont="1" applyBorder="1" applyAlignment="1"/>
    <xf numFmtId="2" fontId="49" fillId="6" borderId="8" xfId="78" applyNumberFormat="1" applyFont="1" applyFill="1" applyBorder="1" applyAlignment="1">
      <alignment vertical="top" wrapText="1"/>
    </xf>
    <xf numFmtId="2" fontId="49" fillId="6" borderId="7" xfId="78" applyNumberFormat="1" applyFont="1" applyFill="1" applyBorder="1" applyAlignment="1">
      <alignment vertical="top" wrapText="1"/>
    </xf>
    <xf numFmtId="2" fontId="49" fillId="6" borderId="5" xfId="78" applyNumberFormat="1" applyFont="1" applyFill="1" applyBorder="1" applyAlignment="1">
      <alignment vertical="top" wrapText="1"/>
    </xf>
    <xf numFmtId="2" fontId="79" fillId="0" borderId="0" xfId="76" applyNumberFormat="1" applyFont="1"/>
    <xf numFmtId="2" fontId="43" fillId="0" borderId="0" xfId="74" applyNumberFormat="1" applyFont="1" applyAlignment="1">
      <alignment vertical="center"/>
    </xf>
    <xf numFmtId="173" fontId="43" fillId="0" borderId="6" xfId="0" applyFont="1" applyBorder="1"/>
    <xf numFmtId="169" fontId="58" fillId="4" borderId="6" xfId="8" applyNumberFormat="1" applyFont="1" applyFill="1" applyBorder="1" applyAlignment="1">
      <alignment horizontal="right"/>
    </xf>
    <xf numFmtId="1" fontId="58" fillId="4" borderId="6" xfId="66" applyNumberFormat="1" applyFont="1" applyFill="1" applyBorder="1" applyAlignment="1">
      <alignment horizontal="center"/>
    </xf>
    <xf numFmtId="174" fontId="58" fillId="0" borderId="6" xfId="8" applyNumberFormat="1" applyFont="1" applyFill="1" applyBorder="1" applyAlignment="1">
      <alignment horizontal="center"/>
    </xf>
    <xf numFmtId="173" fontId="19" fillId="0" borderId="3" xfId="0" applyFont="1" applyBorder="1"/>
    <xf numFmtId="169" fontId="19" fillId="0" borderId="3" xfId="8" applyNumberFormat="1" applyFont="1" applyBorder="1" applyAlignment="1">
      <alignment horizontal="right"/>
    </xf>
    <xf numFmtId="1" fontId="19" fillId="0" borderId="3" xfId="0" applyNumberFormat="1" applyFont="1" applyBorder="1"/>
    <xf numFmtId="173" fontId="51" fillId="0" borderId="4" xfId="0" applyFont="1" applyBorder="1"/>
    <xf numFmtId="173" fontId="43" fillId="4" borderId="6" xfId="0" applyFont="1" applyFill="1" applyBorder="1" applyAlignment="1">
      <alignment horizontal="left"/>
    </xf>
    <xf numFmtId="169" fontId="60" fillId="0" borderId="6" xfId="8" applyNumberFormat="1" applyFont="1" applyBorder="1" applyAlignment="1">
      <alignment horizontal="right"/>
    </xf>
    <xf numFmtId="1" fontId="58" fillId="4" borderId="6" xfId="0" applyNumberFormat="1" applyFont="1" applyFill="1" applyBorder="1" applyAlignment="1">
      <alignment horizontal="center"/>
    </xf>
    <xf numFmtId="173" fontId="51" fillId="0" borderId="2" xfId="0" applyFont="1" applyBorder="1" applyAlignment="1">
      <alignment horizontal="left"/>
    </xf>
    <xf numFmtId="2" fontId="58" fillId="0" borderId="6" xfId="0" applyNumberFormat="1" applyFont="1" applyBorder="1" applyAlignment="1">
      <alignment horizontal="center"/>
    </xf>
    <xf numFmtId="2" fontId="58" fillId="5" borderId="6" xfId="0" applyNumberFormat="1" applyFont="1" applyFill="1" applyBorder="1" applyAlignment="1">
      <alignment horizontal="center"/>
    </xf>
    <xf numFmtId="173" fontId="0" fillId="0" borderId="3" xfId="0" applyBorder="1"/>
    <xf numFmtId="180" fontId="58" fillId="6" borderId="0" xfId="65" applyNumberFormat="1" applyFont="1" applyFill="1" applyAlignment="1">
      <alignment horizontal="left"/>
    </xf>
    <xf numFmtId="0" fontId="63" fillId="0" borderId="0" xfId="74" applyFont="1"/>
    <xf numFmtId="173" fontId="80" fillId="0" borderId="0" xfId="66" applyFont="1" applyAlignment="1">
      <alignment vertical="top"/>
    </xf>
    <xf numFmtId="173" fontId="80" fillId="0" borderId="0" xfId="66" applyFont="1" applyAlignment="1">
      <alignment horizontal="left"/>
    </xf>
    <xf numFmtId="173" fontId="80" fillId="0" borderId="0" xfId="66" applyFont="1"/>
    <xf numFmtId="173" fontId="80" fillId="0" borderId="0" xfId="66" applyFont="1" applyAlignment="1">
      <alignment horizontal="left" vertical="top"/>
    </xf>
    <xf numFmtId="1" fontId="43" fillId="0" borderId="6" xfId="66" applyNumberFormat="1" applyFont="1" applyBorder="1" applyAlignment="1">
      <alignment horizontal="left"/>
    </xf>
    <xf numFmtId="173" fontId="50" fillId="0" borderId="6" xfId="42" applyFont="1" applyBorder="1"/>
    <xf numFmtId="169" fontId="58" fillId="4" borderId="6" xfId="8" applyNumberFormat="1" applyFont="1" applyFill="1" applyBorder="1" applyAlignment="1">
      <alignment horizontal="center"/>
    </xf>
    <xf numFmtId="173" fontId="19" fillId="0" borderId="6" xfId="43" applyFont="1" applyBorder="1" applyAlignment="1">
      <alignment horizontal="center"/>
    </xf>
    <xf numFmtId="174" fontId="19" fillId="0" borderId="6" xfId="8" applyNumberFormat="1" applyFont="1" applyFill="1" applyBorder="1" applyAlignment="1">
      <alignment horizontal="center"/>
    </xf>
    <xf numFmtId="3" fontId="19" fillId="0" borderId="3" xfId="0" applyNumberFormat="1" applyFont="1" applyBorder="1" applyAlignment="1">
      <alignment horizontal="center"/>
    </xf>
    <xf numFmtId="169" fontId="19" fillId="0" borderId="3" xfId="8" applyNumberFormat="1" applyFont="1" applyBorder="1" applyAlignment="1">
      <alignment horizontal="center"/>
    </xf>
    <xf numFmtId="2" fontId="57" fillId="4" borderId="0" xfId="58" applyNumberFormat="1" applyFont="1" applyFill="1"/>
    <xf numFmtId="184" fontId="58" fillId="4" borderId="4" xfId="34" applyNumberFormat="1" applyFont="1" applyFill="1" applyBorder="1" applyAlignment="1">
      <alignment horizontal="right"/>
    </xf>
    <xf numFmtId="184" fontId="58" fillId="5" borderId="4" xfId="34" applyNumberFormat="1" applyFont="1" applyFill="1" applyBorder="1" applyAlignment="1">
      <alignment horizontal="right"/>
    </xf>
    <xf numFmtId="167" fontId="58" fillId="5" borderId="4" xfId="8" applyFont="1" applyFill="1" applyBorder="1" applyAlignment="1">
      <alignment horizontal="right"/>
    </xf>
    <xf numFmtId="167" fontId="58" fillId="5" borderId="14" xfId="8" applyFont="1" applyFill="1" applyBorder="1" applyAlignment="1">
      <alignment horizontal="right"/>
    </xf>
    <xf numFmtId="2" fontId="58" fillId="5" borderId="4" xfId="34" applyNumberFormat="1" applyFont="1" applyFill="1" applyBorder="1" applyAlignment="1">
      <alignment horizontal="center" vertical="center"/>
    </xf>
    <xf numFmtId="1" fontId="47" fillId="0" borderId="0" xfId="58" applyNumberFormat="1" applyFont="1" applyAlignment="1">
      <alignment horizontal="left"/>
    </xf>
    <xf numFmtId="1" fontId="81" fillId="0" borderId="0" xfId="58" applyNumberFormat="1" applyFont="1" applyAlignment="1">
      <alignment horizontal="left"/>
    </xf>
    <xf numFmtId="2" fontId="82" fillId="0" borderId="0" xfId="58" applyNumberFormat="1" applyFont="1"/>
    <xf numFmtId="0" fontId="43" fillId="0" borderId="0" xfId="58" applyFont="1"/>
    <xf numFmtId="0" fontId="82" fillId="0" borderId="0" xfId="58" applyFont="1"/>
    <xf numFmtId="185" fontId="47" fillId="0" borderId="0" xfId="58" applyNumberFormat="1" applyFont="1"/>
    <xf numFmtId="169" fontId="74" fillId="0" borderId="0" xfId="8" applyNumberFormat="1" applyFont="1" applyBorder="1" applyAlignment="1">
      <alignment vertical="center"/>
    </xf>
    <xf numFmtId="0" fontId="74" fillId="4" borderId="2" xfId="80" applyFont="1" applyFill="1" applyBorder="1" applyAlignment="1">
      <alignment horizontal="center" vertical="center"/>
    </xf>
    <xf numFmtId="167" fontId="58" fillId="5" borderId="2" xfId="8" applyFont="1" applyFill="1" applyBorder="1" applyAlignment="1">
      <alignment vertical="center"/>
    </xf>
    <xf numFmtId="44" fontId="74" fillId="5" borderId="3" xfId="89" applyFont="1" applyFill="1" applyBorder="1" applyAlignment="1">
      <alignment vertical="center"/>
    </xf>
    <xf numFmtId="44" fontId="74" fillId="4" borderId="1" xfId="89" applyFont="1" applyFill="1" applyBorder="1" applyAlignment="1">
      <alignment vertical="center"/>
    </xf>
    <xf numFmtId="173" fontId="34" fillId="5" borderId="2" xfId="0" applyFont="1" applyFill="1" applyBorder="1" applyAlignment="1">
      <alignment horizontal="center" vertical="center" wrapText="1"/>
    </xf>
    <xf numFmtId="173" fontId="34" fillId="5" borderId="3" xfId="0" applyFont="1" applyFill="1" applyBorder="1" applyAlignment="1">
      <alignment horizontal="center" vertical="center" wrapText="1"/>
    </xf>
    <xf numFmtId="173" fontId="34" fillId="5" borderId="4" xfId="0" applyFont="1" applyFill="1" applyBorder="1" applyAlignment="1">
      <alignment horizontal="center" vertical="center" wrapText="1"/>
    </xf>
    <xf numFmtId="0" fontId="48" fillId="6" borderId="2" xfId="58" applyFont="1" applyFill="1" applyBorder="1" applyAlignment="1">
      <alignment horizontal="center"/>
    </xf>
    <xf numFmtId="0" fontId="48" fillId="6" borderId="3" xfId="58" applyFont="1" applyFill="1" applyBorder="1" applyAlignment="1">
      <alignment horizontal="center"/>
    </xf>
    <xf numFmtId="0" fontId="48" fillId="6" borderId="4" xfId="58" applyFont="1" applyFill="1" applyBorder="1" applyAlignment="1">
      <alignment horizontal="center"/>
    </xf>
    <xf numFmtId="173" fontId="78" fillId="17" borderId="11" xfId="0" applyFont="1" applyFill="1" applyBorder="1" applyAlignment="1">
      <alignment horizontal="left" vertical="top" wrapText="1"/>
    </xf>
    <xf numFmtId="173" fontId="78" fillId="17" borderId="12" xfId="0" applyFont="1" applyFill="1" applyBorder="1" applyAlignment="1">
      <alignment horizontal="left" vertical="top" wrapText="1"/>
    </xf>
    <xf numFmtId="173" fontId="78" fillId="17" borderId="13" xfId="0" applyFont="1" applyFill="1" applyBorder="1" applyAlignment="1">
      <alignment horizontal="left" vertical="top" wrapText="1"/>
    </xf>
    <xf numFmtId="173" fontId="78" fillId="17" borderId="0" xfId="0" applyFont="1" applyFill="1" applyAlignment="1">
      <alignment horizontal="left" vertical="top" wrapText="1"/>
    </xf>
    <xf numFmtId="167" fontId="43" fillId="0" borderId="2" xfId="8" applyFont="1" applyBorder="1" applyAlignment="1">
      <alignment horizontal="left"/>
    </xf>
    <xf numFmtId="167" fontId="43" fillId="0" borderId="3" xfId="8" applyFont="1" applyBorder="1" applyAlignment="1">
      <alignment horizontal="left"/>
    </xf>
    <xf numFmtId="167" fontId="43" fillId="0" borderId="4" xfId="8" applyFont="1" applyBorder="1" applyAlignment="1">
      <alignment horizontal="left"/>
    </xf>
    <xf numFmtId="2" fontId="49" fillId="6" borderId="2" xfId="78" applyNumberFormat="1" applyFont="1" applyFill="1" applyBorder="1" applyAlignment="1">
      <alignment horizontal="left" vertical="top" wrapText="1"/>
    </xf>
    <xf numFmtId="2" fontId="49" fillId="6" borderId="3" xfId="78" applyNumberFormat="1" applyFont="1" applyFill="1" applyBorder="1" applyAlignment="1">
      <alignment horizontal="left" vertical="top" wrapText="1"/>
    </xf>
    <xf numFmtId="2" fontId="49" fillId="6" borderId="3" xfId="78" applyNumberFormat="1" applyFont="1" applyFill="1" applyBorder="1" applyAlignment="1">
      <alignment horizontal="center" vertical="center" wrapText="1"/>
    </xf>
    <xf numFmtId="0" fontId="43" fillId="12" borderId="1" xfId="87" applyFont="1" applyBorder="1" applyAlignment="1" applyProtection="1">
      <alignment horizontal="center" vertical="center" textRotation="90"/>
    </xf>
    <xf numFmtId="0" fontId="43" fillId="14" borderId="1" xfId="82" applyFont="1" applyFill="1" applyBorder="1" applyAlignment="1" applyProtection="1">
      <alignment horizontal="center" vertical="center" textRotation="90" wrapText="1"/>
    </xf>
    <xf numFmtId="0" fontId="43" fillId="8" borderId="1" xfId="82" applyFont="1" applyBorder="1" applyAlignment="1" applyProtection="1">
      <alignment horizontal="center" vertical="center" textRotation="90"/>
    </xf>
    <xf numFmtId="0" fontId="43" fillId="9" borderId="1" xfId="84" applyFont="1" applyBorder="1" applyAlignment="1" applyProtection="1">
      <alignment horizontal="center" vertical="center" textRotation="90"/>
    </xf>
    <xf numFmtId="2" fontId="19" fillId="0" borderId="1" xfId="40" applyNumberFormat="1" applyFont="1" applyBorder="1" applyAlignment="1">
      <alignment vertical="top" wrapText="1"/>
    </xf>
    <xf numFmtId="173" fontId="0" fillId="0" borderId="1" xfId="0" applyBorder="1" applyAlignment="1">
      <alignment vertical="top" wrapText="1"/>
    </xf>
    <xf numFmtId="173" fontId="20" fillId="0" borderId="0" xfId="42" applyFont="1" applyAlignment="1">
      <alignment horizontal="center" vertical="top" wrapText="1"/>
    </xf>
    <xf numFmtId="173" fontId="19" fillId="0" borderId="0" xfId="41" applyFont="1" applyAlignment="1">
      <alignment horizontal="center" vertical="top" wrapText="1"/>
    </xf>
    <xf numFmtId="2" fontId="49" fillId="6" borderId="8" xfId="78" applyNumberFormat="1" applyFont="1" applyFill="1" applyBorder="1" applyAlignment="1">
      <alignment horizontal="center" vertical="top" wrapText="1"/>
    </xf>
    <xf numFmtId="2" fontId="49" fillId="6" borderId="7" xfId="78" applyNumberFormat="1" applyFont="1" applyFill="1" applyBorder="1" applyAlignment="1">
      <alignment horizontal="center" vertical="top" wrapText="1"/>
    </xf>
    <xf numFmtId="173" fontId="19" fillId="0" borderId="0" xfId="70" applyFont="1" applyAlignment="1">
      <alignment horizontal="center" vertical="top" wrapText="1"/>
    </xf>
    <xf numFmtId="0" fontId="48" fillId="6" borderId="2" xfId="56" applyFont="1" applyFill="1" applyBorder="1" applyAlignment="1" applyProtection="1">
      <alignment horizontal="left" vertical="top" wrapText="1"/>
      <protection hidden="1"/>
    </xf>
    <xf numFmtId="0" fontId="48" fillId="6" borderId="3" xfId="56" applyFont="1" applyFill="1" applyBorder="1" applyAlignment="1" applyProtection="1">
      <alignment horizontal="left" vertical="top" wrapText="1"/>
      <protection hidden="1"/>
    </xf>
    <xf numFmtId="0" fontId="48" fillId="6" borderId="4" xfId="56" applyFont="1" applyFill="1" applyBorder="1" applyAlignment="1" applyProtection="1">
      <alignment horizontal="left" vertical="top" wrapText="1"/>
      <protection hidden="1"/>
    </xf>
    <xf numFmtId="169" fontId="58" fillId="0" borderId="6" xfId="8" applyNumberFormat="1" applyFont="1" applyFill="1" applyBorder="1" applyAlignment="1">
      <alignment horizontal="center"/>
    </xf>
  </cellXfs>
  <cellStyles count="90">
    <cellStyle name="Comma [0]" xfId="1" xr:uid="{00000000-0005-0000-0000-000000000000}"/>
    <cellStyle name="Comma_AA BCR/ Basis ruimtestaat 13.0" xfId="2" xr:uid="{00000000-0005-0000-0000-000001000000}"/>
    <cellStyle name="Comma_CALCULATIEBLAD.XLS" xfId="3" xr:uid="{00000000-0005-0000-0000-000002000000}"/>
    <cellStyle name="Currency [0]_2.objekten aanbestedi#B9BC8.xls" xfId="47" xr:uid="{00000000-0005-0000-0000-000003000000}"/>
    <cellStyle name="Currency_2.objekten aanbestedi#B9BC8.xls" xfId="48" xr:uid="{00000000-0005-0000-0000-000004000000}"/>
    <cellStyle name="Currency_CALCULATIEBLAD.XLS" xfId="65" xr:uid="{00000000-0005-0000-0000-000005000000}"/>
    <cellStyle name="Euro" xfId="4" xr:uid="{00000000-0005-0000-0000-000006000000}"/>
    <cellStyle name="Euro 2" xfId="5" xr:uid="{00000000-0005-0000-0000-000007000000}"/>
    <cellStyle name="Euro 3" xfId="59" xr:uid="{00000000-0005-0000-0000-000008000000}"/>
    <cellStyle name="Euro 4" xfId="60" xr:uid="{00000000-0005-0000-0000-000009000000}"/>
    <cellStyle name="Euro_Roto Smeets Hilversum v-1" xfId="6" xr:uid="{00000000-0005-0000-0000-00000A000000}"/>
    <cellStyle name="Excel Built-in 20% - Accent1" xfId="87" xr:uid="{85395288-7952-4BC2-9693-A46C6B366A5F}"/>
    <cellStyle name="Excel Built-in 20% - Accent2" xfId="86" xr:uid="{ED85CD0B-EBC7-4795-865A-7C19611FC018}"/>
    <cellStyle name="Excel Built-in 20% - Accent3" xfId="88" xr:uid="{468FCEA3-04FC-42E7-B96B-B782543CF6F1}"/>
    <cellStyle name="Excel Built-in 20% - Accent4" xfId="85" xr:uid="{23E44ADE-78B1-41DF-8CAB-0A9D0A6F7777}"/>
    <cellStyle name="Excel Built-in 20% - Accent6" xfId="82" xr:uid="{BE1F7DAF-1031-455A-B0F9-1AE12F8CC9AE}"/>
    <cellStyle name="Excel Built-in 40% - Accent6" xfId="84" xr:uid="{1B48438A-A972-4DAF-9524-EA760F9E91F0}"/>
    <cellStyle name="Excel Built-in Accent1" xfId="81" xr:uid="{B940E026-A40D-418D-8DEB-F3532265452F}"/>
    <cellStyle name="Excel Built-in Heading 1" xfId="79" xr:uid="{ADBB419B-77CB-492C-98B9-837726E74CA4}"/>
    <cellStyle name="Followed Hyperlink_Aantal groepen per school.xls" xfId="7" xr:uid="{00000000-0005-0000-0000-00000B000000}"/>
    <cellStyle name="Komma" xfId="8" builtinId="3"/>
    <cellStyle name="Komma [0] 2" xfId="49" xr:uid="{00000000-0005-0000-0000-00000D000000}"/>
    <cellStyle name="Komma [0] 3" xfId="50" xr:uid="{00000000-0005-0000-0000-00000E000000}"/>
    <cellStyle name="Komma 2" xfId="9" xr:uid="{00000000-0005-0000-0000-00000F000000}"/>
    <cellStyle name="Komma 3" xfId="38" xr:uid="{00000000-0005-0000-0000-000010000000}"/>
    <cellStyle name="Komma 3 2" xfId="61" xr:uid="{00000000-0005-0000-0000-000011000000}"/>
    <cellStyle name="Komma 4" xfId="44" xr:uid="{00000000-0005-0000-0000-000012000000}"/>
    <cellStyle name="kop" xfId="10" xr:uid="{00000000-0005-0000-0000-000013000000}"/>
    <cellStyle name="Normaal 2" xfId="46" xr:uid="{00000000-0005-0000-0000-000014000000}"/>
    <cellStyle name="Normaal_Basis Inventarisatielijst. xls.xls" xfId="11" xr:uid="{00000000-0005-0000-0000-000015000000}"/>
    <cellStyle name="Normal_ KLM-CTR(STA)-Recap.xls" xfId="12" xr:uid="{00000000-0005-0000-0000-000016000000}"/>
    <cellStyle name="Normal_ KLM-CTR(STA)-Recap.xls 2" xfId="56" xr:uid="{00000000-0005-0000-0000-000017000000}"/>
    <cellStyle name="Normal_AFRPPRIJS.xls" xfId="13" xr:uid="{00000000-0005-0000-0000-000018000000}"/>
    <cellStyle name="Normal_AFRPPRIJS.xls 2" xfId="67" xr:uid="{4C61D9CC-A1C0-48BF-AF53-F7E19A8AF9A3}"/>
    <cellStyle name="Normal_AFRPPRIJS.xls 3" xfId="74" xr:uid="{E041C6D6-05B3-4AD7-9C36-65819E9FBD9C}"/>
    <cellStyle name="Normal_CALCULATIEBLAD.XLS" xfId="14" xr:uid="{00000000-0005-0000-0000-000019000000}"/>
    <cellStyle name="Normal_CALCULATIEBLAD.XLS 2" xfId="15" xr:uid="{00000000-0005-0000-0000-00001A000000}"/>
    <cellStyle name="Normal_CALCULATIEBLAD.XLS 2 2" xfId="58" xr:uid="{00000000-0005-0000-0000-00001B000000}"/>
    <cellStyle name="Normal_CALCULATIEBLAD.XLS 2 3" xfId="68" xr:uid="{18A35F94-B977-4472-A2EA-3A5128084A00}"/>
    <cellStyle name="Normal_CALCULATIEBLAD.XLS 3 2" xfId="76" xr:uid="{A0FB3C71-A802-4DDB-AD9D-7B4F8B564B29}"/>
    <cellStyle name="Normal_Uurtarieven 2000 LEVERANCIER" xfId="16" xr:uid="{00000000-0005-0000-0000-00001C000000}"/>
    <cellStyle name="Ongedefinieerd" xfId="17" xr:uid="{00000000-0005-0000-0000-00001D000000}"/>
    <cellStyle name="Ongedefinieerd 2" xfId="51" xr:uid="{00000000-0005-0000-0000-00001E000000}"/>
    <cellStyle name="Procent" xfId="18" builtinId="5"/>
    <cellStyle name="Procent 2" xfId="19" xr:uid="{00000000-0005-0000-0000-000020000000}"/>
    <cellStyle name="Procent 2 2" xfId="20" xr:uid="{00000000-0005-0000-0000-000021000000}"/>
    <cellStyle name="Procent 3" xfId="21" xr:uid="{00000000-0005-0000-0000-000022000000}"/>
    <cellStyle name="Procent 3 2" xfId="52" xr:uid="{00000000-0005-0000-0000-000023000000}"/>
    <cellStyle name="Standaard" xfId="0" builtinId="0"/>
    <cellStyle name="Standaard 10" xfId="37" xr:uid="{00000000-0005-0000-0000-000025000000}"/>
    <cellStyle name="Standaard 10 2" xfId="62" xr:uid="{00000000-0005-0000-0000-000026000000}"/>
    <cellStyle name="Standaard 11" xfId="41" xr:uid="{00000000-0005-0000-0000-000027000000}"/>
    <cellStyle name="Standaard 11 2" xfId="43" xr:uid="{00000000-0005-0000-0000-000028000000}"/>
    <cellStyle name="Standaard 11 2 2" xfId="70" xr:uid="{28AB41C9-AF11-4F3B-B512-F0EDD8F28816}"/>
    <cellStyle name="Standaard 11 3" xfId="77" xr:uid="{43436CC3-DD69-4590-A0D7-D39126693CEF}"/>
    <cellStyle name="Standaard 12" xfId="63" xr:uid="{00000000-0005-0000-0000-000029000000}"/>
    <cellStyle name="Standaard 13" xfId="66" xr:uid="{23CFC467-A1E9-4498-B319-D15A40C5CB5A}"/>
    <cellStyle name="Standaard 14" xfId="72" xr:uid="{D346D2A2-B6B4-4598-9927-EFC7EE4EC243}"/>
    <cellStyle name="Standaard 2" xfId="22" xr:uid="{00000000-0005-0000-0000-00002A000000}"/>
    <cellStyle name="Standaard 2 2" xfId="23" xr:uid="{00000000-0005-0000-0000-00002B000000}"/>
    <cellStyle name="Standaard 2 2 2" xfId="24" xr:uid="{00000000-0005-0000-0000-00002C000000}"/>
    <cellStyle name="Standaard 2 2 2 2" xfId="25" xr:uid="{00000000-0005-0000-0000-00002D000000}"/>
    <cellStyle name="Standaard 2 2 3" xfId="53" xr:uid="{00000000-0005-0000-0000-00002E000000}"/>
    <cellStyle name="Standaard 2 2 4" xfId="78" xr:uid="{60622238-1E71-49A3-BFD4-6C9099A24BAF}"/>
    <cellStyle name="Standaard 2 3" xfId="26" xr:uid="{00000000-0005-0000-0000-00002F000000}"/>
    <cellStyle name="Standaard 2 3 2" xfId="54" xr:uid="{00000000-0005-0000-0000-000030000000}"/>
    <cellStyle name="Standaard 2 4" xfId="40" xr:uid="{00000000-0005-0000-0000-000031000000}"/>
    <cellStyle name="Standaard 2 5" xfId="75" xr:uid="{5BB35009-427C-46E5-8567-A80E3081C82F}"/>
    <cellStyle name="Standaard 2 6" xfId="80" xr:uid="{E92AEF4F-539D-4C12-9F1A-0BAD7D8EABE1}"/>
    <cellStyle name="Standaard 3" xfId="27" xr:uid="{00000000-0005-0000-0000-000032000000}"/>
    <cellStyle name="Standaard 3 2" xfId="55" xr:uid="{00000000-0005-0000-0000-000033000000}"/>
    <cellStyle name="Standaard 4" xfId="28" xr:uid="{00000000-0005-0000-0000-000034000000}"/>
    <cellStyle name="Standaard 4 2" xfId="42" xr:uid="{00000000-0005-0000-0000-000035000000}"/>
    <cellStyle name="Standaard 4 3" xfId="69" xr:uid="{8E2A1DC4-4314-4631-98D3-C0C2C1327803}"/>
    <cellStyle name="Standaard 5" xfId="29" xr:uid="{00000000-0005-0000-0000-000036000000}"/>
    <cellStyle name="Standaard 5 2" xfId="64" xr:uid="{00000000-0005-0000-0000-000037000000}"/>
    <cellStyle name="Standaard 6" xfId="30" xr:uid="{00000000-0005-0000-0000-000038000000}"/>
    <cellStyle name="Standaard 7" xfId="31" xr:uid="{00000000-0005-0000-0000-000039000000}"/>
    <cellStyle name="Standaard 7 2" xfId="57" xr:uid="{00000000-0005-0000-0000-00003A000000}"/>
    <cellStyle name="Standaard 8" xfId="32" xr:uid="{00000000-0005-0000-0000-00003B000000}"/>
    <cellStyle name="Standaard 9" xfId="33" xr:uid="{00000000-0005-0000-0000-00003C000000}"/>
    <cellStyle name="Standaard_Blad1" xfId="34" xr:uid="{00000000-0005-0000-0000-00003D000000}"/>
    <cellStyle name="Standaard_Blad1 2" xfId="71" xr:uid="{D524A5B7-258D-4C81-9734-3AADB45B6E5B}"/>
    <cellStyle name="Valuta" xfId="89" builtinId="4"/>
    <cellStyle name="Valuta 2" xfId="35" xr:uid="{00000000-0005-0000-0000-00003F000000}"/>
    <cellStyle name="Valuta 3" xfId="36" xr:uid="{00000000-0005-0000-0000-000040000000}"/>
    <cellStyle name="Valuta 4" xfId="39" xr:uid="{00000000-0005-0000-0000-000041000000}"/>
    <cellStyle name="Valuta 4 2" xfId="45" xr:uid="{00000000-0005-0000-0000-000042000000}"/>
    <cellStyle name="Valuta 5" xfId="73" xr:uid="{4D1B395E-1F8C-4035-8513-BE078B20BB42}"/>
    <cellStyle name="Valuta 6" xfId="83" xr:uid="{D8C56818-5BF5-4E4B-B3B6-CDDCAB451526}"/>
  </cellStyles>
  <dxfs count="0"/>
  <tableStyles count="0" defaultTableStyle="TableStyleMedium9"/>
  <colors>
    <mruColors>
      <color rgb="FF0A498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3.xml"/><Relationship Id="rId117" Type="http://schemas.openxmlformats.org/officeDocument/2006/relationships/externalLink" Target="externalLinks/externalLink104.xml"/><Relationship Id="rId21" Type="http://schemas.openxmlformats.org/officeDocument/2006/relationships/externalLink" Target="externalLinks/externalLink8.xml"/><Relationship Id="rId42" Type="http://schemas.openxmlformats.org/officeDocument/2006/relationships/externalLink" Target="externalLinks/externalLink29.xml"/><Relationship Id="rId47" Type="http://schemas.openxmlformats.org/officeDocument/2006/relationships/externalLink" Target="externalLinks/externalLink34.xml"/><Relationship Id="rId63" Type="http://schemas.openxmlformats.org/officeDocument/2006/relationships/externalLink" Target="externalLinks/externalLink50.xml"/><Relationship Id="rId68" Type="http://schemas.openxmlformats.org/officeDocument/2006/relationships/externalLink" Target="externalLinks/externalLink55.xml"/><Relationship Id="rId84" Type="http://schemas.openxmlformats.org/officeDocument/2006/relationships/externalLink" Target="externalLinks/externalLink71.xml"/><Relationship Id="rId89" Type="http://schemas.openxmlformats.org/officeDocument/2006/relationships/externalLink" Target="externalLinks/externalLink76.xml"/><Relationship Id="rId112" Type="http://schemas.openxmlformats.org/officeDocument/2006/relationships/externalLink" Target="externalLinks/externalLink99.xml"/><Relationship Id="rId16" Type="http://schemas.openxmlformats.org/officeDocument/2006/relationships/externalLink" Target="externalLinks/externalLink3.xml"/><Relationship Id="rId107" Type="http://schemas.openxmlformats.org/officeDocument/2006/relationships/externalLink" Target="externalLinks/externalLink94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53" Type="http://schemas.openxmlformats.org/officeDocument/2006/relationships/externalLink" Target="externalLinks/externalLink40.xml"/><Relationship Id="rId58" Type="http://schemas.openxmlformats.org/officeDocument/2006/relationships/externalLink" Target="externalLinks/externalLink45.xml"/><Relationship Id="rId74" Type="http://schemas.openxmlformats.org/officeDocument/2006/relationships/externalLink" Target="externalLinks/externalLink61.xml"/><Relationship Id="rId79" Type="http://schemas.openxmlformats.org/officeDocument/2006/relationships/externalLink" Target="externalLinks/externalLink66.xml"/><Relationship Id="rId102" Type="http://schemas.openxmlformats.org/officeDocument/2006/relationships/externalLink" Target="externalLinks/externalLink89.xml"/><Relationship Id="rId123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7.xml"/><Relationship Id="rId95" Type="http://schemas.openxmlformats.org/officeDocument/2006/relationships/externalLink" Target="externalLinks/externalLink82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43" Type="http://schemas.openxmlformats.org/officeDocument/2006/relationships/externalLink" Target="externalLinks/externalLink30.xml"/><Relationship Id="rId48" Type="http://schemas.openxmlformats.org/officeDocument/2006/relationships/externalLink" Target="externalLinks/externalLink35.xml"/><Relationship Id="rId64" Type="http://schemas.openxmlformats.org/officeDocument/2006/relationships/externalLink" Target="externalLinks/externalLink51.xml"/><Relationship Id="rId69" Type="http://schemas.openxmlformats.org/officeDocument/2006/relationships/externalLink" Target="externalLinks/externalLink56.xml"/><Relationship Id="rId113" Type="http://schemas.openxmlformats.org/officeDocument/2006/relationships/externalLink" Target="externalLinks/externalLink100.xml"/><Relationship Id="rId118" Type="http://schemas.openxmlformats.org/officeDocument/2006/relationships/externalLink" Target="externalLinks/externalLink105.xml"/><Relationship Id="rId80" Type="http://schemas.openxmlformats.org/officeDocument/2006/relationships/externalLink" Target="externalLinks/externalLink67.xml"/><Relationship Id="rId85" Type="http://schemas.openxmlformats.org/officeDocument/2006/relationships/externalLink" Target="externalLinks/externalLink72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59" Type="http://schemas.openxmlformats.org/officeDocument/2006/relationships/externalLink" Target="externalLinks/externalLink46.xml"/><Relationship Id="rId103" Type="http://schemas.openxmlformats.org/officeDocument/2006/relationships/externalLink" Target="externalLinks/externalLink90.xml"/><Relationship Id="rId108" Type="http://schemas.openxmlformats.org/officeDocument/2006/relationships/externalLink" Target="externalLinks/externalLink95.xml"/><Relationship Id="rId124" Type="http://schemas.openxmlformats.org/officeDocument/2006/relationships/customXml" Target="../customXml/item1.xml"/><Relationship Id="rId54" Type="http://schemas.openxmlformats.org/officeDocument/2006/relationships/externalLink" Target="externalLinks/externalLink41.xml"/><Relationship Id="rId70" Type="http://schemas.openxmlformats.org/officeDocument/2006/relationships/externalLink" Target="externalLinks/externalLink57.xml"/><Relationship Id="rId75" Type="http://schemas.openxmlformats.org/officeDocument/2006/relationships/externalLink" Target="externalLinks/externalLink62.xml"/><Relationship Id="rId91" Type="http://schemas.openxmlformats.org/officeDocument/2006/relationships/externalLink" Target="externalLinks/externalLink78.xml"/><Relationship Id="rId96" Type="http://schemas.openxmlformats.org/officeDocument/2006/relationships/externalLink" Target="externalLinks/externalLink8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49" Type="http://schemas.openxmlformats.org/officeDocument/2006/relationships/externalLink" Target="externalLinks/externalLink36.xml"/><Relationship Id="rId114" Type="http://schemas.openxmlformats.org/officeDocument/2006/relationships/externalLink" Target="externalLinks/externalLink101.xml"/><Relationship Id="rId119" Type="http://schemas.openxmlformats.org/officeDocument/2006/relationships/externalLink" Target="externalLinks/externalLink106.xml"/><Relationship Id="rId44" Type="http://schemas.openxmlformats.org/officeDocument/2006/relationships/externalLink" Target="externalLinks/externalLink31.xml"/><Relationship Id="rId60" Type="http://schemas.openxmlformats.org/officeDocument/2006/relationships/externalLink" Target="externalLinks/externalLink47.xml"/><Relationship Id="rId65" Type="http://schemas.openxmlformats.org/officeDocument/2006/relationships/externalLink" Target="externalLinks/externalLink52.xml"/><Relationship Id="rId81" Type="http://schemas.openxmlformats.org/officeDocument/2006/relationships/externalLink" Target="externalLinks/externalLink68.xml"/><Relationship Id="rId86" Type="http://schemas.openxmlformats.org/officeDocument/2006/relationships/externalLink" Target="externalLinks/externalLink73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9" Type="http://schemas.openxmlformats.org/officeDocument/2006/relationships/externalLink" Target="externalLinks/externalLink26.xml"/><Relationship Id="rId109" Type="http://schemas.openxmlformats.org/officeDocument/2006/relationships/externalLink" Target="externalLinks/externalLink96.xml"/><Relationship Id="rId34" Type="http://schemas.openxmlformats.org/officeDocument/2006/relationships/externalLink" Target="externalLinks/externalLink21.xml"/><Relationship Id="rId50" Type="http://schemas.openxmlformats.org/officeDocument/2006/relationships/externalLink" Target="externalLinks/externalLink37.xml"/><Relationship Id="rId55" Type="http://schemas.openxmlformats.org/officeDocument/2006/relationships/externalLink" Target="externalLinks/externalLink42.xml"/><Relationship Id="rId76" Type="http://schemas.openxmlformats.org/officeDocument/2006/relationships/externalLink" Target="externalLinks/externalLink63.xml"/><Relationship Id="rId97" Type="http://schemas.openxmlformats.org/officeDocument/2006/relationships/externalLink" Target="externalLinks/externalLink84.xml"/><Relationship Id="rId104" Type="http://schemas.openxmlformats.org/officeDocument/2006/relationships/externalLink" Target="externalLinks/externalLink91.xml"/><Relationship Id="rId120" Type="http://schemas.openxmlformats.org/officeDocument/2006/relationships/theme" Target="theme/theme1.xml"/><Relationship Id="rId125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8.xml"/><Relationship Id="rId92" Type="http://schemas.openxmlformats.org/officeDocument/2006/relationships/externalLink" Target="externalLinks/externalLink7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6.xml"/><Relationship Id="rId24" Type="http://schemas.openxmlformats.org/officeDocument/2006/relationships/externalLink" Target="externalLinks/externalLink11.xml"/><Relationship Id="rId40" Type="http://schemas.openxmlformats.org/officeDocument/2006/relationships/externalLink" Target="externalLinks/externalLink27.xml"/><Relationship Id="rId45" Type="http://schemas.openxmlformats.org/officeDocument/2006/relationships/externalLink" Target="externalLinks/externalLink32.xml"/><Relationship Id="rId66" Type="http://schemas.openxmlformats.org/officeDocument/2006/relationships/externalLink" Target="externalLinks/externalLink53.xml"/><Relationship Id="rId87" Type="http://schemas.openxmlformats.org/officeDocument/2006/relationships/externalLink" Target="externalLinks/externalLink74.xml"/><Relationship Id="rId110" Type="http://schemas.openxmlformats.org/officeDocument/2006/relationships/externalLink" Target="externalLinks/externalLink97.xml"/><Relationship Id="rId115" Type="http://schemas.openxmlformats.org/officeDocument/2006/relationships/externalLink" Target="externalLinks/externalLink102.xml"/><Relationship Id="rId61" Type="http://schemas.openxmlformats.org/officeDocument/2006/relationships/externalLink" Target="externalLinks/externalLink48.xml"/><Relationship Id="rId82" Type="http://schemas.openxmlformats.org/officeDocument/2006/relationships/externalLink" Target="externalLinks/externalLink69.xml"/><Relationship Id="rId1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56" Type="http://schemas.openxmlformats.org/officeDocument/2006/relationships/externalLink" Target="externalLinks/externalLink43.xml"/><Relationship Id="rId77" Type="http://schemas.openxmlformats.org/officeDocument/2006/relationships/externalLink" Target="externalLinks/externalLink64.xml"/><Relationship Id="rId100" Type="http://schemas.openxmlformats.org/officeDocument/2006/relationships/externalLink" Target="externalLinks/externalLink87.xml"/><Relationship Id="rId105" Type="http://schemas.openxmlformats.org/officeDocument/2006/relationships/externalLink" Target="externalLinks/externalLink92.xml"/><Relationship Id="rId126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8.xml"/><Relationship Id="rId72" Type="http://schemas.openxmlformats.org/officeDocument/2006/relationships/externalLink" Target="externalLinks/externalLink59.xml"/><Relationship Id="rId93" Type="http://schemas.openxmlformats.org/officeDocument/2006/relationships/externalLink" Target="externalLinks/externalLink80.xml"/><Relationship Id="rId98" Type="http://schemas.openxmlformats.org/officeDocument/2006/relationships/externalLink" Target="externalLinks/externalLink85.xml"/><Relationship Id="rId121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2.xml"/><Relationship Id="rId46" Type="http://schemas.openxmlformats.org/officeDocument/2006/relationships/externalLink" Target="externalLinks/externalLink33.xml"/><Relationship Id="rId67" Type="http://schemas.openxmlformats.org/officeDocument/2006/relationships/externalLink" Target="externalLinks/externalLink54.xml"/><Relationship Id="rId116" Type="http://schemas.openxmlformats.org/officeDocument/2006/relationships/externalLink" Target="externalLinks/externalLink103.xml"/><Relationship Id="rId20" Type="http://schemas.openxmlformats.org/officeDocument/2006/relationships/externalLink" Target="externalLinks/externalLink7.xml"/><Relationship Id="rId41" Type="http://schemas.openxmlformats.org/officeDocument/2006/relationships/externalLink" Target="externalLinks/externalLink28.xml"/><Relationship Id="rId62" Type="http://schemas.openxmlformats.org/officeDocument/2006/relationships/externalLink" Target="externalLinks/externalLink49.xml"/><Relationship Id="rId83" Type="http://schemas.openxmlformats.org/officeDocument/2006/relationships/externalLink" Target="externalLinks/externalLink70.xml"/><Relationship Id="rId88" Type="http://schemas.openxmlformats.org/officeDocument/2006/relationships/externalLink" Target="externalLinks/externalLink75.xml"/><Relationship Id="rId111" Type="http://schemas.openxmlformats.org/officeDocument/2006/relationships/externalLink" Target="externalLinks/externalLink98.xml"/><Relationship Id="rId15" Type="http://schemas.openxmlformats.org/officeDocument/2006/relationships/externalLink" Target="externalLinks/externalLink2.xml"/><Relationship Id="rId36" Type="http://schemas.openxmlformats.org/officeDocument/2006/relationships/externalLink" Target="externalLinks/externalLink23.xml"/><Relationship Id="rId57" Type="http://schemas.openxmlformats.org/officeDocument/2006/relationships/externalLink" Target="externalLinks/externalLink44.xml"/><Relationship Id="rId106" Type="http://schemas.openxmlformats.org/officeDocument/2006/relationships/externalLink" Target="externalLinks/externalLink9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8.xml"/><Relationship Id="rId52" Type="http://schemas.openxmlformats.org/officeDocument/2006/relationships/externalLink" Target="externalLinks/externalLink39.xml"/><Relationship Id="rId73" Type="http://schemas.openxmlformats.org/officeDocument/2006/relationships/externalLink" Target="externalLinks/externalLink60.xml"/><Relationship Id="rId78" Type="http://schemas.openxmlformats.org/officeDocument/2006/relationships/externalLink" Target="externalLinks/externalLink65.xml"/><Relationship Id="rId94" Type="http://schemas.openxmlformats.org/officeDocument/2006/relationships/externalLink" Target="externalLinks/externalLink81.xml"/><Relationship Id="rId99" Type="http://schemas.openxmlformats.org/officeDocument/2006/relationships/externalLink" Target="externalLinks/externalLink86.xml"/><Relationship Id="rId101" Type="http://schemas.openxmlformats.org/officeDocument/2006/relationships/externalLink" Target="externalLinks/externalLink88.xml"/><Relationship Id="rId12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vb939-my.sharepoint.com/Afdelingen/Commercie/Offertes/Noordwest/2017/UvA/Calculatie/Q3/Ruimtestaat%20en%20factuurbedragen%20Q3%202017%20Science%20Park%20-%20CSU%20obv%20rev%2037_prullebakke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l.iss.biz\ISSNL\DOCUME~1\VAARKA~1\LOCALS~1\Temp\Temporary%20Directory%201%20for%20Offerte%20ISS.zip\Invulform%2000007-2005-SNSZuid%20versie%201a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lwshr02\lwp_sta_fin\Afdelingen\Commercie\Offertes\West\2014\GVB%20Perrons\Perceel%206\Prijslijst\Bijlage%201f%20GVB%20Calculatiemodel%20perceel%206%20(leeg)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ccesvolendamschoonmaak-my.sharepoint.com/Afdelingen/Commercie/Offertes/West/2014/GVB%20Perrons/Perceel%206/Prijslijst/Bijlage%201f%20GVB%20Calculatiemodel%20perceel%206%20(leeg)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20706%20Ruimtestaat%20Avenier%20&amp;%20Horizon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kje\Desktop\ADHD\schoonmaak\aanbesteding\file:\C:\DOCUME~1\clstn0\LOCALS~1\Temp\Oude%20calculaties\Prijzen%20gouden%20versie%2012-02-03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ersteldeExterneKoppeling1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wolle\Common\Contracten%20backoffice%20Zwolle\Calculatie\Key%20Accounts\ABN%20AMRO%202003\2009\OPG's\12%20-%20ABN%20AMRO%20per%201%20december%20OPG-2008%20incl.%203,6%25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SG%20Zuid\05017%20Waterschap%20De%20Dommel\Programma\Calculatie%202005%20versie%2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lhhoff\Local%20Settings\Temporary%20Internet%20Files\OLK1C8\Valuation%20model%20-%20ver%202009%2002%20(2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C\Documents%20and%20Settings\Naomi\Local%20Settings\Temporary%20Internet%20Files\Content.Outlook\ILGDZFKW\HD%20MBP%20Erik%20ATIR%20Werkdocumenten\%20%20ATIR%20in%20%20behandeling\Tarieven%202004\atir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https://succesvolendamschoonmaak-my.sharepoint.com/C/Documents%20and%20Settings/nicole/Local%20Settings/Temporary%20Internet%20Files/HD%20PB%20RobCopy%20of%2007354/06-09-07%20(Calculatie%20per%20station)/HD%20PB%20Erik%20ATIR%20Werkdocumenten/%20%20ATIR%20in%20%20behandeling/Tarieven%202004/atir?2D6C4FA3" TargetMode="External"/><Relationship Id="rId1" Type="http://schemas.openxmlformats.org/officeDocument/2006/relationships/externalLinkPath" Target="file:///\\2D6C4FA3\atir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https://succesvolendamschoonmaak-my.sharepoint.com/C/C/Documents%20and%20Settings/Naomi/Local%20Settings/Temporary%20Internet%20Files/Content.Outlook/ILGDZFKW/HD%20MBP%20Erik%20ATIR%20Werkdocumenten/%20%20ATIR%20in%20%20behandeling/Tarieven%202004/atir?1DE3635E" TargetMode="External"/><Relationship Id="rId1" Type="http://schemas.openxmlformats.org/officeDocument/2006/relationships/externalLinkPath" Target="file:///\\1DE3635E\atir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%20ATIR%20Werkdocumenten\%20%20ATIR%20in%20%20behandeling\Tarieven%202004\ati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vb939-my.sharepoint.com/Afdelingen/Commercie/Offertes/Noordwest/2017/Sovon%20-%20Inkada/Calculatie/Calc%20SOVON%20perceel%202_NvI_1_v2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Zakelijk\ISS%20HK\Mantels\RGN\Tempo%20Team\vestigingenoverzicht%20Tempo-Tea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jn%20documenten\mijn%20documenten\01-%20offertes%20en%20in%20onderhoud\00-IN%20ONDERHOUD\Solvay%20Pharmaceuticals\2005-Solvay%20Pharmaceutials\04.424Aa-off%20DEFINITIEF%20jun%2005%20Solvay%20Pharmaceuticals%20begr.%202005%20opb.%20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schrijfbiljetten%20leeg%20oude%20method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vb939-my.sharepoint.com/My%20Documents/Projecten/Holland%20casino/Plattegronden%20gebouwen/X5062.01.01-Amsterdam%20Kruisgebouw-meetstaten-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SG%20West\97032%20NKI-AVL%202004\Schoonmaak\Nieuwbouw\Contractbeheer\Calculaties\20040104%20Calculatie%20NKI%20nieuwbouw%20revisie%20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l.iss.biz\ISSNL\Documents%20and%20Settings\Emilie\Mijn%20documenten\FA%20-%20ISS%20Werkmappen\Documents%20and%20Settings\gcorneli\Desktop\objecten\berichtenformulieren\berichtenformulier%20diensten%20abonnemen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aomi\Local%20Settings\Temporary%20Internet%20Files\Content.Outlook\ILGDZFKW\HD%20MBP%20Erik%20ATIR%20Werkdocumenten\%20%20ATIR%20in%20%20behandeling\Tarieven%202004\ati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kje\Desktop\ADHD\schoonmaak\aanbesteding\file:\D:\Yamaha\Calculatie%20concep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ssglobal1-my.sharepoint.com/Marco%20Engbers%20%20-%20Asito/13.%20Voorstellen/Vestiging%20Doetinchem%20&amp;%20Zutpen/1.%20In%20Behandeling/Verosol%20Eibergen/Calculatie%20Verosol%20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fs02\sjablonen$\Documents%20and%20Settings\svheck\Local%20Settings\Temporary%20Internet%20Files\Content.Outlook\ZZITY942\Nico\Calculatie\Akkoord\1655434a%20VeenCampus%20Vathors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kje\Desktop\ADHD\schoonmaak\aanbesteding\file:\NCIESERVER\nCie\Documents%20and%20Settings\Serge\Local%20Settings\Temporary%20Internet%20Files\OLK1F\Papyrus%20BSC%20Beginmeting%20en%20Voorcalculatie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Sales\Archief%202000\afgewezen%20offertes\Friesland%20Coberco%20Dairy%20Foods%20te%20Meppel\Calculatie%20Blankenstein%20140%20(2e%20versie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gemeen\algemeen$\Afdelingen\Commercie\Offertes\Noordwest\2019\Stg%20Interconfessioneel%20RK%20PC%20VO%20Gregor%20Mendel%20-%20Inkada\Calculatie\Calc_Kennemer%20Lyceum_V1_GN_MVH_2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trecht\Common\IFS-Sales\Accounts\Prospects%20-%20Leads\UWV%20Multiservices%202012\Calculatie\Pricing%2095%25\20120731%20P&amp;L%20-%20UWV%20pricing%2095%25%20EK%20J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ZR%20psychiatri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lmtosi\AppData\Local\Microsoft\Windows\Temporary%20Internet%20Files\Content.Outlook\73W1LHGI\Fujitsu%20-Post%20Submission%20-%20TUPE%20Compliant%20Extra%20Sites%20Benchmarked.xlsb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aarssen\Common\CBD\Afdeling%20Commercie\OFFERTE\TEKST%20(UITGEBRACHT)\ISS%20C&amp;C%20-%20Hospital\Prospect\1%20ZIEKENHUIZEN\UMC%20St%20Radboud\OFFERTE\Bid%20commitee\20121015_Overnamegegevens%20berekening%20ISS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E$\Users\lhotting\Desktop\alpha\Inschrijfbiljetten_OGN_v2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a2.know.hp.com/Documents%20and%20Settings/jhatfield/Local%20Settings/Temporary%20Internet%20Files/OLK5A/Site%20Info%20-%2011-27-06%20(2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SG%20Klanten%20actief\CSG%20Zuid\06007%20Diamant%20Groep%20Tilburg\Schoonmaak\Aanbestedingsstukken\09%200831%20Bijlage%205%20calculatiemode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vb939-my.sharepoint.com/CBD/Offertes%202004/Haagse%20Hogeschool/HHS-origineel%20offerte%20definitief%20v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F00372\users$\Yaw.Mante\Working%20Folders\Yaw\Work\4.%202011\10.%20October\FM_Project%20Unity\Mockup%20of%20Data%20Colletion%20Sheet%20draft7country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C2008SBS\HD%20PB%20Rob%20ATIR%20Werkdocumenten\%20%20ATIR%20in%20%20behandeling\Tarieven%202004\atir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vb939-my.sharepoint.com/Afdelingen/Commercie/Offertes/Noordwest/2019/Stichting%20Nederlands%20Scheepvaartmuseum%20Amsterdam%20(RFP)%20-%20SMC/Calculatie/RB/NvI%204/HSM%20Rekenmodel%202019%20v4_unprotected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kje\Desktop\ADHD\schoonmaak\aanbesteding\file:\NCIESERVER\nCie\Program%20Files\Common%20Files\ncie-share\XLmac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ra1rg1\data\Sales\Oud%20Lavold%20Data\IJekel\06\Landelijke%20accounts\UWV%20Gak%202003\Contracten%202004\Zuid%20West\Rijswijk%20-%20J.C.%20van%20Markenlaan%205-pp200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kje\Desktop\ADHD\schoonmaak\aanbesteding\file:\H13vfs01\Department_Data$\ISA\Noord-West\Calculatie\CALCULATIE%20BENODIGDHEDEN\AFROEPPRIJZEN%202006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E$\WINDOWS\Temporary%20Internet%20Files\OLK2\WERKPROGRAMMA%20PSU%20ONDERWIJS%2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wijfs01\users\Documents%20and%20Settings\pvgils\Local%20Settings\Temporary%20Internet%20Files\OLK1\Totaal%20voorstel%20Stegeman%2027042012%2014.00%20uur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fs02\sjablonen$\OPDRACHTGEVERS\Marenland,%20Onderwijsbureau\Aanbesteding%202007\Bestek\Inventarisaties%20voor%20EA\Abt%20Emo%20School%20Westeremden%201906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SG%20Klanten%20actief\CSG%20Zuid\97008%20DS%20Pierson%20College\Schoonmaak\Aanbesteding%202011\08%20Calculatie\10%201229%20Rev%2000Calculatie%20Ds%20Pierson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anettek\AppData\Local\Microsoft\Windows\Temporary%20Internet%20Files\Content.Outlook\MOI7SDBL\ruimtestaat%20Nazareth.xlsx" TargetMode="External"/></Relationships>
</file>

<file path=xl/externalLinks/_rels/externalLink46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questionmarkgroup.sharepoint.com/sites/Schoonmaak/Gedeelde%20documenten/General/Projecten%20algemeen/In%20behandeling/GVB/2.%20Vanaf%202018/1.%20Mobiliteit%20Stations/0.%20Aanbesteding%20specialistisch%202024/Aanbestedingsdocumenten/Calculatie/Huidig%20Spoor%20en%20baan%20NZL.xlsx" TargetMode="External"/><Relationship Id="rId2" Type="http://schemas.microsoft.com/office/2019/04/relationships/externalLinkLongPath" Target="https://gvb939.sharepoint.com/teams/TeamInkoopGVB/Gedeelde%20documenten/Inkoopprojecten/Infra%20&amp;%20Facilitair/2024-20%20Specialistische%20schoonmaak/05.%20Productie%20aanbestesdingsdocumenten/Bijlage%208%20-%20Calculatiemodellen/Huidig%20Spoor%20en%20baan%20NZL.xlsx?3F82B7BB" TargetMode="External"/><Relationship Id="rId1" Type="http://schemas.openxmlformats.org/officeDocument/2006/relationships/externalLinkPath" Target="file:///\\3F82B7BB\Huidig%20Spoor%20en%20baan%20NZL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.dupon\AppData\Local\Microsoft\Windows\Temporary%20Internet%20Files\Content.Outlook\7IIKNAJ8\Concept%20calculatiemodel%20GVB%2021-10-2016.xlsx" TargetMode="External"/></Relationships>
</file>

<file path=xl/externalLinks/_rels/externalLink48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questionmarkgroup.sharepoint.com/sites/Schoonmaak/Gedeelde%20documenten/General/Projecten%20algemeen/In%20behandeling/GVB/2.%20Vanaf%202018/1.%20Mobiliteit%20Stations/0.%20Aanbesteding%20specialistisch%202024/Aanbestedingsdocumenten/Calculatie/Spec.%20Perceel%201%20concept%20V4.xlsx" TargetMode="External"/><Relationship Id="rId2" Type="http://schemas.microsoft.com/office/2019/04/relationships/externalLinkLongPath" Target="https://gvb939.sharepoint.com/teams/TeamInkoopGVB/Gedeelde%20documenten/Inkoopprojecten/Infra%20&amp;%20Facilitair/2024-20%20Specialistische%20schoonmaak/05.%20Productie%20aanbestesdingsdocumenten/Bijlage%208%20-%20Calculatiemodellen/Spec.%20Perceel%201%20concept%20V4.xlsx?3F82B7BB" TargetMode="External"/><Relationship Id="rId1" Type="http://schemas.openxmlformats.org/officeDocument/2006/relationships/externalLinkPath" Target="file:///\\3F82B7BB\Spec.%20Perceel%201%20concept%20V4.xlsx" TargetMode="External"/></Relationships>
</file>

<file path=xl/externalLinks/_rels/externalLink49.xml.rels><?xml version="1.0" encoding="UTF-8" standalone="yes"?>
<Relationships xmlns="http://schemas.openxmlformats.org/package/2006/relationships"><Relationship Id="rId2" Type="http://schemas.microsoft.com/office/2019/04/relationships/externalLinkLongPath" Target="https://succesvolendamschoonmaak-my.sharepoint.com/AtirLLSProductie/Atir/Projecten%20algemeen/In%20behandeling/GVB/1.%202018/1.%20Stations/1.%20CSU/calculatiemodellen/Calculatiemodel%20perceel%201%20CSU%20per%201%20juli%202018%20versie%2014-09-2018.xlsx?66127748" TargetMode="External"/><Relationship Id="rId1" Type="http://schemas.openxmlformats.org/officeDocument/2006/relationships/externalLinkPath" Target="file:///\\66127748\Calculatiemodel%20perceel%201%20CSU%20per%201%20juli%202018%20versie%2014-09-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Sales\Archief%202000\afgewezen%20offertes\Ahold%20te%20Zaandam\versie%201\Calculatie%20NIC,%20Ahol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C2008SBS\C\Documents%20and%20Settings\Naomi\Local%20Settings\Temporary%20Internet%20Files\Content.Outlook\ILGDZFKW\HD%20MBP%20Erik%20ATIR%20Werkdocumenten\%20%20ATIR%20in%20%20behandeling\Tarieven%202004\atir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lmtosi\AppData\Local\Microsoft\Windows\Temporary%20Internet%20Files\Content.Outlook\73W1LHGI\Cleaning%20data%20CE_final_send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SG%20Klanten%20actief\CSG%20West\07015%20Altrecht\Schoonmaak\Programma\07%201018%20Calculatie%20Altrecht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84924.afasinsite.nl/CSG%20Klanten%20actief/CSG%20West/97032%20NKI-AVL/Schoonmaak/Programma's%20Huidig/Nieuw%20en%20Oudbouw%20Samen/CSG/01025%20Telfort%20A'dam/01025%20Programma/Progr.Telfort-Entree1-kan254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SG%20Klanten%20actief\CSG%20West\97032%20NKI-AVL\Schoonmaak\Programma%20tbv%20Aanbesteding\06%200328%20Programma%20NKIAv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lwshr02\lwp_sta_fin\C\AtirLLSProductie\Atir\Projecten%20algemeen\In%20behandeling\Provincie%20Zuid%20Holland\Aanbesteding%202012\PZH%20calculatie\Calculatiemodel%20proquere%20definitief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ccesvolendamschoonmaak-my.sharepoint.com/C/AtirLLSProductie/Atir/Projecten%20algemeen/In%20behandeling/Provincie%20Zuid%20Holland/Aanbesteding%202012/PZH%20calculatie/Calculatiemodel%20proquere%20definitief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AtirLLSProductie\Atir\Projecten%20algemeen\In%20behandeling\Provincie%20Zuid%20Holland\Aanbesteding%202012\PZH%20calculatie\Calculatiemodel%20proquere%20definitief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koop\Facilitair%20Bedrijf\Facilitair%20Bedrijf%20(Vastgoed%20&amp;%20Milieu)\Projecten%20afgehandeld\Catering\Aanbesteding%202008\Projecten\Catering\981.035Fuji\corresp\ModelPT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lwshr02\lwp_sta_fin\C\Users\r.toorenburgh\AppData\Local\Microsoft\Windows\Temporary%20Internet%20Files\Content.Outlook\83YS3KGK\Westerveld%20oude%20calculatie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mercial\James\Oldham\Olham%20Coster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ccesvolendamschoonmaak-my.sharepoint.com/C/Users/r.toorenburgh/AppData/Local/Microsoft/Windows/Temporary%20Internet%20Files/Content.Outlook/83YS3KGK/Westerveld%20oude%20calculatie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Users\r.toorenburgh\AppData\Local\Microsoft\Windows\Temporary%20Internet%20Files\Content.Outlook\83YS3KGK\Westerveld%20oude%20calculatie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ccesvolendamschoonmaak-my.sharepoint.com/C/Users/r.toorenburgh/AppData/Local/Microsoft/Windows/Temporary%20Internet%20Files/Content.Outlook/83YS3KGK/gvb-calculatie%20nieuw%20017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%20behandeling\Belastingdienst2003\ISS-Belastingdienst2003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lwshr02\lwp_sta_fin\C\Users\nicole\AppData\Local\Microsoft\Windows\Temporary%20Internet%20Files\Content.Outlook\P4414I6B\Mutatie%20GVB%20Kraaijenest%20NvB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ccesvolendamschoonmaak-my.sharepoint.com/C/Users/nicole/AppData/Local/Microsoft/Windows/Temporary%20Internet%20Files/Content.Outlook/P4414I6B/Mutatie%20GVB%20Kraaijenest%20NvB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Users\nicole\AppData\Local\Microsoft\Windows\Temporary%20Internet%20Files\Content.Outlook\P4414I6B\Mutatie%20GVB%20Kraaijenest%20NvB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lwshr02\lwp_sta_fin\C\AtirLLSProductie\Atir\Projecten%20algemeen\In%20behandeling\Provincie%20Zuid%20Holland\Aanbesteding%202012\PZH%20calculatie\GLV-Calculatiemodel%20DEF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ccesvolendamschoonmaak-my.sharepoint.com/C/AtirLLSProductie/Atir/Projecten%20algemeen/In%20behandeling/Provincie%20Zuid%20Holland/Aanbesteding%202012/PZH%20calculatie/GLV-Calculatiemodel%20DEF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AtirLLSProductie\Atir\Projecten%20algemeen\In%20behandeling\Provincie%20Zuid%20Holland\Aanbesteding%202012\PZH%20calculatie\GLV-Calculatiemodel%20DEF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SG%20Klanten%20actief\CSG%20West\97032%20NKI-AVL\Schoonmaak\Programma%20tbv%20Aanbesteding\06%200328%20Programma%20NKIAvL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lhhoff\Local%20Settings\Temporary%20Internet%20Files\OLK1C8\Valuation%20model%20-%20ver%202009%200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ssglobal1-my.sharepoint.com/Users/lhotting/AppData/Local/Microsoft/Windows/Temporary%20Internet%20Files/Content.Outlook/73BBDHCT/Kopie%20van%20Simiss%20%20v11%20GGZ%20versie%202%200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vb939-my.sharepoint.com/Afdelingen/Commercie/Offertes/Noordwest/2017/Stichting%20Horizon%20en%20St.%20Altra%20jeugdzorg%20en%20speciaal%20onderwijs%20(Icca)/Calculatie/1e%20versie/Bijlage%20D1%20Calculatiemodel%20perceel%203-V1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ssglobal1-my.sharepoint.com/personal/emilie_meijnen_nl_issworld_com/Documents/AB%20Prijzen/2016/2013/Af%20b%20-%20nog%20naar%20CBDschijf/GGZ-1%20v1a%2009-03-24em%20mut%20en%204x%20nieuw%20--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C2008SBS\C\Documents%20and%20Settings\Naomi\Local%20Settings\Temporary%20Internet%20Files\Content.Outlook\ILGDZFKW\HD%20MBP%20ErikUsers\fred\Desktop\Nota%20Fred\DELTA%20N.V.-Calculati#3F4559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Beheer\Beheer%20KLPD\Beheer2000\OffAsito04-12-00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dewerkers\02.%20Offertes\01.%20In%20Behandeling\2011\Gemeente%20Heerenveen-2011274-Off\03%20Calculatie\Bijlage%204a%20Ruimtestaat%20en%20kostenmatrix%20Schoonmaak%20Perceel%201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kje\Desktop\ADHD\schoonmaak\aanbesteding\file:\NCIESERVER\nCie\nCie\klanten\Papyrus\TV\Papyrus-TV-BeginMeting030830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gemeen\algemeen$\Afdelingen\Commercie\Offertes\Noordwest\2020\WNF%20-%20SMC\Calculatie\Calc%20WNF255%20v1%2005-02-2020em.xlsm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uisv\Oude%20indeling%20L-schijf\Daphne%20auditing\KPN\mobiele%20telefonie\analyse%20mobiele%20telefonie\vergelijkemiskpnfebruari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SG\01025%20Telfort%20A'dam\01025%20Programma\Progr.Telfort-Entree1-kan254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io%20Esther%20Westerhuis\SVVE\Calculatie\2009\SVVE%20De%20Orangerie\RBS%20De%20Orangerie%2013-03-09%20jh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jecten\Catering\981.035Fuji\corresp\ModelPT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kje\Desktop\ADHD\schoonmaak\aanbesteding\file:\NCIESERVER\nCie\nCie\kostensoorten%20standaard\TV\Tarieven%20TV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Asupport\Projects%20-%202000\Holland%20-%20CSU\Quick%20valuation%20model%20-%20NEW%20Version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Gom%20Schoonhouden\Calculatiemodellen\kladmarco2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vb939-my.sharepoint.com/Afdelingen/Commercie/Offertes/Noordwest/2019/TMG%20(Heyday)/Calculatie/TMG_calc_v3_rvs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lavnfsr02\avnshr018\In%20behandeling\UWV\Amsterdam%20-%20Delflandlaan%203-5%20pp2003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microsoft.com/office/2006/relationships/xlExternalLinkPath/xlPathMissing" Target="120523%20Ruimtestaat%20Avenier1.0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rakse\AppData\Local\Microsoft\Windows\Temporary%20Internet%20Files\Content.Outlook\U6Y32292\NAW-bestand%20tbv%20contractwissel%2013-11-2014%20Zwanenberg%20Almelo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ijlagen\Calculatie%20Dienstencentrum%20de%20ma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SG%20Klanten%20actief\CSG%20West\09098%20SER\Aanbesteding\01%20Voorbereidend%20werk\Werkdocumenten\10%200718%20Calculatie%20SER%209.0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kje\Desktop\ADHD\schoonmaak\aanbesteding\file:\C:\Documents%20and%20Settings\dewis0\Local%20Settings\Temporary%20Internet%20Files\OLK1\PROEF%20TEMPLATE%20vereenvoudigd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wijfs01\users\Documents%20and%20Settings\pvgils\Local%20Settings\Temporary%20Internet%20Files\OLK1\Foodcalc%202009%20v2%20CONCEPT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A%20-%20Werkmappen%20Cure&amp;Care\AA%20Onderhanden%20werk\2012%2009%20Radboud%20UMC%20%20Nijmegen\Calculatie%20ISS\UMC%20Utrecht%20Calculatie2011%20ISS%2011-12-12em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vb939-my.sharepoint.com/Afdelingen/National%20Accounts/Healthcare/Calculatie%20Zorg/Archipel%20nieuw%20model/Archipel%20Calculatie%20Totaal%202019%20v06%20tm%20191001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tirData\AtirLLSProductie\Atir\Projecten%20algemeen\In%20behandeling\OLVG\OLVG%202012\OLVG-Calculatie\calculatiemodel%202012%20HSO%20per%201-1-2012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ccesvolendamschoonmaak-my.sharepoint.com/Users/marleen/AppData/Local/Microsoft/Windows/Temporary%20Internet%20Files/Content.Outlook/BAL0A37R/Calculatiemodel%20voor%20SED%202%20(3).xlsx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leen\AppData\Local\Microsoft\Windows\Temporary%20Internet%20Files\Content.Outlook\BAL0A37R\Calculatiemodel%20voor%20SED%202%20(3).xlsx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SSNL\Maarssen\Common\CBD\Afdeling%20Calculatie\Calculaties\Klanten\Regio%20Astri%20van%20Bilsen\Zaans%20Medisch%20Centrum\Calculaties%202008\ZMC-Calculatie%20v9a%2009-01-14em%20glas%20B15-B11-zazofs%20PB09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.schellingerhout\AppData\Local\Microsoft\Windows\Temporary%20Internet%20Files\Content.Outlook\MZRJO3S8\umcu%20voorcalc%20atir%20def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E$\Beheer\Beheer%20PGZ%20(ISS)\Actueel\Basisbestand%20PG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G_macros"/>
      <sheetName val="scrprogramma"/>
      <sheetName val="scrvloersoort"/>
      <sheetName val="scrruimtestaten"/>
      <sheetName val="variabelen"/>
      <sheetName val="Begroting"/>
      <sheetName val="Opbouw"/>
      <sheetName val="Vaste gegevens"/>
      <sheetName val="totaal"/>
      <sheetName val="ma_vr_1"/>
      <sheetName val="ma_vr_1_nlp"/>
      <sheetName val="za_1"/>
      <sheetName val="zo_1"/>
      <sheetName val="Werkelijke dagen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taties"/>
      <sheetName val="Opslagen BL"/>
      <sheetName val="Tariefopbouw"/>
      <sheetName val="Regietarief"/>
      <sheetName val="Add prijzen"/>
      <sheetName val="matrix smo ind. loc&amp;rayons"/>
      <sheetName val="matrix glas "/>
      <sheetName val="Breda"/>
      <sheetName val="Eindhoven"/>
      <sheetName val="Heerlen"/>
      <sheetName val="Maastricht"/>
      <sheetName val="Venlo"/>
      <sheetName val="Overige kantoren"/>
      <sheetName val="Rayontotaal"/>
      <sheetName val="Kengetall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Contractblad"/>
      <sheetName val="2-Korting meerdere percelen"/>
      <sheetName val="3- Spoorlengte per lijn"/>
      <sheetName val="4A-Ballastbed - DAG"/>
      <sheetName val="4b-Ballastbed - NACHT"/>
      <sheetName val="5-Tunnelwand - NACHT"/>
      <sheetName val="6 - Extra"/>
      <sheetName val="7-Premies en opslagen"/>
      <sheetName val="8 - Opbouw uurtarieven"/>
      <sheetName val="9-Machinekosten"/>
      <sheetName val="Uurtarieven"/>
      <sheetName val="Percentages"/>
      <sheetName val="Toeslag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7">
          <cell r="F57">
            <v>20.58</v>
          </cell>
        </row>
      </sheetData>
      <sheetData sheetId="11">
        <row r="10">
          <cell r="K10">
            <v>11.231117999999999</v>
          </cell>
        </row>
      </sheetData>
      <sheetData sheetId="12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Contractblad"/>
      <sheetName val="2-Korting meerdere percelen"/>
      <sheetName val="3- Spoorlengte per lijn"/>
      <sheetName val="4A-Ballastbed - DAG"/>
      <sheetName val="4b-Ballastbed - NACHT"/>
      <sheetName val="5-Tunnelwand - NACHT"/>
      <sheetName val="6 - Extra"/>
      <sheetName val="7-Premies en opslagen"/>
      <sheetName val="8 - Opbouw uurtarieven"/>
      <sheetName val="9-Machinekosten"/>
      <sheetName val="Uurtarieven"/>
      <sheetName val="Percentages"/>
      <sheetName val="Toeslag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7">
          <cell r="F57">
            <v>20.58</v>
          </cell>
        </row>
      </sheetData>
      <sheetData sheetId="11">
        <row r="10">
          <cell r="K10">
            <v>11.231117999999999</v>
          </cell>
        </row>
      </sheetData>
      <sheetData sheetId="12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Ruimtestaat"/>
      <sheetName val="120706 Ruimtestaat Avenier &amp; Ho"/>
      <sheetName val="120706%20Ruimtestaat%20Avenier%"/>
    </sheetNames>
    <definedNames>
      <definedName name="verbetring" refersTo="#VERW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urering"/>
      <sheetName val="Inzet uren"/>
      <sheetName val="aanvullende werkzaamheden"/>
      <sheetName val="antwoorden"/>
      <sheetName val="Kosten per klant"/>
      <sheetName val="Ruimten"/>
      <sheetName val="Uurtarieven"/>
      <sheetName val="Groot materiaal"/>
      <sheetName val="Machines afschrijving"/>
      <sheetName val="Korting"/>
      <sheetName val="Regietarieven"/>
      <sheetName val="sanitair"/>
      <sheetName val="norm"/>
      <sheetName val="GLASWAS 2003"/>
      <sheetName val="1E BEURT"/>
      <sheetName val="2E BEURT"/>
      <sheetName val="3E BEURT"/>
      <sheetName val="4E BEU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C2" t="str">
            <v>Archief4001156</v>
          </cell>
          <cell r="D2">
            <v>525</v>
          </cell>
        </row>
        <row r="3">
          <cell r="C3" t="str">
            <v>Archief4001156</v>
          </cell>
          <cell r="D3">
            <v>525</v>
          </cell>
        </row>
        <row r="4">
          <cell r="C4" t="str">
            <v>Archief4001156</v>
          </cell>
          <cell r="D4">
            <v>525</v>
          </cell>
        </row>
        <row r="5">
          <cell r="C5" t="str">
            <v>Archief400152</v>
          </cell>
          <cell r="D5">
            <v>525</v>
          </cell>
        </row>
        <row r="6">
          <cell r="C6" t="str">
            <v>Archief400152</v>
          </cell>
          <cell r="D6">
            <v>525</v>
          </cell>
        </row>
        <row r="7">
          <cell r="C7" t="str">
            <v>archief40010</v>
          </cell>
          <cell r="D7">
            <v>525</v>
          </cell>
        </row>
        <row r="8">
          <cell r="C8" t="str">
            <v>archief40010</v>
          </cell>
          <cell r="D8">
            <v>525</v>
          </cell>
        </row>
        <row r="9">
          <cell r="C9" t="str">
            <v>archief40010</v>
          </cell>
          <cell r="D9">
            <v>525</v>
          </cell>
        </row>
        <row r="10">
          <cell r="C10" t="str">
            <v>Archief400252</v>
          </cell>
          <cell r="D10">
            <v>525</v>
          </cell>
        </row>
        <row r="11">
          <cell r="C11" t="str">
            <v>Archief4001156</v>
          </cell>
          <cell r="D11">
            <v>525</v>
          </cell>
        </row>
        <row r="12">
          <cell r="C12" t="str">
            <v>Archief4001156</v>
          </cell>
          <cell r="D12">
            <v>525</v>
          </cell>
        </row>
        <row r="13">
          <cell r="C13" t="str">
            <v>Archief4001156</v>
          </cell>
          <cell r="D13">
            <v>525</v>
          </cell>
        </row>
        <row r="14">
          <cell r="C14" t="str">
            <v>Archief4001156</v>
          </cell>
          <cell r="D14">
            <v>525</v>
          </cell>
        </row>
        <row r="15">
          <cell r="C15" t="str">
            <v>Archief4001156</v>
          </cell>
          <cell r="D15">
            <v>525</v>
          </cell>
        </row>
        <row r="16">
          <cell r="C16" t="str">
            <v>Archief4001156</v>
          </cell>
          <cell r="D16">
            <v>525</v>
          </cell>
        </row>
        <row r="17">
          <cell r="C17" t="str">
            <v>Archief4001156</v>
          </cell>
          <cell r="D17">
            <v>525</v>
          </cell>
        </row>
        <row r="18">
          <cell r="C18" t="str">
            <v>Archief4002156</v>
          </cell>
          <cell r="D18">
            <v>850</v>
          </cell>
        </row>
        <row r="19">
          <cell r="C19" t="str">
            <v>Archief4002156</v>
          </cell>
          <cell r="D19">
            <v>675</v>
          </cell>
        </row>
        <row r="20">
          <cell r="C20" t="str">
            <v>Archief400152</v>
          </cell>
          <cell r="D20">
            <v>525</v>
          </cell>
        </row>
        <row r="21">
          <cell r="C21" t="str">
            <v>Archief/magazijn4002156</v>
          </cell>
          <cell r="D21">
            <v>675</v>
          </cell>
        </row>
        <row r="22">
          <cell r="C22" t="str">
            <v>Archief/magazijn4002156</v>
          </cell>
          <cell r="D22">
            <v>675</v>
          </cell>
        </row>
        <row r="23">
          <cell r="C23" t="str">
            <v>Archief/magazijn4002156</v>
          </cell>
          <cell r="D23">
            <v>675</v>
          </cell>
        </row>
        <row r="24">
          <cell r="C24" t="str">
            <v>Archief/magazijn4002156</v>
          </cell>
          <cell r="D24">
            <v>675</v>
          </cell>
        </row>
        <row r="25">
          <cell r="C25" t="str">
            <v>Archief/magazijn4002156</v>
          </cell>
          <cell r="D25">
            <v>675</v>
          </cell>
        </row>
        <row r="26">
          <cell r="C26" t="str">
            <v>Archief/magazijn4002156</v>
          </cell>
          <cell r="D26">
            <v>675</v>
          </cell>
        </row>
        <row r="27">
          <cell r="C27" t="str">
            <v>Archief/magazijn400352</v>
          </cell>
          <cell r="D27">
            <v>625</v>
          </cell>
        </row>
        <row r="28">
          <cell r="C28" t="str">
            <v>bibliotheek3201254</v>
          </cell>
          <cell r="D28">
            <v>425</v>
          </cell>
        </row>
        <row r="29">
          <cell r="C29" t="str">
            <v>buitenentree0203254</v>
          </cell>
          <cell r="D29">
            <v>350</v>
          </cell>
        </row>
        <row r="30">
          <cell r="C30" t="str">
            <v>Computerruimte34034</v>
          </cell>
          <cell r="D30">
            <v>200</v>
          </cell>
        </row>
        <row r="31">
          <cell r="C31" t="str">
            <v>Computerruimte340252</v>
          </cell>
          <cell r="D31">
            <v>475</v>
          </cell>
        </row>
        <row r="32">
          <cell r="C32" t="str">
            <v>Computerruimte340252</v>
          </cell>
          <cell r="D32">
            <v>475</v>
          </cell>
        </row>
        <row r="33">
          <cell r="C33" t="str">
            <v>Computerruimte340252</v>
          </cell>
          <cell r="D33">
            <v>475</v>
          </cell>
        </row>
        <row r="34">
          <cell r="C34" t="str">
            <v>Computerruimte340252</v>
          </cell>
          <cell r="D34">
            <v>475</v>
          </cell>
        </row>
        <row r="35">
          <cell r="C35" t="str">
            <v>Computerruimte340252</v>
          </cell>
          <cell r="D35">
            <v>475</v>
          </cell>
        </row>
        <row r="36">
          <cell r="C36" t="str">
            <v>Computerruimte340252</v>
          </cell>
          <cell r="D36">
            <v>475</v>
          </cell>
        </row>
        <row r="37">
          <cell r="C37" t="str">
            <v>Computerruimte340252</v>
          </cell>
          <cell r="D37">
            <v>475</v>
          </cell>
        </row>
        <row r="38">
          <cell r="C38" t="str">
            <v>Computerruimte34020</v>
          </cell>
          <cell r="D38">
            <v>0</v>
          </cell>
        </row>
        <row r="39">
          <cell r="C39" t="str">
            <v>Containerentree254</v>
          </cell>
          <cell r="D39">
            <v>450</v>
          </cell>
        </row>
        <row r="40">
          <cell r="C40" t="str">
            <v>Containeropslag430352</v>
          </cell>
          <cell r="D40">
            <v>350</v>
          </cell>
        </row>
        <row r="41">
          <cell r="C41" t="str">
            <v>Containeropslag430352</v>
          </cell>
          <cell r="D41">
            <v>350</v>
          </cell>
        </row>
        <row r="42">
          <cell r="C42" t="str">
            <v>copieerruimte3801254</v>
          </cell>
          <cell r="D42">
            <v>395</v>
          </cell>
        </row>
        <row r="43">
          <cell r="C43" t="str">
            <v>copieerruimte3801254</v>
          </cell>
          <cell r="D43">
            <v>395</v>
          </cell>
        </row>
        <row r="44">
          <cell r="C44" t="str">
            <v>copieerruimte380252</v>
          </cell>
          <cell r="D44">
            <v>360</v>
          </cell>
        </row>
        <row r="45">
          <cell r="C45" t="str">
            <v>Doktersruimte780226</v>
          </cell>
          <cell r="D45">
            <v>175</v>
          </cell>
        </row>
        <row r="46">
          <cell r="C46" t="str">
            <v>Entree0202254</v>
          </cell>
          <cell r="D46">
            <v>325</v>
          </cell>
        </row>
        <row r="47">
          <cell r="C47" t="str">
            <v>Entree0203156</v>
          </cell>
          <cell r="D47">
            <v>300</v>
          </cell>
        </row>
        <row r="48">
          <cell r="C48" t="str">
            <v>Entree020352</v>
          </cell>
          <cell r="D48">
            <v>300</v>
          </cell>
        </row>
        <row r="49">
          <cell r="C49" t="str">
            <v>Entree020352</v>
          </cell>
          <cell r="D49">
            <v>300</v>
          </cell>
        </row>
        <row r="50">
          <cell r="C50" t="str">
            <v>Entree0201254</v>
          </cell>
          <cell r="D50">
            <v>350</v>
          </cell>
        </row>
        <row r="51">
          <cell r="C51" t="str">
            <v>Entree0203156</v>
          </cell>
          <cell r="D51">
            <v>300</v>
          </cell>
        </row>
        <row r="52">
          <cell r="C52" t="str">
            <v>Entree0201254</v>
          </cell>
          <cell r="D52">
            <v>350</v>
          </cell>
        </row>
        <row r="53">
          <cell r="C53" t="str">
            <v>Entree0203254</v>
          </cell>
          <cell r="D53">
            <v>350</v>
          </cell>
        </row>
        <row r="54">
          <cell r="C54" t="str">
            <v>Entree0201254</v>
          </cell>
          <cell r="D54">
            <v>350</v>
          </cell>
        </row>
        <row r="55">
          <cell r="C55" t="str">
            <v>Entree0202104</v>
          </cell>
          <cell r="D55">
            <v>300</v>
          </cell>
        </row>
        <row r="56">
          <cell r="C56" t="str">
            <v>entree0201254</v>
          </cell>
          <cell r="D56">
            <v>350</v>
          </cell>
        </row>
        <row r="57">
          <cell r="C57" t="str">
            <v>Entree0203156</v>
          </cell>
          <cell r="D57">
            <v>300</v>
          </cell>
        </row>
        <row r="58">
          <cell r="C58" t="str">
            <v>Entree0201254</v>
          </cell>
          <cell r="D58">
            <v>350</v>
          </cell>
        </row>
        <row r="59">
          <cell r="C59" t="str">
            <v>Entree0203156</v>
          </cell>
          <cell r="D59">
            <v>300</v>
          </cell>
        </row>
        <row r="60">
          <cell r="C60" t="str">
            <v>Entree0202156</v>
          </cell>
          <cell r="D60">
            <v>310</v>
          </cell>
        </row>
        <row r="61">
          <cell r="C61" t="str">
            <v>Entree0202104</v>
          </cell>
          <cell r="D61">
            <v>300</v>
          </cell>
        </row>
        <row r="62">
          <cell r="C62" t="str">
            <v>Entrée0203156</v>
          </cell>
          <cell r="D62">
            <v>300</v>
          </cell>
        </row>
        <row r="63">
          <cell r="C63" t="str">
            <v>Entrée (buiten)010352</v>
          </cell>
          <cell r="D63">
            <v>425</v>
          </cell>
        </row>
        <row r="64">
          <cell r="C64" t="str">
            <v>Garderobe030352</v>
          </cell>
          <cell r="D64">
            <v>340</v>
          </cell>
        </row>
        <row r="65">
          <cell r="C65" t="str">
            <v>Garderobe030352</v>
          </cell>
          <cell r="D65">
            <v>340</v>
          </cell>
        </row>
        <row r="66">
          <cell r="C66" t="str">
            <v>Garderobe0303156</v>
          </cell>
          <cell r="D66">
            <v>425</v>
          </cell>
        </row>
        <row r="67">
          <cell r="C67" t="str">
            <v>Garderobe0303156</v>
          </cell>
          <cell r="D67">
            <v>425</v>
          </cell>
        </row>
        <row r="68">
          <cell r="C68" t="str">
            <v>Garderobe0302156</v>
          </cell>
          <cell r="D68">
            <v>425</v>
          </cell>
        </row>
        <row r="69">
          <cell r="C69" t="str">
            <v>Garderobe0301156</v>
          </cell>
          <cell r="D69">
            <v>340</v>
          </cell>
        </row>
        <row r="70">
          <cell r="C70" t="str">
            <v>garderobe0301254</v>
          </cell>
          <cell r="D70">
            <v>450</v>
          </cell>
        </row>
        <row r="71">
          <cell r="C71" t="str">
            <v>Garderobe0303156</v>
          </cell>
          <cell r="D71">
            <v>425</v>
          </cell>
        </row>
        <row r="72">
          <cell r="C72" t="str">
            <v>Garderobe030352</v>
          </cell>
          <cell r="D72">
            <v>340</v>
          </cell>
        </row>
        <row r="73">
          <cell r="C73" t="str">
            <v>Garderobe0303156</v>
          </cell>
          <cell r="D73">
            <v>425</v>
          </cell>
        </row>
        <row r="74">
          <cell r="C74" t="str">
            <v>hoofdhal0203254</v>
          </cell>
          <cell r="D74">
            <v>475</v>
          </cell>
        </row>
        <row r="75">
          <cell r="C75" t="str">
            <v>Isra-ruimte340252</v>
          </cell>
          <cell r="D75">
            <v>475</v>
          </cell>
        </row>
        <row r="76">
          <cell r="C76" t="str">
            <v>Isra-ruimte340252</v>
          </cell>
          <cell r="D76">
            <v>475</v>
          </cell>
        </row>
        <row r="77">
          <cell r="C77" t="str">
            <v>Kantoor3002156</v>
          </cell>
          <cell r="D77">
            <v>385</v>
          </cell>
        </row>
        <row r="78">
          <cell r="C78" t="str">
            <v>Kantoor3002156</v>
          </cell>
          <cell r="D78">
            <v>385</v>
          </cell>
        </row>
        <row r="79">
          <cell r="C79" t="str">
            <v>Kantoor300212</v>
          </cell>
          <cell r="D79">
            <v>250</v>
          </cell>
        </row>
        <row r="80">
          <cell r="C80" t="str">
            <v>Kantoor3002156</v>
          </cell>
          <cell r="D80">
            <v>385</v>
          </cell>
        </row>
        <row r="81">
          <cell r="C81" t="str">
            <v>Kantoor3001156</v>
          </cell>
          <cell r="D81">
            <v>385</v>
          </cell>
        </row>
        <row r="82">
          <cell r="C82" t="str">
            <v>Kantoor3001156</v>
          </cell>
          <cell r="D82">
            <v>385</v>
          </cell>
        </row>
        <row r="83">
          <cell r="C83" t="str">
            <v>Kantoor3002156</v>
          </cell>
          <cell r="D83">
            <v>385</v>
          </cell>
        </row>
        <row r="84">
          <cell r="C84" t="str">
            <v>Kantoor3001156</v>
          </cell>
          <cell r="D84">
            <v>385</v>
          </cell>
        </row>
        <row r="85">
          <cell r="C85" t="str">
            <v>Kantoor3001156</v>
          </cell>
          <cell r="D85">
            <v>385</v>
          </cell>
        </row>
        <row r="86">
          <cell r="C86" t="str">
            <v>Kantoor3001156</v>
          </cell>
          <cell r="D86">
            <v>385</v>
          </cell>
        </row>
        <row r="87">
          <cell r="C87" t="str">
            <v>Kantoor3001156</v>
          </cell>
          <cell r="D87">
            <v>385</v>
          </cell>
        </row>
        <row r="88">
          <cell r="C88" t="str">
            <v>Kantoor3001156</v>
          </cell>
          <cell r="D88">
            <v>385</v>
          </cell>
        </row>
        <row r="89">
          <cell r="C89" t="str">
            <v>Kantoor3001156</v>
          </cell>
          <cell r="D89">
            <v>385</v>
          </cell>
        </row>
        <row r="90">
          <cell r="C90" t="str">
            <v>Kantoor3001156</v>
          </cell>
          <cell r="D90">
            <v>385</v>
          </cell>
        </row>
        <row r="91">
          <cell r="C91" t="str">
            <v>Kantoor3001156</v>
          </cell>
          <cell r="D91">
            <v>385</v>
          </cell>
        </row>
        <row r="92">
          <cell r="C92" t="str">
            <v>Kantoor3001156</v>
          </cell>
          <cell r="D92">
            <v>385</v>
          </cell>
        </row>
        <row r="93">
          <cell r="C93" t="str">
            <v>Kantoor3002254</v>
          </cell>
          <cell r="D93">
            <v>410</v>
          </cell>
        </row>
        <row r="94">
          <cell r="C94" t="str">
            <v>Kantoor9500254</v>
          </cell>
          <cell r="D94">
            <v>285</v>
          </cell>
        </row>
        <row r="95">
          <cell r="C95" t="str">
            <v>Kantoor950052</v>
          </cell>
          <cell r="D95">
            <v>225</v>
          </cell>
        </row>
        <row r="96">
          <cell r="C96" t="str">
            <v>Kantoor3001156</v>
          </cell>
          <cell r="D96">
            <v>385</v>
          </cell>
        </row>
        <row r="97">
          <cell r="C97" t="str">
            <v>Kantoor3001156</v>
          </cell>
          <cell r="D97">
            <v>385</v>
          </cell>
        </row>
        <row r="98">
          <cell r="C98" t="str">
            <v>Kantoor3001156</v>
          </cell>
          <cell r="D98">
            <v>385</v>
          </cell>
        </row>
        <row r="99">
          <cell r="C99" t="str">
            <v>Kantoor3002130</v>
          </cell>
          <cell r="D99">
            <v>375</v>
          </cell>
        </row>
        <row r="100">
          <cell r="C100" t="str">
            <v>Kantoor300226</v>
          </cell>
          <cell r="D100">
            <v>300</v>
          </cell>
        </row>
        <row r="101">
          <cell r="C101" t="str">
            <v>Kantoor300226</v>
          </cell>
          <cell r="D101">
            <v>300</v>
          </cell>
        </row>
        <row r="102">
          <cell r="C102" t="str">
            <v>Kantoor30028</v>
          </cell>
          <cell r="D102">
            <v>300</v>
          </cell>
        </row>
        <row r="103">
          <cell r="C103" t="str">
            <v>Kantoor3002130</v>
          </cell>
          <cell r="D103">
            <v>375</v>
          </cell>
        </row>
        <row r="104">
          <cell r="C104" t="str">
            <v>Kantoor300226</v>
          </cell>
          <cell r="D104">
            <v>300</v>
          </cell>
        </row>
        <row r="105">
          <cell r="C105" t="str">
            <v>Kantoor300226</v>
          </cell>
          <cell r="D105">
            <v>300</v>
          </cell>
        </row>
        <row r="106">
          <cell r="C106" t="str">
            <v>Kantoor30028</v>
          </cell>
          <cell r="D106">
            <v>300</v>
          </cell>
        </row>
        <row r="107">
          <cell r="C107" t="str">
            <v>Kantoor3002130</v>
          </cell>
          <cell r="D107">
            <v>375</v>
          </cell>
        </row>
        <row r="108">
          <cell r="C108" t="str">
            <v>Kantoor300226</v>
          </cell>
          <cell r="D108">
            <v>300</v>
          </cell>
        </row>
        <row r="109">
          <cell r="C109" t="str">
            <v>Kantoor300226</v>
          </cell>
          <cell r="D109">
            <v>300</v>
          </cell>
        </row>
        <row r="110">
          <cell r="C110" t="str">
            <v>Kantoor30028</v>
          </cell>
          <cell r="D110">
            <v>300</v>
          </cell>
        </row>
        <row r="111">
          <cell r="C111" t="str">
            <v>Kantoor3002130</v>
          </cell>
          <cell r="D111">
            <v>375</v>
          </cell>
        </row>
        <row r="112">
          <cell r="C112" t="str">
            <v>Kantoor300226</v>
          </cell>
          <cell r="D112">
            <v>300</v>
          </cell>
        </row>
        <row r="113">
          <cell r="C113" t="str">
            <v>Kantoor300226</v>
          </cell>
          <cell r="D113">
            <v>300</v>
          </cell>
        </row>
        <row r="114">
          <cell r="C114" t="str">
            <v>Kantoor30028</v>
          </cell>
          <cell r="D114">
            <v>300</v>
          </cell>
        </row>
        <row r="115">
          <cell r="C115" t="str">
            <v>Kantoor3002130</v>
          </cell>
          <cell r="D115">
            <v>375</v>
          </cell>
        </row>
        <row r="116">
          <cell r="C116" t="str">
            <v>Kantoor300226</v>
          </cell>
          <cell r="D116">
            <v>300</v>
          </cell>
        </row>
        <row r="117">
          <cell r="C117" t="str">
            <v>Kantoor300226</v>
          </cell>
          <cell r="D117">
            <v>300</v>
          </cell>
        </row>
        <row r="118">
          <cell r="C118" t="str">
            <v>Kantoor30028</v>
          </cell>
          <cell r="D118">
            <v>300</v>
          </cell>
        </row>
        <row r="119">
          <cell r="C119" t="str">
            <v>Kantoor3001130</v>
          </cell>
          <cell r="D119">
            <v>375</v>
          </cell>
        </row>
        <row r="120">
          <cell r="C120" t="str">
            <v>Kantoor300126</v>
          </cell>
          <cell r="D120">
            <v>300</v>
          </cell>
        </row>
        <row r="121">
          <cell r="C121" t="str">
            <v>Kantoor300126</v>
          </cell>
          <cell r="D121">
            <v>300</v>
          </cell>
        </row>
        <row r="122">
          <cell r="C122" t="str">
            <v>Kantoor3001130</v>
          </cell>
          <cell r="D122">
            <v>375</v>
          </cell>
        </row>
        <row r="123">
          <cell r="C123" t="str">
            <v>Kantoor300126</v>
          </cell>
          <cell r="D123">
            <v>300</v>
          </cell>
        </row>
        <row r="124">
          <cell r="C124" t="str">
            <v>Kantoor300126</v>
          </cell>
          <cell r="D124">
            <v>300</v>
          </cell>
        </row>
        <row r="125">
          <cell r="C125" t="str">
            <v>Kantoor3001130</v>
          </cell>
          <cell r="D125">
            <v>375</v>
          </cell>
        </row>
        <row r="126">
          <cell r="C126" t="str">
            <v>Kantoor300126</v>
          </cell>
          <cell r="D126">
            <v>300</v>
          </cell>
        </row>
        <row r="127">
          <cell r="C127" t="str">
            <v>Kantoor300126</v>
          </cell>
          <cell r="D127">
            <v>300</v>
          </cell>
        </row>
        <row r="128">
          <cell r="C128" t="str">
            <v>Kantoor3001130</v>
          </cell>
          <cell r="D128">
            <v>375</v>
          </cell>
        </row>
        <row r="129">
          <cell r="C129" t="str">
            <v>Kantoor300126</v>
          </cell>
          <cell r="D129">
            <v>300</v>
          </cell>
        </row>
        <row r="130">
          <cell r="C130" t="str">
            <v>Kantoor300126</v>
          </cell>
          <cell r="D130">
            <v>300</v>
          </cell>
        </row>
        <row r="131">
          <cell r="C131" t="str">
            <v>Kantoor3001130</v>
          </cell>
          <cell r="D131">
            <v>375</v>
          </cell>
        </row>
        <row r="132">
          <cell r="C132" t="str">
            <v>Kantoor300126</v>
          </cell>
          <cell r="D132">
            <v>300</v>
          </cell>
        </row>
        <row r="133">
          <cell r="C133" t="str">
            <v>Kantoor300126</v>
          </cell>
          <cell r="D133">
            <v>300</v>
          </cell>
        </row>
        <row r="134">
          <cell r="C134" t="str">
            <v>Kantoor3002130</v>
          </cell>
          <cell r="D134">
            <v>375</v>
          </cell>
        </row>
        <row r="135">
          <cell r="C135" t="str">
            <v>Kantoor300226</v>
          </cell>
          <cell r="D135">
            <v>300</v>
          </cell>
        </row>
        <row r="136">
          <cell r="C136" t="str">
            <v>Kantoor300226</v>
          </cell>
          <cell r="D136">
            <v>300</v>
          </cell>
        </row>
        <row r="137">
          <cell r="C137" t="str">
            <v>Kantoor30028</v>
          </cell>
          <cell r="D137">
            <v>300</v>
          </cell>
        </row>
        <row r="138">
          <cell r="C138" t="str">
            <v>Kantoor3002130</v>
          </cell>
          <cell r="D138">
            <v>375</v>
          </cell>
        </row>
        <row r="139">
          <cell r="C139" t="str">
            <v>Kantoor300226</v>
          </cell>
          <cell r="D139">
            <v>300</v>
          </cell>
        </row>
        <row r="140">
          <cell r="C140" t="str">
            <v>Kantoor300226</v>
          </cell>
          <cell r="D140">
            <v>300</v>
          </cell>
        </row>
        <row r="141">
          <cell r="C141" t="str">
            <v>Kantoor30028</v>
          </cell>
          <cell r="D141">
            <v>300</v>
          </cell>
        </row>
        <row r="142">
          <cell r="C142" t="str">
            <v>Kantoor3002130</v>
          </cell>
          <cell r="D142">
            <v>375</v>
          </cell>
        </row>
        <row r="143">
          <cell r="C143" t="str">
            <v>Kantoor300226</v>
          </cell>
          <cell r="D143">
            <v>300</v>
          </cell>
        </row>
        <row r="144">
          <cell r="C144" t="str">
            <v>Kantoor300226</v>
          </cell>
          <cell r="D144">
            <v>300</v>
          </cell>
        </row>
        <row r="145">
          <cell r="C145" t="str">
            <v>Kantoor30028</v>
          </cell>
          <cell r="D145">
            <v>300</v>
          </cell>
        </row>
        <row r="146">
          <cell r="C146" t="str">
            <v>Kantoor3002130</v>
          </cell>
          <cell r="D146">
            <v>375</v>
          </cell>
        </row>
        <row r="147">
          <cell r="C147" t="str">
            <v>Kantoor300226</v>
          </cell>
          <cell r="D147">
            <v>300</v>
          </cell>
        </row>
        <row r="148">
          <cell r="C148" t="str">
            <v>Kantoor300226</v>
          </cell>
          <cell r="D148">
            <v>300</v>
          </cell>
        </row>
        <row r="149">
          <cell r="C149" t="str">
            <v>Kantoor30020</v>
          </cell>
          <cell r="D149">
            <v>350</v>
          </cell>
        </row>
        <row r="150">
          <cell r="C150" t="str">
            <v>Kantoor300213</v>
          </cell>
          <cell r="D150">
            <v>300</v>
          </cell>
        </row>
        <row r="151">
          <cell r="C151" t="str">
            <v>Kantoor5002130</v>
          </cell>
          <cell r="D151">
            <v>365</v>
          </cell>
        </row>
        <row r="152">
          <cell r="C152" t="str">
            <v>Kantoor500226</v>
          </cell>
          <cell r="D152">
            <v>250</v>
          </cell>
        </row>
        <row r="153">
          <cell r="C153" t="str">
            <v>Kantoor500226</v>
          </cell>
          <cell r="D153">
            <v>250</v>
          </cell>
        </row>
        <row r="154">
          <cell r="C154" t="str">
            <v>Kantoor3002130</v>
          </cell>
          <cell r="D154">
            <v>375</v>
          </cell>
        </row>
        <row r="155">
          <cell r="C155" t="str">
            <v>Kantoor300226</v>
          </cell>
          <cell r="D155">
            <v>300</v>
          </cell>
        </row>
        <row r="156">
          <cell r="C156" t="str">
            <v>Kantoor300226</v>
          </cell>
          <cell r="D156">
            <v>300</v>
          </cell>
        </row>
        <row r="157">
          <cell r="C157" t="str">
            <v>Kantoor3002130</v>
          </cell>
          <cell r="D157">
            <v>375</v>
          </cell>
        </row>
        <row r="158">
          <cell r="C158" t="str">
            <v>Kantoor300226</v>
          </cell>
          <cell r="D158">
            <v>300</v>
          </cell>
        </row>
        <row r="159">
          <cell r="C159" t="str">
            <v>Kantoor300226</v>
          </cell>
          <cell r="D159">
            <v>300</v>
          </cell>
        </row>
        <row r="160">
          <cell r="C160" t="str">
            <v>Kantoor30028</v>
          </cell>
          <cell r="D160">
            <v>300</v>
          </cell>
        </row>
        <row r="161">
          <cell r="C161" t="str">
            <v>Kantoor3002130</v>
          </cell>
          <cell r="D161">
            <v>375</v>
          </cell>
        </row>
        <row r="162">
          <cell r="C162" t="str">
            <v>Kantoor300226</v>
          </cell>
          <cell r="D162">
            <v>300</v>
          </cell>
        </row>
        <row r="163">
          <cell r="C163" t="str">
            <v>Kantoor300226</v>
          </cell>
          <cell r="D163">
            <v>300</v>
          </cell>
        </row>
        <row r="164">
          <cell r="C164" t="str">
            <v>Kantoor30028</v>
          </cell>
          <cell r="D164">
            <v>300</v>
          </cell>
        </row>
        <row r="165">
          <cell r="C165" t="str">
            <v>Kantoor3002130</v>
          </cell>
          <cell r="D165">
            <v>375</v>
          </cell>
        </row>
        <row r="166">
          <cell r="C166" t="str">
            <v>Kantoor300226</v>
          </cell>
          <cell r="D166">
            <v>300</v>
          </cell>
        </row>
        <row r="167">
          <cell r="C167" t="str">
            <v>Kantoor300226</v>
          </cell>
          <cell r="D167">
            <v>300</v>
          </cell>
        </row>
        <row r="168">
          <cell r="C168" t="str">
            <v>Kantoor30028</v>
          </cell>
          <cell r="D168">
            <v>300</v>
          </cell>
        </row>
        <row r="169">
          <cell r="C169" t="str">
            <v>Kantoor3002130</v>
          </cell>
          <cell r="D169">
            <v>375</v>
          </cell>
        </row>
        <row r="170">
          <cell r="C170" t="str">
            <v>Kantoor300226</v>
          </cell>
          <cell r="D170">
            <v>300</v>
          </cell>
        </row>
        <row r="171">
          <cell r="C171" t="str">
            <v>Kantoor300226</v>
          </cell>
          <cell r="D171">
            <v>300</v>
          </cell>
        </row>
        <row r="172">
          <cell r="C172" t="str">
            <v>Kantoor30028</v>
          </cell>
          <cell r="D172">
            <v>300</v>
          </cell>
        </row>
        <row r="173">
          <cell r="C173" t="str">
            <v>Kantoor3002130</v>
          </cell>
          <cell r="D173">
            <v>375</v>
          </cell>
        </row>
        <row r="174">
          <cell r="C174" t="str">
            <v>Kantoor300226</v>
          </cell>
          <cell r="D174">
            <v>300</v>
          </cell>
        </row>
        <row r="175">
          <cell r="C175" t="str">
            <v>Kantoor300226</v>
          </cell>
          <cell r="D175">
            <v>300</v>
          </cell>
        </row>
        <row r="176">
          <cell r="C176" t="str">
            <v>Kantoor30028</v>
          </cell>
          <cell r="D176">
            <v>300</v>
          </cell>
        </row>
        <row r="177">
          <cell r="C177" t="str">
            <v>Kantoor3001156</v>
          </cell>
          <cell r="D177">
            <v>385</v>
          </cell>
        </row>
        <row r="178">
          <cell r="C178" t="str">
            <v>Kantoor3001156</v>
          </cell>
          <cell r="D178">
            <v>385</v>
          </cell>
        </row>
        <row r="179">
          <cell r="C179" t="str">
            <v>Kantoor3001156</v>
          </cell>
          <cell r="D179">
            <v>385</v>
          </cell>
        </row>
        <row r="180">
          <cell r="C180" t="str">
            <v>Kantoor3001156</v>
          </cell>
          <cell r="D180">
            <v>385</v>
          </cell>
        </row>
        <row r="181">
          <cell r="C181" t="str">
            <v>Kantoor3001156</v>
          </cell>
          <cell r="D181">
            <v>385</v>
          </cell>
        </row>
        <row r="182">
          <cell r="C182" t="str">
            <v>Kantoor3001156</v>
          </cell>
          <cell r="D182">
            <v>385</v>
          </cell>
        </row>
        <row r="183">
          <cell r="C183" t="str">
            <v>Kantoor3001156</v>
          </cell>
          <cell r="D183">
            <v>385</v>
          </cell>
        </row>
        <row r="184">
          <cell r="C184" t="str">
            <v>Kantoor3001156</v>
          </cell>
          <cell r="D184">
            <v>385</v>
          </cell>
        </row>
        <row r="185">
          <cell r="C185" t="str">
            <v>Kantoor3001156</v>
          </cell>
          <cell r="D185">
            <v>385</v>
          </cell>
        </row>
        <row r="186">
          <cell r="C186" t="str">
            <v>Kantoor3001156</v>
          </cell>
          <cell r="D186">
            <v>385</v>
          </cell>
        </row>
        <row r="187">
          <cell r="C187" t="str">
            <v>Kantoor3001156</v>
          </cell>
          <cell r="D187">
            <v>385</v>
          </cell>
        </row>
        <row r="188">
          <cell r="C188" t="str">
            <v>Kantoor3001156</v>
          </cell>
          <cell r="D188">
            <v>385</v>
          </cell>
        </row>
        <row r="189">
          <cell r="C189" t="str">
            <v>Kantoor3001156</v>
          </cell>
          <cell r="D189">
            <v>385</v>
          </cell>
        </row>
        <row r="190">
          <cell r="C190" t="str">
            <v>Kantoor3001156</v>
          </cell>
          <cell r="D190">
            <v>385</v>
          </cell>
        </row>
        <row r="191">
          <cell r="C191" t="str">
            <v>Kantoor3001156</v>
          </cell>
          <cell r="D191">
            <v>385</v>
          </cell>
        </row>
        <row r="192">
          <cell r="C192" t="str">
            <v>Kantoor3001156</v>
          </cell>
          <cell r="D192">
            <v>385</v>
          </cell>
        </row>
        <row r="193">
          <cell r="C193" t="str">
            <v>Kantoor3001156</v>
          </cell>
          <cell r="D193">
            <v>385</v>
          </cell>
        </row>
        <row r="194">
          <cell r="C194" t="str">
            <v>Kantoor3001156</v>
          </cell>
          <cell r="D194">
            <v>385</v>
          </cell>
        </row>
        <row r="195">
          <cell r="C195" t="str">
            <v>Kantoor3001156</v>
          </cell>
          <cell r="D195">
            <v>385</v>
          </cell>
        </row>
        <row r="196">
          <cell r="C196" t="str">
            <v>Kantoor3001156</v>
          </cell>
          <cell r="D196">
            <v>385</v>
          </cell>
        </row>
        <row r="197">
          <cell r="C197" t="str">
            <v>Kantoor3001156</v>
          </cell>
          <cell r="D197">
            <v>385</v>
          </cell>
        </row>
        <row r="198">
          <cell r="C198" t="str">
            <v>Kantoor3001156</v>
          </cell>
          <cell r="D198">
            <v>385</v>
          </cell>
        </row>
        <row r="199">
          <cell r="C199" t="str">
            <v>Kantoor3003156</v>
          </cell>
          <cell r="D199">
            <v>365</v>
          </cell>
        </row>
        <row r="200">
          <cell r="C200" t="str">
            <v>Kantoor3002156</v>
          </cell>
          <cell r="D200">
            <v>375</v>
          </cell>
        </row>
        <row r="201">
          <cell r="C201" t="str">
            <v>Kantoor3002156</v>
          </cell>
          <cell r="D201">
            <v>375</v>
          </cell>
        </row>
        <row r="202">
          <cell r="C202" t="str">
            <v>Kantoor3002156</v>
          </cell>
          <cell r="D202">
            <v>375</v>
          </cell>
        </row>
        <row r="203">
          <cell r="C203" t="str">
            <v>Kantoor3002156</v>
          </cell>
          <cell r="D203">
            <v>375</v>
          </cell>
        </row>
        <row r="204">
          <cell r="C204" t="str">
            <v>Kantoor3001156</v>
          </cell>
          <cell r="D204">
            <v>385</v>
          </cell>
        </row>
        <row r="205">
          <cell r="C205" t="str">
            <v>Kantoor3001156</v>
          </cell>
          <cell r="D205">
            <v>385</v>
          </cell>
        </row>
        <row r="206">
          <cell r="C206" t="str">
            <v>Kantoor3001156</v>
          </cell>
          <cell r="D206">
            <v>385</v>
          </cell>
        </row>
        <row r="207">
          <cell r="C207" t="str">
            <v>Kantoor3001156</v>
          </cell>
          <cell r="D207">
            <v>385</v>
          </cell>
        </row>
        <row r="208">
          <cell r="C208" t="str">
            <v>Kantoor3001156</v>
          </cell>
          <cell r="D208">
            <v>385</v>
          </cell>
        </row>
        <row r="209">
          <cell r="C209" t="str">
            <v>Kantoor3001156</v>
          </cell>
          <cell r="D209">
            <v>385</v>
          </cell>
        </row>
        <row r="210">
          <cell r="C210" t="str">
            <v>Kantoor3001156</v>
          </cell>
          <cell r="D210">
            <v>385</v>
          </cell>
        </row>
        <row r="211">
          <cell r="C211" t="str">
            <v>Kantoor3001156</v>
          </cell>
          <cell r="D211">
            <v>385</v>
          </cell>
        </row>
        <row r="212">
          <cell r="C212" t="str">
            <v>Kantoor3001156</v>
          </cell>
          <cell r="D212">
            <v>385</v>
          </cell>
        </row>
        <row r="213">
          <cell r="C213" t="str">
            <v>Kantoor3001156</v>
          </cell>
          <cell r="D213">
            <v>385</v>
          </cell>
        </row>
        <row r="214">
          <cell r="C214" t="str">
            <v>Kantoor3002156</v>
          </cell>
          <cell r="D214">
            <v>375</v>
          </cell>
        </row>
        <row r="215">
          <cell r="C215" t="str">
            <v>Kantoor3001156</v>
          </cell>
          <cell r="D215">
            <v>385</v>
          </cell>
        </row>
        <row r="216">
          <cell r="C216" t="str">
            <v>Kantoor3001156</v>
          </cell>
          <cell r="D216">
            <v>385</v>
          </cell>
        </row>
        <row r="217">
          <cell r="C217" t="str">
            <v>Kantoor3001156</v>
          </cell>
          <cell r="D217">
            <v>385</v>
          </cell>
        </row>
        <row r="218">
          <cell r="C218" t="str">
            <v>Kantoor3001156</v>
          </cell>
          <cell r="D218">
            <v>385</v>
          </cell>
        </row>
        <row r="219">
          <cell r="C219" t="str">
            <v>Kantoor3001156</v>
          </cell>
          <cell r="D219">
            <v>385</v>
          </cell>
        </row>
        <row r="220">
          <cell r="C220" t="str">
            <v>Kantoor3001156</v>
          </cell>
          <cell r="D220">
            <v>385</v>
          </cell>
        </row>
        <row r="221">
          <cell r="C221" t="str">
            <v>Kantoor3001156</v>
          </cell>
          <cell r="D221">
            <v>385</v>
          </cell>
        </row>
        <row r="222">
          <cell r="C222" t="str">
            <v>Kantoor3001156</v>
          </cell>
          <cell r="D222">
            <v>385</v>
          </cell>
        </row>
        <row r="223">
          <cell r="C223" t="str">
            <v>Kantoor3001156</v>
          </cell>
          <cell r="D223">
            <v>385</v>
          </cell>
        </row>
        <row r="224">
          <cell r="C224" t="str">
            <v>Kantoor3001156</v>
          </cell>
          <cell r="D224">
            <v>385</v>
          </cell>
        </row>
        <row r="225">
          <cell r="C225" t="str">
            <v>Kantoor3001156</v>
          </cell>
          <cell r="D225">
            <v>385</v>
          </cell>
        </row>
        <row r="226">
          <cell r="C226" t="str">
            <v>Kantoor3001156</v>
          </cell>
          <cell r="D226">
            <v>385</v>
          </cell>
        </row>
        <row r="227">
          <cell r="C227" t="str">
            <v>Kantoor3001156</v>
          </cell>
          <cell r="D227">
            <v>385</v>
          </cell>
        </row>
        <row r="228">
          <cell r="C228" t="str">
            <v>Kantoor3001156</v>
          </cell>
          <cell r="D228">
            <v>385</v>
          </cell>
        </row>
        <row r="229">
          <cell r="C229" t="str">
            <v>Kantoor3001156</v>
          </cell>
          <cell r="D229">
            <v>385</v>
          </cell>
        </row>
        <row r="230">
          <cell r="C230" t="str">
            <v>Kantoor3002156</v>
          </cell>
          <cell r="D230">
            <v>375</v>
          </cell>
        </row>
        <row r="231">
          <cell r="C231" t="str">
            <v>Kantoor3001156</v>
          </cell>
          <cell r="D231">
            <v>385</v>
          </cell>
        </row>
        <row r="232">
          <cell r="C232" t="str">
            <v>Kantoor3001156</v>
          </cell>
          <cell r="D232">
            <v>385</v>
          </cell>
        </row>
        <row r="233">
          <cell r="C233" t="str">
            <v>Kantoor3001156</v>
          </cell>
          <cell r="D233">
            <v>385</v>
          </cell>
        </row>
        <row r="234">
          <cell r="C234" t="str">
            <v>Kantoor3001254</v>
          </cell>
          <cell r="D234">
            <v>410</v>
          </cell>
        </row>
        <row r="235">
          <cell r="C235" t="str">
            <v>Kantoor3001254</v>
          </cell>
          <cell r="D235">
            <v>410</v>
          </cell>
        </row>
        <row r="236">
          <cell r="C236" t="str">
            <v>Kantoor3001254</v>
          </cell>
          <cell r="D236">
            <v>410</v>
          </cell>
        </row>
        <row r="237">
          <cell r="C237" t="str">
            <v>Kantoor3001254</v>
          </cell>
          <cell r="D237">
            <v>410</v>
          </cell>
        </row>
        <row r="238">
          <cell r="C238" t="str">
            <v>Kantoor3001156</v>
          </cell>
          <cell r="D238">
            <v>385</v>
          </cell>
        </row>
        <row r="239">
          <cell r="C239" t="str">
            <v>Kantoor300112</v>
          </cell>
          <cell r="D239">
            <v>225</v>
          </cell>
        </row>
        <row r="240">
          <cell r="C240" t="str">
            <v>Kantoor300112</v>
          </cell>
          <cell r="D240">
            <v>225</v>
          </cell>
        </row>
        <row r="241">
          <cell r="C241" t="str">
            <v>Kantoor300112</v>
          </cell>
          <cell r="D241">
            <v>225</v>
          </cell>
        </row>
        <row r="242">
          <cell r="C242" t="str">
            <v>Kantoor300112</v>
          </cell>
          <cell r="D242">
            <v>225</v>
          </cell>
        </row>
        <row r="243">
          <cell r="C243" t="str">
            <v>Kantoor300152</v>
          </cell>
          <cell r="D243">
            <v>340</v>
          </cell>
        </row>
        <row r="244">
          <cell r="C244" t="str">
            <v>Kantoor300152</v>
          </cell>
          <cell r="D244">
            <v>340</v>
          </cell>
        </row>
        <row r="245">
          <cell r="C245" t="str">
            <v>Kantoor300152</v>
          </cell>
          <cell r="D245">
            <v>340</v>
          </cell>
        </row>
        <row r="246">
          <cell r="C246" t="str">
            <v>Kantoor3001254</v>
          </cell>
          <cell r="D246">
            <v>410</v>
          </cell>
        </row>
        <row r="247">
          <cell r="C247" t="str">
            <v>Kantoor3001254</v>
          </cell>
          <cell r="D247">
            <v>410</v>
          </cell>
        </row>
        <row r="248">
          <cell r="C248" t="str">
            <v>Kantoor3001254</v>
          </cell>
          <cell r="D248">
            <v>410</v>
          </cell>
        </row>
        <row r="249">
          <cell r="C249" t="str">
            <v>Kantoor3001254</v>
          </cell>
          <cell r="D249">
            <v>410</v>
          </cell>
        </row>
        <row r="250">
          <cell r="C250" t="str">
            <v>Kantoor3001254</v>
          </cell>
          <cell r="D250">
            <v>410</v>
          </cell>
        </row>
        <row r="251">
          <cell r="C251" t="str">
            <v>Kantoor3001254</v>
          </cell>
          <cell r="D251">
            <v>410</v>
          </cell>
        </row>
        <row r="252">
          <cell r="C252" t="str">
            <v>Kantoor300112</v>
          </cell>
          <cell r="D252">
            <v>225</v>
          </cell>
        </row>
        <row r="253">
          <cell r="C253" t="str">
            <v>Kantoor300112</v>
          </cell>
          <cell r="D253">
            <v>225</v>
          </cell>
        </row>
        <row r="254">
          <cell r="C254" t="str">
            <v>Kantoor300112</v>
          </cell>
          <cell r="D254">
            <v>225</v>
          </cell>
        </row>
        <row r="255">
          <cell r="C255" t="str">
            <v>Kantoor300112</v>
          </cell>
          <cell r="D255">
            <v>225</v>
          </cell>
        </row>
        <row r="256">
          <cell r="C256" t="str">
            <v>Kantoor3001254</v>
          </cell>
          <cell r="D256">
            <v>410</v>
          </cell>
        </row>
        <row r="257">
          <cell r="C257" t="str">
            <v>Kantoor300112</v>
          </cell>
          <cell r="D257">
            <v>225</v>
          </cell>
        </row>
        <row r="258">
          <cell r="C258" t="str">
            <v>Kantoor300112</v>
          </cell>
          <cell r="D258">
            <v>225</v>
          </cell>
        </row>
        <row r="259">
          <cell r="C259" t="str">
            <v>Kantoor300112</v>
          </cell>
          <cell r="D259">
            <v>225</v>
          </cell>
        </row>
        <row r="260">
          <cell r="C260" t="str">
            <v>Kantoor300112</v>
          </cell>
          <cell r="D260">
            <v>225</v>
          </cell>
        </row>
        <row r="261">
          <cell r="C261" t="str">
            <v>Kantoor300112</v>
          </cell>
          <cell r="D261">
            <v>225</v>
          </cell>
        </row>
        <row r="262">
          <cell r="C262" t="str">
            <v>Kantoor300112</v>
          </cell>
          <cell r="D262">
            <v>225</v>
          </cell>
        </row>
        <row r="263">
          <cell r="C263" t="str">
            <v>Kantoor300112</v>
          </cell>
          <cell r="D263">
            <v>225</v>
          </cell>
        </row>
        <row r="264">
          <cell r="C264" t="str">
            <v>Kantoor300112</v>
          </cell>
          <cell r="D264">
            <v>225</v>
          </cell>
        </row>
        <row r="265">
          <cell r="C265" t="str">
            <v>Kantoor300152</v>
          </cell>
          <cell r="D265">
            <v>340</v>
          </cell>
        </row>
        <row r="266">
          <cell r="C266" t="str">
            <v>Kantoor300112</v>
          </cell>
          <cell r="D266">
            <v>225</v>
          </cell>
        </row>
        <row r="267">
          <cell r="C267" t="str">
            <v>Kantoor3001254</v>
          </cell>
          <cell r="D267">
            <v>410</v>
          </cell>
        </row>
        <row r="268">
          <cell r="C268" t="str">
            <v>Kantoor3001254</v>
          </cell>
          <cell r="D268">
            <v>410</v>
          </cell>
        </row>
        <row r="269">
          <cell r="C269" t="str">
            <v>Kantoor300112</v>
          </cell>
          <cell r="D269">
            <v>225</v>
          </cell>
        </row>
        <row r="270">
          <cell r="C270" t="str">
            <v>Kantoor300112</v>
          </cell>
          <cell r="D270">
            <v>225</v>
          </cell>
        </row>
        <row r="271">
          <cell r="C271" t="str">
            <v>Kantoor3001156</v>
          </cell>
          <cell r="D271">
            <v>385</v>
          </cell>
        </row>
        <row r="272">
          <cell r="C272" t="str">
            <v>Kantoor3001156</v>
          </cell>
          <cell r="D272">
            <v>385</v>
          </cell>
        </row>
        <row r="273">
          <cell r="C273" t="str">
            <v>Kantoor3001156</v>
          </cell>
          <cell r="D273">
            <v>385</v>
          </cell>
        </row>
        <row r="274">
          <cell r="C274" t="str">
            <v>Kantoor3001156</v>
          </cell>
          <cell r="D274">
            <v>385</v>
          </cell>
        </row>
        <row r="275">
          <cell r="C275" t="str">
            <v>Kantoor3001156</v>
          </cell>
          <cell r="D275">
            <v>385</v>
          </cell>
        </row>
        <row r="276">
          <cell r="C276" t="str">
            <v>Kantoor3001156</v>
          </cell>
          <cell r="D276">
            <v>385</v>
          </cell>
        </row>
        <row r="277">
          <cell r="C277" t="str">
            <v>Kantoor3001156</v>
          </cell>
          <cell r="D277">
            <v>385</v>
          </cell>
        </row>
        <row r="278">
          <cell r="C278" t="str">
            <v>Kantoor3001156</v>
          </cell>
          <cell r="D278">
            <v>385</v>
          </cell>
        </row>
        <row r="279">
          <cell r="C279" t="str">
            <v>Kantoor3001156</v>
          </cell>
          <cell r="D279">
            <v>385</v>
          </cell>
        </row>
        <row r="280">
          <cell r="C280" t="str">
            <v>Kantoor3001156</v>
          </cell>
          <cell r="D280">
            <v>385</v>
          </cell>
        </row>
        <row r="281">
          <cell r="C281" t="str">
            <v>Kantoor3001156</v>
          </cell>
          <cell r="D281">
            <v>385</v>
          </cell>
        </row>
        <row r="282">
          <cell r="C282" t="str">
            <v>Kantoor3001156</v>
          </cell>
          <cell r="D282">
            <v>385</v>
          </cell>
        </row>
        <row r="283">
          <cell r="C283" t="str">
            <v>Kantoor3001156</v>
          </cell>
          <cell r="D283">
            <v>385</v>
          </cell>
        </row>
        <row r="284">
          <cell r="C284" t="str">
            <v>Kantoor3001156</v>
          </cell>
          <cell r="D284">
            <v>385</v>
          </cell>
        </row>
        <row r="285">
          <cell r="C285" t="str">
            <v>Kantoor3001156</v>
          </cell>
          <cell r="D285">
            <v>385</v>
          </cell>
        </row>
        <row r="286">
          <cell r="C286" t="str">
            <v>Kantoor3001156</v>
          </cell>
          <cell r="D286">
            <v>385</v>
          </cell>
        </row>
        <row r="287">
          <cell r="C287" t="str">
            <v>Kantoor3001156</v>
          </cell>
          <cell r="D287">
            <v>385</v>
          </cell>
        </row>
        <row r="288">
          <cell r="C288" t="str">
            <v>Kantoor3001156</v>
          </cell>
          <cell r="D288">
            <v>385</v>
          </cell>
        </row>
        <row r="289">
          <cell r="C289" t="str">
            <v>Kantoor3001156</v>
          </cell>
          <cell r="D289">
            <v>385</v>
          </cell>
        </row>
        <row r="290">
          <cell r="C290" t="str">
            <v>Kantoor3001156</v>
          </cell>
          <cell r="D290">
            <v>385</v>
          </cell>
        </row>
        <row r="291">
          <cell r="C291" t="str">
            <v>Kantoor3001156</v>
          </cell>
          <cell r="D291">
            <v>385</v>
          </cell>
        </row>
        <row r="292">
          <cell r="C292" t="str">
            <v>Kantoor3001156</v>
          </cell>
          <cell r="D292">
            <v>385</v>
          </cell>
        </row>
        <row r="293">
          <cell r="C293" t="str">
            <v>Kantoor3001156</v>
          </cell>
          <cell r="D293">
            <v>385</v>
          </cell>
        </row>
        <row r="294">
          <cell r="C294" t="str">
            <v>Kantoor3001156</v>
          </cell>
          <cell r="D294">
            <v>385</v>
          </cell>
        </row>
        <row r="295">
          <cell r="C295" t="str">
            <v>Kantoor3001156</v>
          </cell>
          <cell r="D295">
            <v>385</v>
          </cell>
        </row>
        <row r="296">
          <cell r="C296" t="str">
            <v>Kantoor3001156</v>
          </cell>
          <cell r="D296">
            <v>385</v>
          </cell>
        </row>
        <row r="297">
          <cell r="C297" t="str">
            <v>Kantoor3001156</v>
          </cell>
          <cell r="D297">
            <v>385</v>
          </cell>
        </row>
        <row r="298">
          <cell r="C298" t="str">
            <v>Kantoor3001156</v>
          </cell>
          <cell r="D298">
            <v>385</v>
          </cell>
        </row>
        <row r="299">
          <cell r="C299" t="str">
            <v>Kantoor3001156</v>
          </cell>
          <cell r="D299">
            <v>385</v>
          </cell>
        </row>
        <row r="300">
          <cell r="C300" t="str">
            <v>Kantoor3001156</v>
          </cell>
          <cell r="D300">
            <v>385</v>
          </cell>
        </row>
        <row r="301">
          <cell r="C301" t="str">
            <v>Kantoor3001156</v>
          </cell>
          <cell r="D301">
            <v>385</v>
          </cell>
        </row>
        <row r="302">
          <cell r="C302" t="str">
            <v>Kantoor3001156</v>
          </cell>
          <cell r="D302">
            <v>385</v>
          </cell>
        </row>
        <row r="303">
          <cell r="C303" t="str">
            <v>Kantoor3001156</v>
          </cell>
          <cell r="D303">
            <v>385</v>
          </cell>
        </row>
        <row r="304">
          <cell r="C304" t="str">
            <v>Kantoor3001156</v>
          </cell>
          <cell r="D304">
            <v>385</v>
          </cell>
        </row>
        <row r="305">
          <cell r="C305" t="str">
            <v>Kantoor3001156</v>
          </cell>
          <cell r="D305">
            <v>385</v>
          </cell>
        </row>
        <row r="306">
          <cell r="C306" t="str">
            <v>Kantoor3001156</v>
          </cell>
          <cell r="D306">
            <v>385</v>
          </cell>
        </row>
        <row r="307">
          <cell r="C307" t="str">
            <v>Kantoor3001156</v>
          </cell>
          <cell r="D307">
            <v>385</v>
          </cell>
        </row>
        <row r="308">
          <cell r="C308" t="str">
            <v>Kantoor3001156</v>
          </cell>
          <cell r="D308">
            <v>385</v>
          </cell>
        </row>
        <row r="309">
          <cell r="C309" t="str">
            <v>Kantoor3001156</v>
          </cell>
          <cell r="D309">
            <v>385</v>
          </cell>
        </row>
        <row r="310">
          <cell r="C310" t="str">
            <v>Kantoor3001156</v>
          </cell>
          <cell r="D310">
            <v>385</v>
          </cell>
        </row>
        <row r="311">
          <cell r="C311" t="str">
            <v>Kantoor3001156</v>
          </cell>
          <cell r="D311">
            <v>385</v>
          </cell>
        </row>
        <row r="312">
          <cell r="C312" t="str">
            <v>Kantoor3001</v>
          </cell>
          <cell r="D312">
            <v>380</v>
          </cell>
        </row>
        <row r="313">
          <cell r="C313" t="str">
            <v>Kantoor3001</v>
          </cell>
          <cell r="D313">
            <v>380</v>
          </cell>
        </row>
        <row r="314">
          <cell r="C314" t="str">
            <v>Kantoor3001156</v>
          </cell>
          <cell r="D314">
            <v>385</v>
          </cell>
        </row>
        <row r="315">
          <cell r="C315" t="str">
            <v>Kantoor3001156</v>
          </cell>
          <cell r="D315">
            <v>385</v>
          </cell>
        </row>
        <row r="316">
          <cell r="C316" t="str">
            <v>Kantoor3001156</v>
          </cell>
          <cell r="D316">
            <v>385</v>
          </cell>
        </row>
        <row r="317">
          <cell r="C317" t="str">
            <v>Kantoor3001</v>
          </cell>
          <cell r="D317">
            <v>380</v>
          </cell>
        </row>
        <row r="318">
          <cell r="C318" t="str">
            <v>Kantoor3001156</v>
          </cell>
          <cell r="D318">
            <v>385</v>
          </cell>
        </row>
        <row r="319">
          <cell r="C319" t="str">
            <v>Kantoor3001156</v>
          </cell>
          <cell r="D319">
            <v>385</v>
          </cell>
        </row>
        <row r="320">
          <cell r="C320" t="str">
            <v>Kantoor3001</v>
          </cell>
          <cell r="D320">
            <v>380</v>
          </cell>
        </row>
        <row r="321">
          <cell r="C321" t="str">
            <v>Kantoor3001156</v>
          </cell>
          <cell r="D321">
            <v>385</v>
          </cell>
        </row>
        <row r="322">
          <cell r="C322" t="str">
            <v>Kantoor3001</v>
          </cell>
          <cell r="D322">
            <v>380</v>
          </cell>
        </row>
        <row r="323">
          <cell r="C323" t="str">
            <v>Kantoor3001156</v>
          </cell>
          <cell r="D323">
            <v>385</v>
          </cell>
        </row>
        <row r="324">
          <cell r="C324" t="str">
            <v>Kantoor3001156</v>
          </cell>
          <cell r="D324">
            <v>385</v>
          </cell>
        </row>
        <row r="325">
          <cell r="C325" t="str">
            <v>Kantoor3001156</v>
          </cell>
          <cell r="D325">
            <v>385</v>
          </cell>
        </row>
        <row r="326">
          <cell r="C326" t="str">
            <v>Kantoor3001156</v>
          </cell>
          <cell r="D326">
            <v>385</v>
          </cell>
        </row>
        <row r="327">
          <cell r="C327" t="str">
            <v>Kantoor3001156</v>
          </cell>
          <cell r="D327">
            <v>385</v>
          </cell>
        </row>
        <row r="328">
          <cell r="C328" t="str">
            <v>Kantoor3001156</v>
          </cell>
          <cell r="D328">
            <v>385</v>
          </cell>
        </row>
        <row r="329">
          <cell r="C329" t="str">
            <v>Kantoor3001156</v>
          </cell>
          <cell r="D329">
            <v>385</v>
          </cell>
        </row>
        <row r="330">
          <cell r="C330" t="str">
            <v>Kantoor3001156</v>
          </cell>
          <cell r="D330">
            <v>385</v>
          </cell>
        </row>
        <row r="331">
          <cell r="C331" t="str">
            <v>Kantoor3001156</v>
          </cell>
          <cell r="D331">
            <v>385</v>
          </cell>
        </row>
        <row r="332">
          <cell r="C332" t="str">
            <v>Kantoor3001156</v>
          </cell>
          <cell r="D332">
            <v>385</v>
          </cell>
        </row>
        <row r="333">
          <cell r="C333" t="str">
            <v>Kantoor3001156</v>
          </cell>
          <cell r="D333">
            <v>385</v>
          </cell>
        </row>
        <row r="334">
          <cell r="C334" t="str">
            <v>Kantoor3001156</v>
          </cell>
          <cell r="D334">
            <v>385</v>
          </cell>
        </row>
        <row r="335">
          <cell r="C335" t="str">
            <v>Kantoor3001156</v>
          </cell>
          <cell r="D335">
            <v>385</v>
          </cell>
        </row>
        <row r="336">
          <cell r="C336" t="str">
            <v>Kantoor3001156</v>
          </cell>
          <cell r="D336">
            <v>385</v>
          </cell>
        </row>
        <row r="337">
          <cell r="C337" t="str">
            <v>Kantoor3001156</v>
          </cell>
          <cell r="D337">
            <v>385</v>
          </cell>
        </row>
        <row r="338">
          <cell r="C338" t="str">
            <v>Kantoor3001156</v>
          </cell>
          <cell r="D338">
            <v>385</v>
          </cell>
        </row>
        <row r="339">
          <cell r="C339" t="str">
            <v>Kantoor3001156</v>
          </cell>
          <cell r="D339">
            <v>385</v>
          </cell>
        </row>
        <row r="340">
          <cell r="C340" t="str">
            <v>Kantoor3001156</v>
          </cell>
          <cell r="D340">
            <v>385</v>
          </cell>
        </row>
        <row r="341">
          <cell r="C341" t="str">
            <v>Kantoor3001156</v>
          </cell>
          <cell r="D341">
            <v>385</v>
          </cell>
        </row>
        <row r="342">
          <cell r="C342" t="str">
            <v>Kantoor3001156</v>
          </cell>
          <cell r="D342">
            <v>385</v>
          </cell>
        </row>
        <row r="343">
          <cell r="C343" t="str">
            <v>Kantoor3003156</v>
          </cell>
          <cell r="D343">
            <v>365</v>
          </cell>
        </row>
        <row r="344">
          <cell r="C344" t="str">
            <v>Kantoor3001156</v>
          </cell>
          <cell r="D344">
            <v>385</v>
          </cell>
        </row>
        <row r="345">
          <cell r="C345" t="str">
            <v>Kantoor3001156</v>
          </cell>
          <cell r="D345">
            <v>385</v>
          </cell>
        </row>
        <row r="346">
          <cell r="C346" t="str">
            <v>Kantoor3001156</v>
          </cell>
          <cell r="D346">
            <v>385</v>
          </cell>
        </row>
        <row r="347">
          <cell r="C347" t="str">
            <v>Kantoor3001156</v>
          </cell>
          <cell r="D347">
            <v>385</v>
          </cell>
        </row>
        <row r="348">
          <cell r="C348" t="str">
            <v>Kantoor3001156</v>
          </cell>
          <cell r="D348">
            <v>385</v>
          </cell>
        </row>
        <row r="349">
          <cell r="C349" t="str">
            <v>Kantoor3001156</v>
          </cell>
          <cell r="D349">
            <v>385</v>
          </cell>
        </row>
        <row r="350">
          <cell r="C350" t="str">
            <v>Kantoor3001156</v>
          </cell>
          <cell r="D350">
            <v>385</v>
          </cell>
        </row>
        <row r="351">
          <cell r="C351" t="str">
            <v>Kantoor3001156</v>
          </cell>
          <cell r="D351">
            <v>385</v>
          </cell>
        </row>
        <row r="352">
          <cell r="C352" t="str">
            <v>Kantoor3001156</v>
          </cell>
          <cell r="D352">
            <v>385</v>
          </cell>
        </row>
        <row r="353">
          <cell r="C353" t="str">
            <v>Kantoor3001156</v>
          </cell>
          <cell r="D353">
            <v>385</v>
          </cell>
        </row>
        <row r="354">
          <cell r="C354" t="str">
            <v>Kantoor3001156</v>
          </cell>
          <cell r="D354">
            <v>385</v>
          </cell>
        </row>
        <row r="355">
          <cell r="C355" t="str">
            <v>Kantoor3001156</v>
          </cell>
          <cell r="D355">
            <v>385</v>
          </cell>
        </row>
        <row r="356">
          <cell r="C356" t="str">
            <v>Kantoor3001156</v>
          </cell>
          <cell r="D356">
            <v>385</v>
          </cell>
        </row>
        <row r="357">
          <cell r="C357" t="str">
            <v>Kantoor3001156</v>
          </cell>
          <cell r="D357">
            <v>385</v>
          </cell>
        </row>
        <row r="358">
          <cell r="C358" t="str">
            <v>Kantoor3001156</v>
          </cell>
          <cell r="D358">
            <v>385</v>
          </cell>
        </row>
        <row r="359">
          <cell r="C359" t="str">
            <v>Kantoor3001156</v>
          </cell>
          <cell r="D359">
            <v>385</v>
          </cell>
        </row>
        <row r="360">
          <cell r="C360" t="str">
            <v>Kantoor3001156</v>
          </cell>
          <cell r="D360">
            <v>385</v>
          </cell>
        </row>
        <row r="361">
          <cell r="C361" t="str">
            <v>Kantoor3001156</v>
          </cell>
          <cell r="D361">
            <v>385</v>
          </cell>
        </row>
        <row r="362">
          <cell r="C362" t="str">
            <v>Kantoor3001156</v>
          </cell>
          <cell r="D362">
            <v>385</v>
          </cell>
        </row>
        <row r="363">
          <cell r="C363" t="str">
            <v>Kantoor3001156</v>
          </cell>
          <cell r="D363">
            <v>385</v>
          </cell>
        </row>
        <row r="364">
          <cell r="C364" t="str">
            <v>Kantoor3001156</v>
          </cell>
          <cell r="D364">
            <v>385</v>
          </cell>
        </row>
        <row r="365">
          <cell r="C365" t="str">
            <v>Kantoor3001156</v>
          </cell>
          <cell r="D365">
            <v>385</v>
          </cell>
        </row>
        <row r="366">
          <cell r="C366" t="str">
            <v>Kantoor3001156</v>
          </cell>
          <cell r="D366">
            <v>385</v>
          </cell>
        </row>
        <row r="367">
          <cell r="C367" t="str">
            <v>Kantoor3001156</v>
          </cell>
          <cell r="D367">
            <v>385</v>
          </cell>
        </row>
        <row r="368">
          <cell r="C368" t="str">
            <v>Kantoor3001156</v>
          </cell>
          <cell r="D368">
            <v>385</v>
          </cell>
        </row>
        <row r="369">
          <cell r="C369" t="str">
            <v>Kantoor3001156</v>
          </cell>
          <cell r="D369">
            <v>385</v>
          </cell>
        </row>
        <row r="370">
          <cell r="C370" t="str">
            <v>Kantoor3001156</v>
          </cell>
          <cell r="D370">
            <v>385</v>
          </cell>
        </row>
        <row r="371">
          <cell r="C371" t="str">
            <v>Kantoor3001156</v>
          </cell>
          <cell r="D371">
            <v>385</v>
          </cell>
        </row>
        <row r="372">
          <cell r="C372" t="str">
            <v>Kantoor3001156</v>
          </cell>
          <cell r="D372">
            <v>385</v>
          </cell>
        </row>
        <row r="373">
          <cell r="C373" t="str">
            <v>Kantoor3001156</v>
          </cell>
          <cell r="D373">
            <v>385</v>
          </cell>
        </row>
        <row r="374">
          <cell r="C374" t="str">
            <v>Kantoor3001156</v>
          </cell>
          <cell r="D374">
            <v>385</v>
          </cell>
        </row>
        <row r="375">
          <cell r="C375" t="str">
            <v>Kantoor3003156</v>
          </cell>
          <cell r="D375">
            <v>365</v>
          </cell>
        </row>
        <row r="376">
          <cell r="C376" t="str">
            <v>Kantoor3002156</v>
          </cell>
          <cell r="D376">
            <v>375</v>
          </cell>
        </row>
        <row r="377">
          <cell r="C377" t="str">
            <v>Kantoor3002156</v>
          </cell>
          <cell r="D377">
            <v>375</v>
          </cell>
        </row>
        <row r="378">
          <cell r="C378" t="str">
            <v>Kantoor3002156</v>
          </cell>
          <cell r="D378">
            <v>375</v>
          </cell>
        </row>
        <row r="379">
          <cell r="C379" t="str">
            <v>Kantoor3002156</v>
          </cell>
          <cell r="D379">
            <v>375</v>
          </cell>
        </row>
        <row r="380">
          <cell r="C380" t="str">
            <v>Kantoor3002156</v>
          </cell>
          <cell r="D380">
            <v>375</v>
          </cell>
        </row>
        <row r="381">
          <cell r="C381" t="str">
            <v>kantoor3001254</v>
          </cell>
          <cell r="D381">
            <v>410</v>
          </cell>
        </row>
        <row r="382">
          <cell r="C382" t="str">
            <v>kantoor3001254</v>
          </cell>
          <cell r="D382">
            <v>410</v>
          </cell>
        </row>
        <row r="383">
          <cell r="C383" t="str">
            <v>kantoor3001254</v>
          </cell>
          <cell r="D383">
            <v>410</v>
          </cell>
        </row>
        <row r="384">
          <cell r="C384" t="str">
            <v>kantoor3001254</v>
          </cell>
          <cell r="D384">
            <v>410</v>
          </cell>
        </row>
        <row r="385">
          <cell r="C385" t="str">
            <v>kantoor3001254</v>
          </cell>
          <cell r="D385">
            <v>410</v>
          </cell>
        </row>
        <row r="386">
          <cell r="C386" t="str">
            <v>kantoor3001254</v>
          </cell>
          <cell r="D386">
            <v>410</v>
          </cell>
        </row>
        <row r="387">
          <cell r="C387" t="str">
            <v>Kantoor3001254</v>
          </cell>
          <cell r="D387">
            <v>410</v>
          </cell>
        </row>
        <row r="388">
          <cell r="C388" t="str">
            <v>kantoor3001254</v>
          </cell>
          <cell r="D388">
            <v>410</v>
          </cell>
        </row>
        <row r="389">
          <cell r="C389" t="str">
            <v>Kantoor3002156</v>
          </cell>
          <cell r="D389">
            <v>375</v>
          </cell>
        </row>
        <row r="390">
          <cell r="C390" t="str">
            <v>Kantoor3002156</v>
          </cell>
          <cell r="D390">
            <v>375</v>
          </cell>
        </row>
        <row r="391">
          <cell r="C391" t="str">
            <v>Kantoor300252</v>
          </cell>
          <cell r="D391">
            <v>350</v>
          </cell>
        </row>
        <row r="392">
          <cell r="C392" t="str">
            <v>Kantoor3001156</v>
          </cell>
          <cell r="D392">
            <v>385</v>
          </cell>
        </row>
        <row r="393">
          <cell r="C393" t="str">
            <v>Kantoor3001156</v>
          </cell>
          <cell r="D393">
            <v>385</v>
          </cell>
        </row>
        <row r="394">
          <cell r="C394" t="str">
            <v>Kantoor3001156</v>
          </cell>
          <cell r="D394">
            <v>385</v>
          </cell>
        </row>
        <row r="395">
          <cell r="C395" t="str">
            <v>Kantoor3001156</v>
          </cell>
          <cell r="D395">
            <v>385</v>
          </cell>
        </row>
        <row r="396">
          <cell r="C396" t="str">
            <v>Kantoor3001156</v>
          </cell>
          <cell r="D396">
            <v>385</v>
          </cell>
        </row>
        <row r="397">
          <cell r="C397" t="str">
            <v>Kantoor3001156</v>
          </cell>
          <cell r="D397">
            <v>385</v>
          </cell>
        </row>
        <row r="398">
          <cell r="C398" t="str">
            <v>kantoor3001254</v>
          </cell>
          <cell r="D398">
            <v>410</v>
          </cell>
        </row>
        <row r="399">
          <cell r="C399" t="str">
            <v>kantoor3001254</v>
          </cell>
          <cell r="D399">
            <v>410</v>
          </cell>
        </row>
        <row r="400">
          <cell r="C400" t="str">
            <v>kantoor3001254</v>
          </cell>
          <cell r="D400">
            <v>410</v>
          </cell>
        </row>
        <row r="401">
          <cell r="C401" t="str">
            <v>kantoor3001254</v>
          </cell>
          <cell r="D401">
            <v>410</v>
          </cell>
        </row>
        <row r="402">
          <cell r="C402" t="str">
            <v>kantoor3001254</v>
          </cell>
          <cell r="D402">
            <v>410</v>
          </cell>
        </row>
        <row r="403">
          <cell r="C403" t="str">
            <v>kantoor3001254</v>
          </cell>
          <cell r="D403">
            <v>410</v>
          </cell>
        </row>
        <row r="404">
          <cell r="C404" t="str">
            <v>kantoor3001254</v>
          </cell>
          <cell r="D404">
            <v>410</v>
          </cell>
        </row>
        <row r="405">
          <cell r="C405" t="str">
            <v>kantoor3001254</v>
          </cell>
          <cell r="D405">
            <v>410</v>
          </cell>
        </row>
        <row r="406">
          <cell r="C406" t="str">
            <v>kantoor3001254</v>
          </cell>
          <cell r="D406">
            <v>410</v>
          </cell>
        </row>
        <row r="407">
          <cell r="C407" t="str">
            <v>kantoor3001254</v>
          </cell>
          <cell r="D407">
            <v>410</v>
          </cell>
        </row>
        <row r="408">
          <cell r="C408" t="str">
            <v>kantoor3001254</v>
          </cell>
          <cell r="D408">
            <v>410</v>
          </cell>
        </row>
        <row r="409">
          <cell r="C409" t="str">
            <v>kantoor3001254</v>
          </cell>
          <cell r="D409">
            <v>410</v>
          </cell>
        </row>
        <row r="410">
          <cell r="C410" t="str">
            <v>kantoor3001254</v>
          </cell>
          <cell r="D410">
            <v>410</v>
          </cell>
        </row>
        <row r="411">
          <cell r="C411" t="str">
            <v>kantoor3001254</v>
          </cell>
          <cell r="D411">
            <v>410</v>
          </cell>
        </row>
        <row r="412">
          <cell r="C412" t="str">
            <v>kantoor3001254</v>
          </cell>
          <cell r="D412">
            <v>410</v>
          </cell>
        </row>
        <row r="413">
          <cell r="C413" t="str">
            <v>kantoor3001254</v>
          </cell>
          <cell r="D413">
            <v>410</v>
          </cell>
        </row>
        <row r="414">
          <cell r="C414" t="str">
            <v>kantoor3001254</v>
          </cell>
          <cell r="D414">
            <v>410</v>
          </cell>
        </row>
        <row r="415">
          <cell r="C415" t="str">
            <v>kantoor3001254</v>
          </cell>
          <cell r="D415">
            <v>410</v>
          </cell>
        </row>
        <row r="416">
          <cell r="C416" t="str">
            <v>kantoor3001254</v>
          </cell>
          <cell r="D416">
            <v>410</v>
          </cell>
        </row>
        <row r="417">
          <cell r="C417" t="str">
            <v>kantoor3001254</v>
          </cell>
          <cell r="D417">
            <v>410</v>
          </cell>
        </row>
        <row r="418">
          <cell r="C418" t="str">
            <v>kantoor3001254</v>
          </cell>
          <cell r="D418">
            <v>410</v>
          </cell>
        </row>
        <row r="419">
          <cell r="C419" t="str">
            <v>Kantoor300252</v>
          </cell>
          <cell r="D419">
            <v>350</v>
          </cell>
        </row>
        <row r="420">
          <cell r="C420" t="str">
            <v>Kantoor3001156</v>
          </cell>
          <cell r="D420">
            <v>385</v>
          </cell>
        </row>
        <row r="421">
          <cell r="C421" t="str">
            <v>Kantoor3001156</v>
          </cell>
          <cell r="D421">
            <v>385</v>
          </cell>
        </row>
        <row r="422">
          <cell r="C422" t="str">
            <v>Kantoor3001156</v>
          </cell>
          <cell r="D422">
            <v>385</v>
          </cell>
        </row>
        <row r="423">
          <cell r="C423" t="str">
            <v>Kantoor3001156</v>
          </cell>
          <cell r="D423">
            <v>385</v>
          </cell>
        </row>
        <row r="424">
          <cell r="C424" t="str">
            <v>Kantoor3001156</v>
          </cell>
          <cell r="D424">
            <v>385</v>
          </cell>
        </row>
        <row r="425">
          <cell r="C425" t="str">
            <v>Kantoor3001156</v>
          </cell>
          <cell r="D425">
            <v>385</v>
          </cell>
        </row>
        <row r="426">
          <cell r="C426" t="str">
            <v>Kantoor3001156</v>
          </cell>
          <cell r="D426">
            <v>385</v>
          </cell>
        </row>
        <row r="427">
          <cell r="C427" t="str">
            <v>Kantoor3002156</v>
          </cell>
          <cell r="D427">
            <v>375</v>
          </cell>
        </row>
        <row r="428">
          <cell r="C428" t="str">
            <v>Kantoor3002156</v>
          </cell>
          <cell r="D428">
            <v>375</v>
          </cell>
        </row>
        <row r="429">
          <cell r="C429" t="str">
            <v>Kantoor3001156</v>
          </cell>
          <cell r="D429">
            <v>385</v>
          </cell>
        </row>
        <row r="430">
          <cell r="C430" t="str">
            <v>Kantoor3001156</v>
          </cell>
          <cell r="D430">
            <v>385</v>
          </cell>
        </row>
        <row r="431">
          <cell r="C431" t="str">
            <v>Kantoor300152</v>
          </cell>
          <cell r="D431">
            <v>340</v>
          </cell>
        </row>
        <row r="432">
          <cell r="C432" t="str">
            <v>Kantoor3002254</v>
          </cell>
          <cell r="D432">
            <v>410</v>
          </cell>
        </row>
        <row r="433">
          <cell r="C433" t="str">
            <v>Kantoor3002156</v>
          </cell>
          <cell r="D433">
            <v>375</v>
          </cell>
        </row>
        <row r="434">
          <cell r="C434" t="str">
            <v>Kantoor3002156</v>
          </cell>
          <cell r="D434">
            <v>375</v>
          </cell>
        </row>
        <row r="435">
          <cell r="C435" t="str">
            <v>Kantoor3002156</v>
          </cell>
          <cell r="D435">
            <v>375</v>
          </cell>
        </row>
        <row r="436">
          <cell r="C436" t="str">
            <v>Kantoor3002156</v>
          </cell>
          <cell r="D436">
            <v>375</v>
          </cell>
        </row>
        <row r="437">
          <cell r="C437" t="str">
            <v>Kantoor3002156</v>
          </cell>
          <cell r="D437">
            <v>375</v>
          </cell>
        </row>
        <row r="438">
          <cell r="C438" t="str">
            <v>Kantoor3002156</v>
          </cell>
          <cell r="D438">
            <v>375</v>
          </cell>
        </row>
        <row r="439">
          <cell r="C439" t="str">
            <v>Kantoor3001156</v>
          </cell>
          <cell r="D439">
            <v>385</v>
          </cell>
        </row>
        <row r="440">
          <cell r="C440" t="str">
            <v>Kantoor3001156</v>
          </cell>
          <cell r="D440">
            <v>385</v>
          </cell>
        </row>
        <row r="441">
          <cell r="C441" t="str">
            <v>Kantoor3001156</v>
          </cell>
          <cell r="D441">
            <v>385</v>
          </cell>
        </row>
        <row r="442">
          <cell r="C442" t="str">
            <v>Kantoor3001156</v>
          </cell>
          <cell r="D442">
            <v>385</v>
          </cell>
        </row>
        <row r="443">
          <cell r="C443" t="str">
            <v>Kantoor3001156</v>
          </cell>
          <cell r="D443">
            <v>385</v>
          </cell>
        </row>
        <row r="444">
          <cell r="C444" t="str">
            <v>Kantoor300152</v>
          </cell>
          <cell r="D444">
            <v>340</v>
          </cell>
        </row>
        <row r="445">
          <cell r="C445" t="str">
            <v>Kantoor300152</v>
          </cell>
          <cell r="D445">
            <v>340</v>
          </cell>
        </row>
        <row r="446">
          <cell r="C446" t="str">
            <v>Kantoor300152</v>
          </cell>
          <cell r="D446">
            <v>340</v>
          </cell>
        </row>
        <row r="447">
          <cell r="C447" t="str">
            <v>Kantoor3001156</v>
          </cell>
          <cell r="D447">
            <v>385</v>
          </cell>
        </row>
        <row r="448">
          <cell r="C448" t="str">
            <v>Kantoor3001156</v>
          </cell>
          <cell r="D448">
            <v>385</v>
          </cell>
        </row>
        <row r="449">
          <cell r="C449" t="str">
            <v>Kantoor3001156</v>
          </cell>
          <cell r="D449">
            <v>385</v>
          </cell>
        </row>
        <row r="450">
          <cell r="C450" t="str">
            <v>Kantoor3001156</v>
          </cell>
          <cell r="D450">
            <v>385</v>
          </cell>
        </row>
        <row r="451">
          <cell r="C451" t="str">
            <v>Kantoor3001156</v>
          </cell>
          <cell r="D451">
            <v>385</v>
          </cell>
        </row>
        <row r="452">
          <cell r="C452" t="str">
            <v>Kantoor3001156</v>
          </cell>
          <cell r="D452">
            <v>385</v>
          </cell>
        </row>
        <row r="453">
          <cell r="C453" t="str">
            <v>Kantoor3001156</v>
          </cell>
          <cell r="D453">
            <v>385</v>
          </cell>
        </row>
        <row r="454">
          <cell r="C454" t="str">
            <v>Kantoor3001156</v>
          </cell>
          <cell r="D454">
            <v>385</v>
          </cell>
        </row>
        <row r="455">
          <cell r="C455" t="str">
            <v>Kantoor3001156</v>
          </cell>
          <cell r="D455">
            <v>385</v>
          </cell>
        </row>
        <row r="456">
          <cell r="C456" t="str">
            <v>Kantoor3001156</v>
          </cell>
          <cell r="D456">
            <v>385</v>
          </cell>
        </row>
        <row r="457">
          <cell r="C457" t="str">
            <v>Kantoor3001156</v>
          </cell>
          <cell r="D457">
            <v>385</v>
          </cell>
        </row>
        <row r="458">
          <cell r="C458" t="str">
            <v>Kantoor3001156</v>
          </cell>
          <cell r="D458">
            <v>385</v>
          </cell>
        </row>
        <row r="459">
          <cell r="C459" t="str">
            <v>Kantoor3001156</v>
          </cell>
          <cell r="D459">
            <v>385</v>
          </cell>
        </row>
        <row r="460">
          <cell r="C460" t="str">
            <v>Kantoor3001156</v>
          </cell>
          <cell r="D460">
            <v>385</v>
          </cell>
        </row>
        <row r="461">
          <cell r="C461" t="str">
            <v>Kantoor3001156</v>
          </cell>
          <cell r="D461">
            <v>385</v>
          </cell>
        </row>
        <row r="462">
          <cell r="C462" t="str">
            <v>Kantoor3001156</v>
          </cell>
          <cell r="D462">
            <v>385</v>
          </cell>
        </row>
        <row r="463">
          <cell r="C463" t="str">
            <v>Kantoor3001156</v>
          </cell>
          <cell r="D463">
            <v>385</v>
          </cell>
        </row>
        <row r="464">
          <cell r="C464" t="str">
            <v>Kantoor3001156</v>
          </cell>
          <cell r="D464">
            <v>385</v>
          </cell>
        </row>
        <row r="465">
          <cell r="C465" t="str">
            <v>Kantoor3001156</v>
          </cell>
          <cell r="D465">
            <v>385</v>
          </cell>
        </row>
        <row r="466">
          <cell r="C466" t="str">
            <v>Kantoor3001156</v>
          </cell>
          <cell r="D466">
            <v>385</v>
          </cell>
        </row>
        <row r="467">
          <cell r="C467" t="str">
            <v>Kantoor3001156</v>
          </cell>
          <cell r="D467">
            <v>385</v>
          </cell>
        </row>
        <row r="468">
          <cell r="C468" t="str">
            <v>Kantoor3001156</v>
          </cell>
          <cell r="D468">
            <v>385</v>
          </cell>
        </row>
        <row r="469">
          <cell r="C469" t="str">
            <v>Kantoor3001156</v>
          </cell>
          <cell r="D469">
            <v>385</v>
          </cell>
        </row>
        <row r="470">
          <cell r="C470" t="str">
            <v>Kantoor3001156</v>
          </cell>
          <cell r="D470">
            <v>385</v>
          </cell>
        </row>
        <row r="471">
          <cell r="C471" t="str">
            <v>Kantoor3001156</v>
          </cell>
          <cell r="D471">
            <v>385</v>
          </cell>
        </row>
        <row r="472">
          <cell r="C472" t="str">
            <v>Kantoor3001156</v>
          </cell>
          <cell r="D472">
            <v>385</v>
          </cell>
        </row>
        <row r="473">
          <cell r="C473" t="str">
            <v>Kantoor300152</v>
          </cell>
          <cell r="D473">
            <v>340</v>
          </cell>
        </row>
        <row r="474">
          <cell r="C474" t="str">
            <v>Kantoor3001156</v>
          </cell>
          <cell r="D474">
            <v>385</v>
          </cell>
        </row>
        <row r="475">
          <cell r="C475" t="str">
            <v>Kantoor3001156</v>
          </cell>
          <cell r="D475">
            <v>385</v>
          </cell>
        </row>
        <row r="476">
          <cell r="C476" t="str">
            <v>Kantoor3001156</v>
          </cell>
          <cell r="D476">
            <v>385</v>
          </cell>
        </row>
        <row r="477">
          <cell r="C477" t="str">
            <v>Kantoor3001156</v>
          </cell>
          <cell r="D477">
            <v>385</v>
          </cell>
        </row>
        <row r="478">
          <cell r="C478" t="str">
            <v>Kantoor3001156</v>
          </cell>
          <cell r="D478">
            <v>385</v>
          </cell>
        </row>
        <row r="479">
          <cell r="C479" t="str">
            <v>Kantoor3002156</v>
          </cell>
          <cell r="D479">
            <v>375</v>
          </cell>
        </row>
        <row r="480">
          <cell r="C480" t="str">
            <v>Kantoor3001156</v>
          </cell>
          <cell r="D480">
            <v>385</v>
          </cell>
        </row>
        <row r="481">
          <cell r="C481" t="str">
            <v>Kantoor3001156</v>
          </cell>
          <cell r="D481">
            <v>385</v>
          </cell>
        </row>
        <row r="482">
          <cell r="C482" t="str">
            <v>Kantoor3001156</v>
          </cell>
          <cell r="D482">
            <v>385</v>
          </cell>
        </row>
        <row r="483">
          <cell r="C483" t="str">
            <v>Kantoor3002156</v>
          </cell>
          <cell r="D483">
            <v>375</v>
          </cell>
        </row>
        <row r="484">
          <cell r="C484" t="str">
            <v>Kantoor3002156</v>
          </cell>
          <cell r="D484">
            <v>375</v>
          </cell>
        </row>
        <row r="485">
          <cell r="C485" t="str">
            <v>Kantoor3002156</v>
          </cell>
          <cell r="D485">
            <v>375</v>
          </cell>
        </row>
        <row r="486">
          <cell r="C486" t="str">
            <v>Kantoor3002156</v>
          </cell>
          <cell r="D486">
            <v>375</v>
          </cell>
        </row>
        <row r="487">
          <cell r="C487" t="str">
            <v>Kantoor3002156</v>
          </cell>
          <cell r="D487">
            <v>375</v>
          </cell>
        </row>
        <row r="488">
          <cell r="C488" t="str">
            <v>Kantoor3002156</v>
          </cell>
          <cell r="D488">
            <v>375</v>
          </cell>
        </row>
        <row r="489">
          <cell r="C489" t="str">
            <v>Kantoor3002156</v>
          </cell>
          <cell r="D489">
            <v>375</v>
          </cell>
        </row>
        <row r="490">
          <cell r="C490" t="str">
            <v>Kantoor3002156</v>
          </cell>
          <cell r="D490">
            <v>375</v>
          </cell>
        </row>
        <row r="491">
          <cell r="C491" t="str">
            <v>Kantoor 18300152</v>
          </cell>
          <cell r="D491">
            <v>340</v>
          </cell>
        </row>
        <row r="492">
          <cell r="C492" t="str">
            <v>Kantoortuin, incl brainboxen3002/3l254</v>
          </cell>
          <cell r="D492">
            <v>385</v>
          </cell>
        </row>
        <row r="493">
          <cell r="C493" t="str">
            <v>Keuken/pantry5801156</v>
          </cell>
          <cell r="D493">
            <v>185</v>
          </cell>
        </row>
        <row r="494">
          <cell r="C494" t="str">
            <v>Knip en plakhok6202156</v>
          </cell>
          <cell r="D494">
            <v>325</v>
          </cell>
        </row>
        <row r="495">
          <cell r="C495" t="str">
            <v>knip plakhok51</v>
          </cell>
          <cell r="D495">
            <v>0</v>
          </cell>
        </row>
        <row r="496">
          <cell r="C496" t="str">
            <v>Koffieautomaat5002156</v>
          </cell>
          <cell r="D496">
            <v>185</v>
          </cell>
        </row>
        <row r="497">
          <cell r="C497" t="str">
            <v>Kopieerruimte3801156</v>
          </cell>
          <cell r="D497">
            <v>360</v>
          </cell>
        </row>
        <row r="498">
          <cell r="C498" t="str">
            <v>Kopieerruimte3802156</v>
          </cell>
          <cell r="D498">
            <v>360</v>
          </cell>
        </row>
        <row r="499">
          <cell r="C499" t="str">
            <v>Kopieerruimte3801156</v>
          </cell>
          <cell r="D499">
            <v>360</v>
          </cell>
        </row>
        <row r="500">
          <cell r="C500" t="str">
            <v>Leslokaal6101156</v>
          </cell>
          <cell r="D500">
            <v>380</v>
          </cell>
        </row>
        <row r="501">
          <cell r="C501" t="str">
            <v>Leslokaal6101156</v>
          </cell>
          <cell r="D501">
            <v>380</v>
          </cell>
        </row>
        <row r="502">
          <cell r="C502" t="str">
            <v>Leslokaal6101156</v>
          </cell>
          <cell r="D502">
            <v>380</v>
          </cell>
        </row>
        <row r="503">
          <cell r="C503" t="str">
            <v>Leslokaal6101156</v>
          </cell>
          <cell r="D503">
            <v>380</v>
          </cell>
        </row>
        <row r="504">
          <cell r="C504" t="str">
            <v>Leslokaal6101156</v>
          </cell>
          <cell r="D504">
            <v>380</v>
          </cell>
        </row>
        <row r="505">
          <cell r="C505" t="str">
            <v>Leslokaal6101156</v>
          </cell>
          <cell r="D505">
            <v>380</v>
          </cell>
        </row>
        <row r="506">
          <cell r="C506" t="str">
            <v>Leslokaal6101156</v>
          </cell>
          <cell r="D506">
            <v>380</v>
          </cell>
        </row>
        <row r="507">
          <cell r="C507" t="str">
            <v>Leslokaal6101156</v>
          </cell>
          <cell r="D507">
            <v>380</v>
          </cell>
        </row>
        <row r="508">
          <cell r="C508" t="str">
            <v>Leslokaal6101156</v>
          </cell>
          <cell r="D508">
            <v>380</v>
          </cell>
        </row>
        <row r="509">
          <cell r="C509" t="str">
            <v>Leslokaal6101156</v>
          </cell>
          <cell r="D509">
            <v>380</v>
          </cell>
        </row>
        <row r="510">
          <cell r="C510" t="str">
            <v>Leslokaal6101156</v>
          </cell>
          <cell r="D510">
            <v>380</v>
          </cell>
        </row>
        <row r="511">
          <cell r="C511" t="str">
            <v>Leslokaal6101156</v>
          </cell>
          <cell r="D511">
            <v>380</v>
          </cell>
        </row>
        <row r="512">
          <cell r="C512" t="str">
            <v>Leslokaal6101156</v>
          </cell>
          <cell r="D512">
            <v>380</v>
          </cell>
        </row>
        <row r="513">
          <cell r="C513" t="str">
            <v>Leslokaal6101156</v>
          </cell>
          <cell r="D513">
            <v>380</v>
          </cell>
        </row>
        <row r="514">
          <cell r="C514" t="str">
            <v>Leslokaal610252</v>
          </cell>
          <cell r="D514">
            <v>330</v>
          </cell>
        </row>
        <row r="515">
          <cell r="C515" t="str">
            <v>Leslokaal6102156</v>
          </cell>
          <cell r="D515">
            <v>375</v>
          </cell>
        </row>
        <row r="516">
          <cell r="C516" t="str">
            <v>Leslokaal ?610152</v>
          </cell>
          <cell r="D516">
            <v>330</v>
          </cell>
        </row>
        <row r="517">
          <cell r="C517" t="str">
            <v>Leslokaal 11610152</v>
          </cell>
          <cell r="D517">
            <v>330</v>
          </cell>
        </row>
        <row r="518">
          <cell r="C518" t="str">
            <v>Leslokaal 13610152</v>
          </cell>
          <cell r="D518">
            <v>330</v>
          </cell>
        </row>
        <row r="519">
          <cell r="C519" t="str">
            <v>Leslokaal 17610152</v>
          </cell>
          <cell r="D519">
            <v>330</v>
          </cell>
        </row>
        <row r="520">
          <cell r="C520" t="str">
            <v>Leslokaal 2610252</v>
          </cell>
          <cell r="D520">
            <v>330</v>
          </cell>
        </row>
        <row r="521">
          <cell r="C521" t="str">
            <v>Leslokaal 3610252</v>
          </cell>
          <cell r="D521">
            <v>330</v>
          </cell>
        </row>
        <row r="522">
          <cell r="C522" t="str">
            <v>Leslokaal 4610252</v>
          </cell>
          <cell r="D522">
            <v>330</v>
          </cell>
        </row>
        <row r="523">
          <cell r="C523" t="str">
            <v>Leslokaal 6610152</v>
          </cell>
          <cell r="D523">
            <v>330</v>
          </cell>
        </row>
        <row r="524">
          <cell r="C524" t="str">
            <v>Leslokaal 8610252</v>
          </cell>
          <cell r="D524">
            <v>330</v>
          </cell>
        </row>
        <row r="525">
          <cell r="C525" t="str">
            <v>Leslokaal 9610152</v>
          </cell>
          <cell r="D525">
            <v>330</v>
          </cell>
        </row>
        <row r="526">
          <cell r="C526" t="str">
            <v>Lift1202156</v>
          </cell>
          <cell r="D526">
            <v>110</v>
          </cell>
        </row>
        <row r="527">
          <cell r="C527" t="str">
            <v>Lift1202156</v>
          </cell>
          <cell r="D527">
            <v>110</v>
          </cell>
        </row>
        <row r="528">
          <cell r="C528" t="str">
            <v>Lift1202156</v>
          </cell>
          <cell r="D528">
            <v>110</v>
          </cell>
        </row>
        <row r="529">
          <cell r="C529" t="str">
            <v>Lift090252</v>
          </cell>
          <cell r="D529">
            <v>110</v>
          </cell>
        </row>
        <row r="530">
          <cell r="C530" t="str">
            <v>Lift1202254</v>
          </cell>
          <cell r="D530">
            <v>125</v>
          </cell>
        </row>
        <row r="531">
          <cell r="C531" t="str">
            <v>Lift1202254</v>
          </cell>
          <cell r="D531">
            <v>125</v>
          </cell>
        </row>
        <row r="532">
          <cell r="C532" t="str">
            <v>Lift1202156</v>
          </cell>
          <cell r="D532">
            <v>110</v>
          </cell>
        </row>
        <row r="533">
          <cell r="C533" t="str">
            <v>lunchkamer5002254</v>
          </cell>
          <cell r="D533">
            <v>275</v>
          </cell>
        </row>
        <row r="534">
          <cell r="C534" t="str">
            <v>Lunchkamer5002156</v>
          </cell>
          <cell r="D534">
            <v>185</v>
          </cell>
        </row>
        <row r="535">
          <cell r="C535" t="str">
            <v>Magazijn400312</v>
          </cell>
          <cell r="D535">
            <v>625</v>
          </cell>
        </row>
        <row r="536">
          <cell r="C536" t="str">
            <v>Magazijn4002156</v>
          </cell>
          <cell r="D536">
            <v>675</v>
          </cell>
        </row>
        <row r="537">
          <cell r="C537" t="str">
            <v>Magazijn400112</v>
          </cell>
          <cell r="D537">
            <v>525</v>
          </cell>
        </row>
        <row r="538">
          <cell r="C538" t="str">
            <v>Magazijn400112</v>
          </cell>
          <cell r="D538">
            <v>525</v>
          </cell>
        </row>
        <row r="539">
          <cell r="C539" t="str">
            <v>Magazijn4002 geb.1412</v>
          </cell>
          <cell r="D539">
            <v>525</v>
          </cell>
        </row>
        <row r="540">
          <cell r="C540" t="str">
            <v>Magazijn4002254</v>
          </cell>
          <cell r="D540">
            <v>850</v>
          </cell>
        </row>
        <row r="541">
          <cell r="C541" t="str">
            <v>Magazijn40020</v>
          </cell>
          <cell r="D541">
            <v>0</v>
          </cell>
        </row>
        <row r="542">
          <cell r="C542" t="str">
            <v>Magazijn400213</v>
          </cell>
          <cell r="D542">
            <v>525</v>
          </cell>
        </row>
        <row r="543">
          <cell r="C543" t="str">
            <v>Magazijn400352</v>
          </cell>
          <cell r="D543">
            <v>625</v>
          </cell>
        </row>
        <row r="544">
          <cell r="C544" t="str">
            <v>Magazijn400252</v>
          </cell>
          <cell r="D544">
            <v>525</v>
          </cell>
        </row>
        <row r="545">
          <cell r="C545" t="str">
            <v>Magazijn400352</v>
          </cell>
          <cell r="D545">
            <v>625</v>
          </cell>
        </row>
        <row r="546">
          <cell r="C546" t="str">
            <v>Magazijn400352</v>
          </cell>
          <cell r="D546">
            <v>625</v>
          </cell>
        </row>
        <row r="547">
          <cell r="C547" t="str">
            <v>Magazijn400152</v>
          </cell>
          <cell r="D547">
            <v>525</v>
          </cell>
        </row>
        <row r="548">
          <cell r="C548" t="str">
            <v>Magazijn400252</v>
          </cell>
          <cell r="D548">
            <v>525</v>
          </cell>
        </row>
        <row r="549">
          <cell r="C549" t="str">
            <v>Magazijn400252</v>
          </cell>
          <cell r="D549">
            <v>525</v>
          </cell>
        </row>
        <row r="550">
          <cell r="C550" t="str">
            <v>Magazijn400352</v>
          </cell>
          <cell r="D550">
            <v>625</v>
          </cell>
        </row>
        <row r="551">
          <cell r="C551" t="str">
            <v>Magazijn400352</v>
          </cell>
          <cell r="D551">
            <v>625</v>
          </cell>
        </row>
        <row r="552">
          <cell r="C552" t="str">
            <v>Magazijn400352</v>
          </cell>
          <cell r="D552">
            <v>625</v>
          </cell>
        </row>
        <row r="553">
          <cell r="C553" t="str">
            <v>Magazijn4003254</v>
          </cell>
          <cell r="D553">
            <v>850</v>
          </cell>
        </row>
        <row r="554">
          <cell r="C554" t="str">
            <v>Magazijn4003254</v>
          </cell>
          <cell r="D554">
            <v>850</v>
          </cell>
        </row>
        <row r="555">
          <cell r="C555" t="str">
            <v>magazijn40020</v>
          </cell>
          <cell r="D555">
            <v>0</v>
          </cell>
        </row>
        <row r="556">
          <cell r="C556" t="str">
            <v>magazijn40020</v>
          </cell>
          <cell r="D556">
            <v>0</v>
          </cell>
        </row>
        <row r="557">
          <cell r="C557" t="str">
            <v>magazijn40020</v>
          </cell>
          <cell r="D557">
            <v>0</v>
          </cell>
        </row>
        <row r="558">
          <cell r="C558" t="str">
            <v>Magazijn4003156</v>
          </cell>
          <cell r="D558">
            <v>675</v>
          </cell>
        </row>
        <row r="559">
          <cell r="C559" t="str">
            <v>Magazijn4001156</v>
          </cell>
          <cell r="D559">
            <v>525</v>
          </cell>
        </row>
        <row r="560">
          <cell r="C560" t="str">
            <v>Magazijn/archief4003156</v>
          </cell>
          <cell r="D560">
            <v>675</v>
          </cell>
        </row>
        <row r="561">
          <cell r="C561" t="str">
            <v>Magazijn/Archief4003156</v>
          </cell>
          <cell r="D561">
            <v>675</v>
          </cell>
        </row>
        <row r="562">
          <cell r="C562" t="str">
            <v>Magazijn/Archief4002156</v>
          </cell>
          <cell r="D562">
            <v>675</v>
          </cell>
        </row>
        <row r="563">
          <cell r="C563" t="str">
            <v>Magazijn/archief400152</v>
          </cell>
          <cell r="D563">
            <v>525</v>
          </cell>
        </row>
        <row r="564">
          <cell r="C564" t="str">
            <v>Magazijn/archief40028</v>
          </cell>
          <cell r="D564">
            <v>525</v>
          </cell>
        </row>
        <row r="565">
          <cell r="C565" t="str">
            <v>materialen archief0</v>
          </cell>
          <cell r="D565">
            <v>0</v>
          </cell>
        </row>
        <row r="566">
          <cell r="C566" t="str">
            <v>Netwerkruimte300152</v>
          </cell>
          <cell r="D566">
            <v>340</v>
          </cell>
        </row>
        <row r="567">
          <cell r="C567" t="str">
            <v>Netwerkruimte340252</v>
          </cell>
          <cell r="D567">
            <v>475</v>
          </cell>
        </row>
        <row r="568">
          <cell r="C568" t="str">
            <v>Netwerkruimte34020</v>
          </cell>
          <cell r="D568">
            <v>0</v>
          </cell>
        </row>
        <row r="569">
          <cell r="C569" t="str">
            <v>netwerkruimte0</v>
          </cell>
          <cell r="D569">
            <v>0</v>
          </cell>
        </row>
        <row r="570">
          <cell r="C570" t="str">
            <v>Netwerkruimte340212</v>
          </cell>
          <cell r="D570">
            <v>450</v>
          </cell>
        </row>
        <row r="571">
          <cell r="C571" t="str">
            <v>Oliehok46028</v>
          </cell>
          <cell r="D571">
            <v>125</v>
          </cell>
        </row>
        <row r="572">
          <cell r="C572" t="str">
            <v>Oliehok460213</v>
          </cell>
          <cell r="D572">
            <v>225</v>
          </cell>
        </row>
        <row r="573">
          <cell r="C573" t="str">
            <v>Oliehok46038</v>
          </cell>
          <cell r="D573">
            <v>125</v>
          </cell>
        </row>
        <row r="574">
          <cell r="C574" t="str">
            <v>Oliehok460313</v>
          </cell>
          <cell r="D574">
            <v>125</v>
          </cell>
        </row>
        <row r="575">
          <cell r="C575" t="str">
            <v>Oliehok9102 geb.1526</v>
          </cell>
          <cell r="D575">
            <v>675</v>
          </cell>
        </row>
        <row r="576">
          <cell r="C576" t="str">
            <v>Pantry5802254</v>
          </cell>
          <cell r="D576">
            <v>275</v>
          </cell>
        </row>
        <row r="577">
          <cell r="C577" t="str">
            <v>Pantry5802254</v>
          </cell>
          <cell r="D577">
            <v>275</v>
          </cell>
        </row>
        <row r="578">
          <cell r="C578" t="str">
            <v>Pantry5802254</v>
          </cell>
          <cell r="D578">
            <v>275</v>
          </cell>
        </row>
        <row r="579">
          <cell r="C579" t="str">
            <v>Pantry580252</v>
          </cell>
          <cell r="D579">
            <v>125</v>
          </cell>
        </row>
        <row r="580">
          <cell r="C580" t="str">
            <v>Pantry5803254</v>
          </cell>
          <cell r="D580">
            <v>265</v>
          </cell>
        </row>
        <row r="581">
          <cell r="C581" t="str">
            <v>Pantry5802254</v>
          </cell>
          <cell r="D581">
            <v>275</v>
          </cell>
        </row>
        <row r="582">
          <cell r="C582" t="str">
            <v>Pantry5802156</v>
          </cell>
          <cell r="D582">
            <v>185</v>
          </cell>
        </row>
        <row r="583">
          <cell r="C583" t="str">
            <v>Pantry5802156</v>
          </cell>
          <cell r="D583">
            <v>185</v>
          </cell>
        </row>
        <row r="584">
          <cell r="C584" t="str">
            <v>Pantry5802 156</v>
          </cell>
          <cell r="D584">
            <v>185</v>
          </cell>
        </row>
        <row r="585">
          <cell r="C585" t="str">
            <v>Pantry5802156</v>
          </cell>
          <cell r="D585">
            <v>185</v>
          </cell>
        </row>
        <row r="586">
          <cell r="C586" t="str">
            <v>Pantry5802/3l254</v>
          </cell>
          <cell r="D586">
            <v>265</v>
          </cell>
        </row>
        <row r="587">
          <cell r="C587" t="str">
            <v>Pantry5802/3l254</v>
          </cell>
          <cell r="D587">
            <v>265</v>
          </cell>
        </row>
        <row r="588">
          <cell r="C588" t="str">
            <v>Pantry5802/3l52</v>
          </cell>
          <cell r="D588">
            <v>125</v>
          </cell>
        </row>
        <row r="589">
          <cell r="C589" t="str">
            <v>Pantry5802/3l52</v>
          </cell>
          <cell r="D589">
            <v>125</v>
          </cell>
        </row>
        <row r="590">
          <cell r="C590" t="str">
            <v>Pantry5802156</v>
          </cell>
          <cell r="D590">
            <v>185</v>
          </cell>
        </row>
        <row r="591">
          <cell r="C591" t="str">
            <v>Pantry5803156</v>
          </cell>
          <cell r="D591">
            <v>185</v>
          </cell>
        </row>
        <row r="592">
          <cell r="C592" t="str">
            <v>Papier ophalen104</v>
          </cell>
          <cell r="D592">
            <v>2.5</v>
          </cell>
        </row>
        <row r="593">
          <cell r="C593" t="str">
            <v>Pauzeruimte5002156</v>
          </cell>
          <cell r="D593">
            <v>185</v>
          </cell>
        </row>
        <row r="594">
          <cell r="C594" t="str">
            <v>Pauzeruimte5002254</v>
          </cell>
          <cell r="D594">
            <v>275</v>
          </cell>
        </row>
        <row r="595">
          <cell r="C595" t="str">
            <v>Pauzeruimte5002156</v>
          </cell>
          <cell r="D595">
            <v>185</v>
          </cell>
        </row>
        <row r="596">
          <cell r="C596" t="str">
            <v>Pauzeruimte5002254</v>
          </cell>
          <cell r="D596">
            <v>275</v>
          </cell>
        </row>
        <row r="597">
          <cell r="C597" t="str">
            <v>Pauzeruimte5002254</v>
          </cell>
          <cell r="D597">
            <v>275</v>
          </cell>
        </row>
        <row r="598">
          <cell r="C598" t="str">
            <v>Pauzeruimte5002254</v>
          </cell>
          <cell r="D598">
            <v>275</v>
          </cell>
        </row>
        <row r="599">
          <cell r="C599" t="str">
            <v>Pauzeruimte5003156</v>
          </cell>
          <cell r="D599">
            <v>175</v>
          </cell>
        </row>
        <row r="600">
          <cell r="C600" t="str">
            <v>Pauzeruimte5003254</v>
          </cell>
          <cell r="D600">
            <v>250</v>
          </cell>
        </row>
        <row r="601">
          <cell r="C601" t="str">
            <v>Pauzeruimte5003254</v>
          </cell>
          <cell r="D601">
            <v>250</v>
          </cell>
        </row>
        <row r="602">
          <cell r="C602" t="str">
            <v>Pauzeruimte5001254</v>
          </cell>
          <cell r="D602">
            <v>225</v>
          </cell>
        </row>
        <row r="603">
          <cell r="C603" t="str">
            <v>Pauzeruimte5001254</v>
          </cell>
          <cell r="D603">
            <v>225</v>
          </cell>
        </row>
        <row r="604">
          <cell r="C604" t="str">
            <v>Pauzeruimte5002156</v>
          </cell>
          <cell r="D604">
            <v>185</v>
          </cell>
        </row>
        <row r="605">
          <cell r="C605" t="str">
            <v>Pauzeruimte5002104</v>
          </cell>
          <cell r="D605">
            <v>175</v>
          </cell>
        </row>
        <row r="606">
          <cell r="C606" t="str">
            <v>Pauzeruimte500252</v>
          </cell>
          <cell r="D606">
            <v>150</v>
          </cell>
        </row>
        <row r="607">
          <cell r="C607" t="str">
            <v>Pauzeruimte500213</v>
          </cell>
          <cell r="D607">
            <v>125</v>
          </cell>
        </row>
        <row r="608">
          <cell r="C608" t="str">
            <v>Pauzeruimte5002254</v>
          </cell>
          <cell r="D608">
            <v>275</v>
          </cell>
        </row>
        <row r="609">
          <cell r="C609" t="str">
            <v>Postkamer3602156</v>
          </cell>
          <cell r="D609">
            <v>360</v>
          </cell>
        </row>
        <row r="610">
          <cell r="C610" t="str">
            <v>Postkamer/Archief156</v>
          </cell>
          <cell r="D610">
            <v>380</v>
          </cell>
        </row>
        <row r="611">
          <cell r="C611" t="str">
            <v>Receptie0601254</v>
          </cell>
          <cell r="D611">
            <v>360</v>
          </cell>
        </row>
        <row r="612">
          <cell r="C612" t="str">
            <v>receptie0603254</v>
          </cell>
          <cell r="D612">
            <v>310</v>
          </cell>
        </row>
        <row r="613">
          <cell r="C613" t="str">
            <v>receptie0601254</v>
          </cell>
          <cell r="D613">
            <v>360</v>
          </cell>
        </row>
        <row r="614">
          <cell r="C614" t="str">
            <v>receptie0601156</v>
          </cell>
          <cell r="D614">
            <v>325</v>
          </cell>
        </row>
        <row r="615">
          <cell r="C615" t="str">
            <v>Repairruimte9103254</v>
          </cell>
          <cell r="D615">
            <v>875</v>
          </cell>
        </row>
        <row r="616">
          <cell r="C616" t="str">
            <v>Sanitaire ruimte2003254</v>
          </cell>
          <cell r="D616">
            <v>75</v>
          </cell>
        </row>
        <row r="617">
          <cell r="C617" t="str">
            <v>Sanitaire ruimte2003254</v>
          </cell>
          <cell r="D617">
            <v>75</v>
          </cell>
        </row>
        <row r="618">
          <cell r="C618" t="str">
            <v>Sanitaire ruimte2003254</v>
          </cell>
          <cell r="D618">
            <v>75</v>
          </cell>
        </row>
        <row r="619">
          <cell r="C619" t="str">
            <v>Sanitaire ruimte2003254</v>
          </cell>
          <cell r="D619">
            <v>75</v>
          </cell>
        </row>
        <row r="620">
          <cell r="C620" t="str">
            <v>Sanitaire ruimte2003254</v>
          </cell>
          <cell r="D620">
            <v>75</v>
          </cell>
        </row>
        <row r="621">
          <cell r="C621" t="str">
            <v>Sanitaire ruimte2003254</v>
          </cell>
          <cell r="D621">
            <v>75</v>
          </cell>
        </row>
        <row r="622">
          <cell r="C622" t="str">
            <v>Sanitaire ruimte2003254</v>
          </cell>
          <cell r="D622">
            <v>75</v>
          </cell>
        </row>
        <row r="623">
          <cell r="C623" t="str">
            <v>Sanitaire ruimte2003254</v>
          </cell>
          <cell r="D623">
            <v>75</v>
          </cell>
        </row>
        <row r="624">
          <cell r="C624" t="str">
            <v>Sanitaire ruimte2003254</v>
          </cell>
          <cell r="D624">
            <v>75</v>
          </cell>
        </row>
        <row r="625">
          <cell r="C625" t="str">
            <v>Sanitaire ruimte2003254</v>
          </cell>
          <cell r="D625">
            <v>75</v>
          </cell>
        </row>
        <row r="626">
          <cell r="C626" t="str">
            <v>Sanitaire ruimte2003254</v>
          </cell>
          <cell r="D626">
            <v>75</v>
          </cell>
        </row>
        <row r="627">
          <cell r="C627" t="str">
            <v>Sanitaire ruimte2003254</v>
          </cell>
          <cell r="D627">
            <v>75</v>
          </cell>
        </row>
        <row r="628">
          <cell r="C628" t="str">
            <v>Sanitaire ruimte2003254</v>
          </cell>
          <cell r="D628">
            <v>75</v>
          </cell>
        </row>
        <row r="629">
          <cell r="C629" t="str">
            <v>Sanitaire ruimte2003254</v>
          </cell>
          <cell r="D629">
            <v>75</v>
          </cell>
        </row>
        <row r="630">
          <cell r="C630" t="str">
            <v>Sanitaire ruimte2003254</v>
          </cell>
          <cell r="D630">
            <v>75</v>
          </cell>
        </row>
        <row r="631">
          <cell r="C631" t="str">
            <v>Sanitaire ruimte2003254</v>
          </cell>
          <cell r="D631">
            <v>75</v>
          </cell>
        </row>
        <row r="632">
          <cell r="C632" t="str">
            <v>Sanitaire ruimte2003254</v>
          </cell>
          <cell r="D632">
            <v>75</v>
          </cell>
        </row>
        <row r="633">
          <cell r="C633" t="str">
            <v>Sanitaire ruimte2003254</v>
          </cell>
          <cell r="D633">
            <v>75</v>
          </cell>
        </row>
        <row r="634">
          <cell r="C634" t="str">
            <v>Sanitaire ruimte2003254</v>
          </cell>
          <cell r="D634">
            <v>75</v>
          </cell>
        </row>
        <row r="635">
          <cell r="C635" t="str">
            <v>Sanitaire ruimte2003254</v>
          </cell>
          <cell r="D635">
            <v>75</v>
          </cell>
        </row>
        <row r="636">
          <cell r="C636" t="str">
            <v>Sanitaire ruimte2003254</v>
          </cell>
          <cell r="D636">
            <v>75</v>
          </cell>
        </row>
        <row r="637">
          <cell r="C637" t="str">
            <v>Sanitaire ruimte2003254</v>
          </cell>
          <cell r="D637">
            <v>75</v>
          </cell>
        </row>
        <row r="638">
          <cell r="C638" t="str">
            <v>softwareruimte0</v>
          </cell>
          <cell r="D638">
            <v>0</v>
          </cell>
        </row>
        <row r="639">
          <cell r="C639" t="str">
            <v>Spuithok9102/3l254</v>
          </cell>
          <cell r="D639">
            <v>125</v>
          </cell>
        </row>
        <row r="640">
          <cell r="C640" t="str">
            <v>technische ruimte88030</v>
          </cell>
          <cell r="D640">
            <v>450</v>
          </cell>
        </row>
        <row r="641">
          <cell r="C641" t="str">
            <v>tochtsluis/entrée0203254</v>
          </cell>
          <cell r="D641">
            <v>330</v>
          </cell>
        </row>
        <row r="642">
          <cell r="C642" t="str">
            <v>Toilet2003254</v>
          </cell>
          <cell r="D642">
            <v>75</v>
          </cell>
        </row>
        <row r="643">
          <cell r="C643" t="str">
            <v>Toilet2003254</v>
          </cell>
          <cell r="D643">
            <v>75</v>
          </cell>
        </row>
        <row r="644">
          <cell r="C644" t="str">
            <v>Toilet2003254</v>
          </cell>
          <cell r="D644">
            <v>75</v>
          </cell>
        </row>
        <row r="645">
          <cell r="C645" t="str">
            <v>Toilet2003254</v>
          </cell>
          <cell r="D645">
            <v>75</v>
          </cell>
        </row>
        <row r="646">
          <cell r="C646" t="str">
            <v>Toilet2003254</v>
          </cell>
          <cell r="D646">
            <v>75</v>
          </cell>
        </row>
        <row r="647">
          <cell r="C647" t="str">
            <v>Toilet2003254</v>
          </cell>
          <cell r="D647">
            <v>75</v>
          </cell>
        </row>
        <row r="648">
          <cell r="C648" t="str">
            <v>Toilet2003254</v>
          </cell>
          <cell r="D648">
            <v>75</v>
          </cell>
        </row>
        <row r="649">
          <cell r="C649" t="str">
            <v>Toilet2003254</v>
          </cell>
          <cell r="D649">
            <v>75</v>
          </cell>
        </row>
        <row r="650">
          <cell r="C650" t="str">
            <v>Toilet2003254</v>
          </cell>
          <cell r="D650">
            <v>75</v>
          </cell>
        </row>
        <row r="651">
          <cell r="C651" t="str">
            <v>Toilet2003254</v>
          </cell>
          <cell r="D651">
            <v>75</v>
          </cell>
        </row>
        <row r="652">
          <cell r="C652" t="str">
            <v>Toilet2003254</v>
          </cell>
          <cell r="D652">
            <v>75</v>
          </cell>
        </row>
        <row r="653">
          <cell r="C653" t="str">
            <v>Toilet2003254</v>
          </cell>
          <cell r="D653">
            <v>75</v>
          </cell>
        </row>
        <row r="654">
          <cell r="C654" t="str">
            <v>Toilet2003254</v>
          </cell>
          <cell r="D654">
            <v>75</v>
          </cell>
        </row>
        <row r="655">
          <cell r="C655" t="str">
            <v>Toilet2003254</v>
          </cell>
          <cell r="D655">
            <v>75</v>
          </cell>
        </row>
        <row r="656">
          <cell r="C656" t="str">
            <v>Toilet2003156</v>
          </cell>
          <cell r="D656">
            <v>65</v>
          </cell>
        </row>
        <row r="657">
          <cell r="C657" t="str">
            <v>Toilet2003254</v>
          </cell>
          <cell r="D657">
            <v>75</v>
          </cell>
        </row>
        <row r="658">
          <cell r="C658" t="str">
            <v>Toilet2003506</v>
          </cell>
          <cell r="D658">
            <v>110</v>
          </cell>
        </row>
        <row r="659">
          <cell r="C659" t="str">
            <v>Toilet2003254</v>
          </cell>
          <cell r="D659">
            <v>75</v>
          </cell>
        </row>
        <row r="660">
          <cell r="C660" t="str">
            <v>Toilet2003254</v>
          </cell>
          <cell r="D660">
            <v>75</v>
          </cell>
        </row>
        <row r="661">
          <cell r="C661" t="str">
            <v>Toilet2003254</v>
          </cell>
          <cell r="D661">
            <v>75</v>
          </cell>
        </row>
        <row r="662">
          <cell r="C662" t="str">
            <v>Toilet2003254</v>
          </cell>
          <cell r="D662">
            <v>75</v>
          </cell>
        </row>
        <row r="663">
          <cell r="C663" t="str">
            <v>Toilet2003254</v>
          </cell>
          <cell r="D663">
            <v>75</v>
          </cell>
        </row>
        <row r="664">
          <cell r="C664" t="str">
            <v>Toilet2003254</v>
          </cell>
          <cell r="D664">
            <v>75</v>
          </cell>
        </row>
        <row r="665">
          <cell r="C665" t="str">
            <v>Toilet2003254</v>
          </cell>
          <cell r="D665">
            <v>75</v>
          </cell>
        </row>
        <row r="666">
          <cell r="C666" t="str">
            <v>Toilet2003254</v>
          </cell>
          <cell r="D666">
            <v>75</v>
          </cell>
        </row>
        <row r="667">
          <cell r="C667" t="str">
            <v>Toilet2003254</v>
          </cell>
          <cell r="D667">
            <v>75</v>
          </cell>
        </row>
        <row r="668">
          <cell r="C668" t="str">
            <v>Toilet2003254</v>
          </cell>
          <cell r="D668">
            <v>75</v>
          </cell>
        </row>
        <row r="669">
          <cell r="C669" t="str">
            <v>toilet2003254</v>
          </cell>
          <cell r="D669">
            <v>75</v>
          </cell>
        </row>
        <row r="670">
          <cell r="C670" t="str">
            <v>toilet2003254</v>
          </cell>
          <cell r="D670">
            <v>75</v>
          </cell>
        </row>
        <row r="671">
          <cell r="C671" t="str">
            <v>toilet2003254</v>
          </cell>
          <cell r="D671">
            <v>75</v>
          </cell>
        </row>
        <row r="672">
          <cell r="C672" t="str">
            <v>toilet2003254</v>
          </cell>
          <cell r="D672">
            <v>75</v>
          </cell>
        </row>
        <row r="673">
          <cell r="C673" t="str">
            <v>Toilet2003254</v>
          </cell>
          <cell r="D673">
            <v>75</v>
          </cell>
        </row>
        <row r="674">
          <cell r="C674" t="str">
            <v>Toilet2003254</v>
          </cell>
          <cell r="D674">
            <v>75</v>
          </cell>
        </row>
        <row r="675">
          <cell r="C675" t="str">
            <v>Toilet2003254</v>
          </cell>
          <cell r="D675">
            <v>75</v>
          </cell>
        </row>
        <row r="676">
          <cell r="C676" t="str">
            <v>Toilet2003254</v>
          </cell>
          <cell r="D676">
            <v>75</v>
          </cell>
        </row>
        <row r="677">
          <cell r="C677" t="str">
            <v>Toilet 2003156</v>
          </cell>
          <cell r="D677">
            <v>65</v>
          </cell>
        </row>
        <row r="678">
          <cell r="C678" t="str">
            <v>Toilet 2003254</v>
          </cell>
          <cell r="D678">
            <v>75</v>
          </cell>
        </row>
        <row r="679">
          <cell r="C679" t="str">
            <v>Toilet 2003254</v>
          </cell>
          <cell r="D679">
            <v>75</v>
          </cell>
        </row>
        <row r="680">
          <cell r="C680" t="str">
            <v>Toilet Dames2003254</v>
          </cell>
          <cell r="D680">
            <v>75</v>
          </cell>
        </row>
        <row r="681">
          <cell r="C681" t="str">
            <v>Toilet dames2003254</v>
          </cell>
          <cell r="D681">
            <v>75</v>
          </cell>
        </row>
        <row r="682">
          <cell r="C682" t="str">
            <v>Toilet Dames2003156</v>
          </cell>
          <cell r="D682">
            <v>65</v>
          </cell>
        </row>
        <row r="683">
          <cell r="C683" t="str">
            <v>Toilet Dames2003254</v>
          </cell>
          <cell r="D683">
            <v>75</v>
          </cell>
        </row>
        <row r="684">
          <cell r="C684" t="str">
            <v>Toilet Dames2003254</v>
          </cell>
          <cell r="D684">
            <v>75</v>
          </cell>
        </row>
        <row r="685">
          <cell r="C685" t="str">
            <v>Toilet Dames2003254</v>
          </cell>
          <cell r="D685">
            <v>75</v>
          </cell>
        </row>
        <row r="686">
          <cell r="C686" t="str">
            <v>Toilet Heren2003254</v>
          </cell>
          <cell r="D686">
            <v>75</v>
          </cell>
        </row>
        <row r="687">
          <cell r="C687" t="str">
            <v>Toilet Heren2003254</v>
          </cell>
          <cell r="D687">
            <v>75</v>
          </cell>
        </row>
        <row r="688">
          <cell r="C688" t="str">
            <v>Toilet Heren2003254</v>
          </cell>
          <cell r="D688">
            <v>75</v>
          </cell>
        </row>
        <row r="689">
          <cell r="C689" t="str">
            <v>Toilet Heren2003254</v>
          </cell>
          <cell r="D689">
            <v>75</v>
          </cell>
        </row>
        <row r="690">
          <cell r="C690" t="str">
            <v>Toilet Heren2003254</v>
          </cell>
          <cell r="D690">
            <v>75</v>
          </cell>
        </row>
        <row r="691">
          <cell r="C691" t="str">
            <v>Toilet heren1103254</v>
          </cell>
          <cell r="D691">
            <v>75</v>
          </cell>
        </row>
        <row r="692">
          <cell r="C692" t="str">
            <v>Toilet Heren2003254</v>
          </cell>
          <cell r="D692">
            <v>75</v>
          </cell>
        </row>
        <row r="693">
          <cell r="C693" t="str">
            <v>Toilet Heren2003254</v>
          </cell>
          <cell r="D693">
            <v>75</v>
          </cell>
        </row>
        <row r="694">
          <cell r="C694" t="str">
            <v>Toilet Heren2003254</v>
          </cell>
          <cell r="D694">
            <v>75</v>
          </cell>
        </row>
        <row r="695">
          <cell r="C695" t="str">
            <v>Toilet Heren2003254</v>
          </cell>
          <cell r="D695">
            <v>75</v>
          </cell>
        </row>
        <row r="696">
          <cell r="C696" t="str">
            <v>Toilet heren2003156</v>
          </cell>
          <cell r="D696">
            <v>65</v>
          </cell>
        </row>
        <row r="697">
          <cell r="C697" t="str">
            <v>Toilet Heren2003254</v>
          </cell>
          <cell r="D697">
            <v>75</v>
          </cell>
        </row>
        <row r="698">
          <cell r="C698" t="str">
            <v>Toilet Heren2003254</v>
          </cell>
          <cell r="D698">
            <v>75</v>
          </cell>
        </row>
        <row r="699">
          <cell r="C699" t="str">
            <v>Toilet Heren2003254</v>
          </cell>
          <cell r="D699">
            <v>75</v>
          </cell>
        </row>
        <row r="700">
          <cell r="C700" t="str">
            <v>Toilet Heren200352</v>
          </cell>
          <cell r="D700">
            <v>45</v>
          </cell>
        </row>
        <row r="701">
          <cell r="C701" t="str">
            <v>Toilet Heren2003254</v>
          </cell>
          <cell r="D701">
            <v>75</v>
          </cell>
        </row>
        <row r="702">
          <cell r="C702" t="str">
            <v>Toilet Heren2003254</v>
          </cell>
          <cell r="D702">
            <v>75</v>
          </cell>
        </row>
        <row r="703">
          <cell r="C703" t="str">
            <v>Toilet Heren200352</v>
          </cell>
          <cell r="D703">
            <v>45</v>
          </cell>
        </row>
        <row r="704">
          <cell r="C704" t="str">
            <v>Toilet Heren200352</v>
          </cell>
          <cell r="D704">
            <v>45</v>
          </cell>
        </row>
        <row r="705">
          <cell r="C705" t="str">
            <v>Toilet Heren200352</v>
          </cell>
          <cell r="D705">
            <v>45</v>
          </cell>
        </row>
        <row r="706">
          <cell r="C706" t="str">
            <v>Toilet Heren2003254</v>
          </cell>
          <cell r="D706">
            <v>75</v>
          </cell>
        </row>
        <row r="707">
          <cell r="C707" t="str">
            <v>Toilet naloop2003254</v>
          </cell>
          <cell r="D707">
            <v>125</v>
          </cell>
        </row>
        <row r="708">
          <cell r="C708" t="str">
            <v>Toilet naloop2003254</v>
          </cell>
          <cell r="D708">
            <v>125</v>
          </cell>
        </row>
        <row r="709">
          <cell r="C709" t="str">
            <v>Toilet naloop2003254</v>
          </cell>
          <cell r="D709">
            <v>125</v>
          </cell>
        </row>
        <row r="710">
          <cell r="C710" t="str">
            <v>toiletten2003254</v>
          </cell>
          <cell r="D710">
            <v>75</v>
          </cell>
        </row>
        <row r="711">
          <cell r="C711" t="str">
            <v>toiletten2003254</v>
          </cell>
          <cell r="D711">
            <v>75</v>
          </cell>
        </row>
        <row r="712">
          <cell r="C712" t="str">
            <v>toiletten2003254</v>
          </cell>
          <cell r="D712">
            <v>75</v>
          </cell>
        </row>
        <row r="713">
          <cell r="C713" t="str">
            <v>toiletten2003254</v>
          </cell>
          <cell r="D713">
            <v>75</v>
          </cell>
        </row>
        <row r="714">
          <cell r="C714" t="str">
            <v>toiletten2003254</v>
          </cell>
          <cell r="D714">
            <v>75</v>
          </cell>
        </row>
        <row r="715">
          <cell r="C715" t="str">
            <v>Transportgang110252</v>
          </cell>
          <cell r="D715">
            <v>650</v>
          </cell>
        </row>
        <row r="716">
          <cell r="C716" t="str">
            <v>Transportgang110252</v>
          </cell>
          <cell r="D716">
            <v>650</v>
          </cell>
        </row>
        <row r="717">
          <cell r="C717" t="str">
            <v>Transportgang11020</v>
          </cell>
          <cell r="D717">
            <v>750</v>
          </cell>
        </row>
        <row r="718">
          <cell r="C718" t="str">
            <v>Transportgang110213</v>
          </cell>
          <cell r="D718">
            <v>525</v>
          </cell>
        </row>
        <row r="719">
          <cell r="C719" t="str">
            <v>Transportgang110252</v>
          </cell>
          <cell r="D719">
            <v>650</v>
          </cell>
        </row>
        <row r="720">
          <cell r="C720" t="str">
            <v>Transportgang11020</v>
          </cell>
          <cell r="D720">
            <v>750</v>
          </cell>
        </row>
        <row r="721">
          <cell r="C721" t="str">
            <v>Transportgang110213</v>
          </cell>
          <cell r="D721">
            <v>525</v>
          </cell>
        </row>
        <row r="722">
          <cell r="C722" t="str">
            <v>Transportgang110252</v>
          </cell>
          <cell r="D722">
            <v>650</v>
          </cell>
        </row>
        <row r="723">
          <cell r="C723" t="str">
            <v>Transportgang11020</v>
          </cell>
          <cell r="D723">
            <v>750</v>
          </cell>
        </row>
        <row r="724">
          <cell r="C724" t="str">
            <v>Transportgang110213</v>
          </cell>
          <cell r="D724">
            <v>525</v>
          </cell>
        </row>
        <row r="725">
          <cell r="C725" t="str">
            <v>Transportgang110252</v>
          </cell>
          <cell r="D725">
            <v>650</v>
          </cell>
        </row>
        <row r="726">
          <cell r="C726" t="str">
            <v>Transportgang11020</v>
          </cell>
          <cell r="D726">
            <v>750</v>
          </cell>
        </row>
        <row r="727">
          <cell r="C727" t="str">
            <v>Transportgang110213</v>
          </cell>
          <cell r="D727">
            <v>525</v>
          </cell>
        </row>
        <row r="728">
          <cell r="C728" t="str">
            <v>Transportgang110352</v>
          </cell>
          <cell r="D728">
            <v>625</v>
          </cell>
        </row>
        <row r="729">
          <cell r="C729" t="str">
            <v>Transportgang110252</v>
          </cell>
          <cell r="D729">
            <v>650</v>
          </cell>
        </row>
        <row r="730">
          <cell r="C730" t="str">
            <v>Transportgang110252</v>
          </cell>
          <cell r="D730">
            <v>650</v>
          </cell>
        </row>
        <row r="731">
          <cell r="C731" t="str">
            <v>Transportgang110252</v>
          </cell>
          <cell r="D731">
            <v>650</v>
          </cell>
        </row>
        <row r="732">
          <cell r="C732" t="str">
            <v>Transportgang11020</v>
          </cell>
          <cell r="D732">
            <v>750</v>
          </cell>
        </row>
        <row r="733">
          <cell r="C733" t="str">
            <v>Transportgang110252</v>
          </cell>
          <cell r="D733">
            <v>650</v>
          </cell>
        </row>
        <row r="734">
          <cell r="C734" t="str">
            <v>Transportgang11020</v>
          </cell>
          <cell r="D734">
            <v>750</v>
          </cell>
        </row>
        <row r="735">
          <cell r="C735" t="str">
            <v>Transportgang110252</v>
          </cell>
          <cell r="D735">
            <v>650</v>
          </cell>
        </row>
        <row r="736">
          <cell r="C736" t="str">
            <v>Transportgang110252</v>
          </cell>
          <cell r="D736">
            <v>650</v>
          </cell>
        </row>
        <row r="737">
          <cell r="C737" t="str">
            <v>Transportgang110252</v>
          </cell>
          <cell r="D737">
            <v>650</v>
          </cell>
        </row>
        <row r="738">
          <cell r="C738" t="str">
            <v>Transportgang110252</v>
          </cell>
          <cell r="D738">
            <v>650</v>
          </cell>
        </row>
        <row r="739">
          <cell r="C739" t="str">
            <v>Transportgang1102156</v>
          </cell>
          <cell r="D739">
            <v>650</v>
          </cell>
        </row>
        <row r="740">
          <cell r="C740" t="str">
            <v>Trappenhuis1003156</v>
          </cell>
          <cell r="D740">
            <v>325</v>
          </cell>
        </row>
        <row r="741">
          <cell r="C741" t="str">
            <v>Trappenhuis100352</v>
          </cell>
          <cell r="D741">
            <v>275</v>
          </cell>
        </row>
        <row r="742">
          <cell r="C742" t="str">
            <v>Trappenhuis100352</v>
          </cell>
          <cell r="D742">
            <v>275</v>
          </cell>
        </row>
        <row r="743">
          <cell r="C743" t="str">
            <v>Trappenhuis100352</v>
          </cell>
          <cell r="D743">
            <v>275</v>
          </cell>
        </row>
        <row r="744">
          <cell r="C744" t="str">
            <v>Trappenhuis100352</v>
          </cell>
          <cell r="D744">
            <v>275</v>
          </cell>
        </row>
        <row r="745">
          <cell r="C745" t="str">
            <v>Trappenhuis1003254</v>
          </cell>
          <cell r="D745">
            <v>325</v>
          </cell>
        </row>
        <row r="746">
          <cell r="C746" t="str">
            <v>Trappenhuis1003156</v>
          </cell>
          <cell r="D746">
            <v>300</v>
          </cell>
        </row>
        <row r="747">
          <cell r="C747" t="str">
            <v>Trappenhuis1003156</v>
          </cell>
          <cell r="D747">
            <v>300</v>
          </cell>
        </row>
        <row r="748">
          <cell r="C748" t="str">
            <v>Trappenhuis1003156</v>
          </cell>
          <cell r="D748">
            <v>300</v>
          </cell>
        </row>
        <row r="749">
          <cell r="C749" t="str">
            <v>Trappenhuis1003156</v>
          </cell>
          <cell r="D749">
            <v>300</v>
          </cell>
        </row>
        <row r="750">
          <cell r="C750" t="str">
            <v>Trappenhuis1003156</v>
          </cell>
          <cell r="D750">
            <v>300</v>
          </cell>
        </row>
        <row r="751">
          <cell r="C751" t="str">
            <v>Trappenhuis1002156</v>
          </cell>
          <cell r="D751">
            <v>300</v>
          </cell>
        </row>
        <row r="752">
          <cell r="C752" t="str">
            <v>Trappenhuis1003156</v>
          </cell>
          <cell r="D752">
            <v>300</v>
          </cell>
        </row>
        <row r="753">
          <cell r="C753" t="str">
            <v>Trappenhuis1001156</v>
          </cell>
          <cell r="D753">
            <v>325</v>
          </cell>
        </row>
        <row r="754">
          <cell r="C754" t="str">
            <v>Trappenhuis1003156</v>
          </cell>
          <cell r="D754">
            <v>300</v>
          </cell>
        </row>
        <row r="755">
          <cell r="C755" t="str">
            <v>Trappenhuis1001156</v>
          </cell>
          <cell r="D755">
            <v>325</v>
          </cell>
        </row>
        <row r="756">
          <cell r="C756" t="str">
            <v>Trappenhuis1003156</v>
          </cell>
          <cell r="D756">
            <v>300</v>
          </cell>
        </row>
        <row r="757">
          <cell r="C757" t="str">
            <v>Trappenhuis1001156</v>
          </cell>
          <cell r="D757">
            <v>325</v>
          </cell>
        </row>
        <row r="758">
          <cell r="C758" t="str">
            <v>Trappenhuis1003156</v>
          </cell>
          <cell r="D758">
            <v>300</v>
          </cell>
        </row>
        <row r="759">
          <cell r="C759" t="str">
            <v>Trappenhuis1001156</v>
          </cell>
          <cell r="D759">
            <v>325</v>
          </cell>
        </row>
        <row r="760">
          <cell r="C760" t="str">
            <v>Trappenhuis1003156</v>
          </cell>
          <cell r="D760">
            <v>300</v>
          </cell>
        </row>
        <row r="761">
          <cell r="C761" t="str">
            <v>Trappenhuis1001156</v>
          </cell>
          <cell r="D761">
            <v>325</v>
          </cell>
        </row>
        <row r="762">
          <cell r="C762" t="str">
            <v>Trappenhuis1003156</v>
          </cell>
          <cell r="D762">
            <v>300</v>
          </cell>
        </row>
        <row r="763">
          <cell r="C763" t="str">
            <v>Trappenhuis1001156</v>
          </cell>
          <cell r="D763">
            <v>325</v>
          </cell>
        </row>
        <row r="764">
          <cell r="C764" t="str">
            <v>Trappenhuis1001156</v>
          </cell>
          <cell r="D764">
            <v>325</v>
          </cell>
        </row>
        <row r="765">
          <cell r="C765" t="str">
            <v>Trappenhuis1002156</v>
          </cell>
          <cell r="D765">
            <v>325</v>
          </cell>
        </row>
        <row r="766">
          <cell r="C766" t="str">
            <v>Trappenhuis1002156</v>
          </cell>
          <cell r="D766">
            <v>325</v>
          </cell>
        </row>
        <row r="767">
          <cell r="C767" t="str">
            <v>Trappenhuis1002156</v>
          </cell>
          <cell r="D767">
            <v>325</v>
          </cell>
        </row>
        <row r="768">
          <cell r="C768" t="str">
            <v>Trappenhuis1002156</v>
          </cell>
          <cell r="D768">
            <v>325</v>
          </cell>
        </row>
        <row r="769">
          <cell r="C769" t="str">
            <v>Trappenhuis1002156</v>
          </cell>
          <cell r="D769">
            <v>325</v>
          </cell>
        </row>
        <row r="770">
          <cell r="C770" t="str">
            <v>Trappenhuis1002254</v>
          </cell>
          <cell r="D770">
            <v>350</v>
          </cell>
        </row>
        <row r="771">
          <cell r="C771" t="str">
            <v>Trappenhuis1002254</v>
          </cell>
          <cell r="D771">
            <v>350</v>
          </cell>
        </row>
        <row r="772">
          <cell r="C772" t="str">
            <v>Trappenhuis1002156</v>
          </cell>
          <cell r="D772">
            <v>325</v>
          </cell>
        </row>
        <row r="773">
          <cell r="C773" t="str">
            <v>Trappenhuis1002156</v>
          </cell>
          <cell r="D773">
            <v>325</v>
          </cell>
        </row>
        <row r="774">
          <cell r="C774" t="str">
            <v>Trappenhuis1002156</v>
          </cell>
          <cell r="D774">
            <v>325</v>
          </cell>
        </row>
        <row r="775">
          <cell r="C775" t="str">
            <v>Trappenhuis100352</v>
          </cell>
          <cell r="D775">
            <v>275</v>
          </cell>
        </row>
        <row r="776">
          <cell r="C776" t="str">
            <v>trappenhuis1002254</v>
          </cell>
          <cell r="D776">
            <v>425</v>
          </cell>
        </row>
        <row r="777">
          <cell r="C777" t="str">
            <v>trappenhuis1002254</v>
          </cell>
          <cell r="D777">
            <v>425</v>
          </cell>
        </row>
        <row r="778">
          <cell r="C778" t="str">
            <v>trappenhuis1002254</v>
          </cell>
          <cell r="D778">
            <v>425</v>
          </cell>
        </row>
        <row r="779">
          <cell r="C779" t="str">
            <v>trappenhuis1002254</v>
          </cell>
          <cell r="D779">
            <v>425</v>
          </cell>
        </row>
        <row r="780">
          <cell r="C780" t="str">
            <v>Trappenhuis1003/3l254</v>
          </cell>
          <cell r="D780">
            <v>325</v>
          </cell>
        </row>
        <row r="781">
          <cell r="C781" t="str">
            <v>Trappenhuis1002/3l254</v>
          </cell>
          <cell r="D781">
            <v>325</v>
          </cell>
        </row>
        <row r="782">
          <cell r="C782" t="str">
            <v>Trappenhuis1003254</v>
          </cell>
          <cell r="D782">
            <v>325</v>
          </cell>
        </row>
        <row r="783">
          <cell r="C783" t="str">
            <v>Trappenhuis1002254</v>
          </cell>
          <cell r="D783">
            <v>425</v>
          </cell>
        </row>
        <row r="784">
          <cell r="C784" t="str">
            <v>Trappenhuis1002104</v>
          </cell>
          <cell r="D784">
            <v>325</v>
          </cell>
        </row>
        <row r="785">
          <cell r="C785" t="str">
            <v>Trappenhuis1002254</v>
          </cell>
          <cell r="D785">
            <v>425</v>
          </cell>
        </row>
        <row r="786">
          <cell r="C786" t="str">
            <v>Trappenhuis1002254</v>
          </cell>
          <cell r="D786">
            <v>425</v>
          </cell>
        </row>
        <row r="787">
          <cell r="C787" t="str">
            <v>Trappenhuis1003156</v>
          </cell>
          <cell r="D787">
            <v>300</v>
          </cell>
        </row>
        <row r="788">
          <cell r="C788" t="str">
            <v>Trappenhuis100352</v>
          </cell>
          <cell r="D788">
            <v>275</v>
          </cell>
        </row>
        <row r="789">
          <cell r="C789" t="str">
            <v>Trappenhuis1003156</v>
          </cell>
          <cell r="D789">
            <v>300</v>
          </cell>
        </row>
        <row r="790">
          <cell r="C790" t="str">
            <v>Trappenhuis100352</v>
          </cell>
          <cell r="D790">
            <v>275</v>
          </cell>
        </row>
        <row r="791">
          <cell r="C791" t="str">
            <v>Trappenhuis100352</v>
          </cell>
          <cell r="D791">
            <v>275</v>
          </cell>
        </row>
        <row r="792">
          <cell r="C792" t="str">
            <v>Trappenhuis1003156</v>
          </cell>
          <cell r="D792">
            <v>300</v>
          </cell>
        </row>
        <row r="793">
          <cell r="C793" t="str">
            <v>Trappenhuis1003156</v>
          </cell>
          <cell r="D793">
            <v>300</v>
          </cell>
        </row>
        <row r="794">
          <cell r="C794" t="str">
            <v>Trappenhuis1003156</v>
          </cell>
          <cell r="D794">
            <v>300</v>
          </cell>
        </row>
        <row r="795">
          <cell r="C795" t="str">
            <v>Trappenhuis1002104</v>
          </cell>
          <cell r="D795">
            <v>325</v>
          </cell>
        </row>
        <row r="796">
          <cell r="C796" t="str">
            <v>Vergaderruimte3201156</v>
          </cell>
          <cell r="D796">
            <v>385</v>
          </cell>
        </row>
        <row r="797">
          <cell r="C797" t="str">
            <v>Vergaderruimte3201156</v>
          </cell>
          <cell r="D797">
            <v>385</v>
          </cell>
        </row>
        <row r="798">
          <cell r="C798" t="str">
            <v>Vergaderruimte3202130</v>
          </cell>
          <cell r="D798">
            <v>375</v>
          </cell>
        </row>
        <row r="799">
          <cell r="C799" t="str">
            <v>Vergaderruimte320226</v>
          </cell>
          <cell r="D799">
            <v>250</v>
          </cell>
        </row>
        <row r="800">
          <cell r="C800" t="str">
            <v>Vergaderruimte320226</v>
          </cell>
          <cell r="D800">
            <v>250</v>
          </cell>
        </row>
        <row r="801">
          <cell r="C801" t="str">
            <v>Vergaderruimte32028</v>
          </cell>
          <cell r="D801">
            <v>125</v>
          </cell>
        </row>
        <row r="802">
          <cell r="C802" t="str">
            <v>Vergaderruimte3201156</v>
          </cell>
          <cell r="D802">
            <v>385</v>
          </cell>
        </row>
        <row r="803">
          <cell r="C803" t="str">
            <v>Vergaderruimte3201156</v>
          </cell>
          <cell r="D803">
            <v>385</v>
          </cell>
        </row>
        <row r="804">
          <cell r="C804" t="str">
            <v>Vergaderruimte3201156</v>
          </cell>
          <cell r="D804">
            <v>385</v>
          </cell>
        </row>
        <row r="805">
          <cell r="C805" t="str">
            <v>Vergaderruimte3201156</v>
          </cell>
          <cell r="D805">
            <v>385</v>
          </cell>
        </row>
        <row r="806">
          <cell r="C806" t="str">
            <v>Vergaderruimte3201254</v>
          </cell>
          <cell r="D806">
            <v>400</v>
          </cell>
        </row>
        <row r="807">
          <cell r="C807" t="str">
            <v>Vergaderruimte3201254</v>
          </cell>
          <cell r="D807">
            <v>400</v>
          </cell>
        </row>
        <row r="808">
          <cell r="C808" t="str">
            <v>Vergaderruimte3201254</v>
          </cell>
          <cell r="D808">
            <v>400</v>
          </cell>
        </row>
        <row r="809">
          <cell r="C809" t="str">
            <v>Vergaderruimte3201254</v>
          </cell>
          <cell r="D809">
            <v>400</v>
          </cell>
        </row>
        <row r="810">
          <cell r="C810" t="str">
            <v>Vergaderruimte3201254</v>
          </cell>
          <cell r="D810">
            <v>400</v>
          </cell>
        </row>
        <row r="811">
          <cell r="C811" t="str">
            <v>Vergaderruimte3201254</v>
          </cell>
          <cell r="D811">
            <v>400</v>
          </cell>
        </row>
        <row r="812">
          <cell r="C812" t="str">
            <v>Vergaderruimte3201254</v>
          </cell>
          <cell r="D812">
            <v>400</v>
          </cell>
        </row>
        <row r="813">
          <cell r="C813" t="str">
            <v>Vergaderruimte3201254</v>
          </cell>
          <cell r="D813">
            <v>400</v>
          </cell>
        </row>
        <row r="814">
          <cell r="C814" t="str">
            <v>Vergaderruimte3201156</v>
          </cell>
          <cell r="D814">
            <v>385</v>
          </cell>
        </row>
        <row r="815">
          <cell r="C815" t="str">
            <v>Vergaderruimte3201156</v>
          </cell>
          <cell r="D815">
            <v>385</v>
          </cell>
        </row>
        <row r="816">
          <cell r="C816" t="str">
            <v>Vergaderruimte3201156</v>
          </cell>
          <cell r="D816">
            <v>385</v>
          </cell>
        </row>
        <row r="817">
          <cell r="C817" t="str">
            <v>Vergaderruimte3201156</v>
          </cell>
          <cell r="D817">
            <v>385</v>
          </cell>
        </row>
        <row r="818">
          <cell r="C818" t="str">
            <v>Vergaderruimte3201156</v>
          </cell>
          <cell r="D818">
            <v>385</v>
          </cell>
        </row>
        <row r="819">
          <cell r="C819" t="str">
            <v>Vergaderruimte3201156</v>
          </cell>
          <cell r="D819">
            <v>385</v>
          </cell>
        </row>
        <row r="820">
          <cell r="C820" t="str">
            <v>Vergaderruimte3201156</v>
          </cell>
          <cell r="D820">
            <v>385</v>
          </cell>
        </row>
        <row r="821">
          <cell r="C821" t="str">
            <v>Vergaderruimte3201156</v>
          </cell>
          <cell r="D821">
            <v>385</v>
          </cell>
        </row>
        <row r="822">
          <cell r="C822" t="str">
            <v>Vergaderruimte3201156</v>
          </cell>
          <cell r="D822">
            <v>385</v>
          </cell>
        </row>
        <row r="823">
          <cell r="C823" t="str">
            <v>Vergaderruimte3201156</v>
          </cell>
          <cell r="D823">
            <v>385</v>
          </cell>
        </row>
        <row r="824">
          <cell r="C824" t="str">
            <v>Vergaderruimte3201156</v>
          </cell>
          <cell r="D824">
            <v>385</v>
          </cell>
        </row>
        <row r="825">
          <cell r="C825" t="str">
            <v>Vergaderruimte320152</v>
          </cell>
          <cell r="D825">
            <v>300</v>
          </cell>
        </row>
        <row r="826">
          <cell r="C826" t="str">
            <v>Vergaderruimte320152</v>
          </cell>
          <cell r="D826">
            <v>300</v>
          </cell>
        </row>
        <row r="827">
          <cell r="C827" t="str">
            <v>Vergaderruimte3201156</v>
          </cell>
          <cell r="D827">
            <v>385</v>
          </cell>
        </row>
        <row r="828">
          <cell r="C828" t="str">
            <v>Vergaderruimte3202/3l254</v>
          </cell>
          <cell r="D828">
            <v>400</v>
          </cell>
        </row>
        <row r="829">
          <cell r="C829" t="str">
            <v>Vergaderruimte3202/3l254</v>
          </cell>
          <cell r="D829">
            <v>400</v>
          </cell>
        </row>
        <row r="830">
          <cell r="C830" t="str">
            <v>Vergaderruimte3202156</v>
          </cell>
          <cell r="D830">
            <v>385</v>
          </cell>
        </row>
        <row r="831">
          <cell r="C831" t="str">
            <v>Vergaderruimte3202156</v>
          </cell>
          <cell r="D831">
            <v>385</v>
          </cell>
        </row>
        <row r="832">
          <cell r="C832" t="str">
            <v>Vergaderruimte3202156</v>
          </cell>
          <cell r="D832">
            <v>385</v>
          </cell>
        </row>
        <row r="833">
          <cell r="C833" t="str">
            <v>Vergaderruimte3201156</v>
          </cell>
          <cell r="D833">
            <v>385</v>
          </cell>
        </row>
        <row r="834">
          <cell r="C834" t="str">
            <v>Vergaderruimte320152</v>
          </cell>
          <cell r="D834">
            <v>300</v>
          </cell>
        </row>
        <row r="835">
          <cell r="C835" t="str">
            <v>Vergaderruimte3202156</v>
          </cell>
          <cell r="D835">
            <v>385</v>
          </cell>
        </row>
        <row r="836">
          <cell r="C836" t="str">
            <v>Vergaderruimte320152</v>
          </cell>
          <cell r="D836">
            <v>300</v>
          </cell>
        </row>
        <row r="837">
          <cell r="C837" t="str">
            <v>Vergaderruimte3201156</v>
          </cell>
          <cell r="D837">
            <v>385</v>
          </cell>
        </row>
        <row r="838">
          <cell r="C838" t="str">
            <v>Vergaderruimte3201156</v>
          </cell>
          <cell r="D838">
            <v>385</v>
          </cell>
        </row>
        <row r="839">
          <cell r="C839" t="str">
            <v>Vergaderruimte320152</v>
          </cell>
          <cell r="D839">
            <v>300</v>
          </cell>
        </row>
        <row r="840">
          <cell r="C840" t="str">
            <v>Vergaderruimte3201254</v>
          </cell>
          <cell r="D840">
            <v>400</v>
          </cell>
        </row>
        <row r="841">
          <cell r="C841" t="str">
            <v>Vergaderruimte3201156</v>
          </cell>
          <cell r="D841">
            <v>385</v>
          </cell>
        </row>
        <row r="842">
          <cell r="C842" t="str">
            <v>vergaderzaal3201254</v>
          </cell>
          <cell r="D842">
            <v>400</v>
          </cell>
        </row>
        <row r="843">
          <cell r="C843" t="str">
            <v>vergaderzaal3201254</v>
          </cell>
          <cell r="D843">
            <v>400</v>
          </cell>
        </row>
        <row r="844">
          <cell r="C844" t="str">
            <v>Verkeersruimte1102156</v>
          </cell>
          <cell r="D844">
            <v>650</v>
          </cell>
        </row>
        <row r="845">
          <cell r="C845" t="str">
            <v>Verkeersruimte1103156</v>
          </cell>
          <cell r="D845">
            <v>675</v>
          </cell>
        </row>
        <row r="846">
          <cell r="C846" t="str">
            <v>Verkeersruimte1102156</v>
          </cell>
          <cell r="D846">
            <v>650</v>
          </cell>
        </row>
        <row r="847">
          <cell r="C847" t="str">
            <v>Verkeersruimte1103156</v>
          </cell>
          <cell r="D847">
            <v>675</v>
          </cell>
        </row>
        <row r="848">
          <cell r="C848" t="str">
            <v>Verkeersruimte950012</v>
          </cell>
          <cell r="D848">
            <v>675</v>
          </cell>
        </row>
        <row r="849">
          <cell r="C849" t="str">
            <v>Verkeersruimte1102156</v>
          </cell>
          <cell r="D849">
            <v>650</v>
          </cell>
        </row>
        <row r="850">
          <cell r="C850" t="str">
            <v>Verkeersruimte1102156</v>
          </cell>
          <cell r="D850">
            <v>650</v>
          </cell>
        </row>
        <row r="851">
          <cell r="C851" t="str">
            <v>Verkeersruimte9500104</v>
          </cell>
          <cell r="D851">
            <v>675</v>
          </cell>
        </row>
        <row r="852">
          <cell r="C852" t="str">
            <v>Verkeersruimte950052</v>
          </cell>
          <cell r="D852">
            <v>675</v>
          </cell>
        </row>
        <row r="853">
          <cell r="C853" t="str">
            <v>Verkeersruimte1102156</v>
          </cell>
          <cell r="D853">
            <v>650</v>
          </cell>
        </row>
        <row r="854">
          <cell r="C854" t="str">
            <v>Verkeersruimte1102156</v>
          </cell>
          <cell r="D854">
            <v>650</v>
          </cell>
        </row>
        <row r="855">
          <cell r="C855" t="str">
            <v>Verkeersruimte1102156</v>
          </cell>
          <cell r="D855">
            <v>650</v>
          </cell>
        </row>
        <row r="856">
          <cell r="C856" t="str">
            <v>Verkeersruimte1102156</v>
          </cell>
          <cell r="D856">
            <v>650</v>
          </cell>
        </row>
        <row r="857">
          <cell r="C857" t="str">
            <v>Verkeersruimte1102156</v>
          </cell>
          <cell r="D857">
            <v>650</v>
          </cell>
        </row>
        <row r="858">
          <cell r="C858" t="str">
            <v>Verkeersruimte1103156</v>
          </cell>
          <cell r="D858">
            <v>675</v>
          </cell>
        </row>
        <row r="859">
          <cell r="C859" t="str">
            <v>Verkeersruimte1102156</v>
          </cell>
          <cell r="D859">
            <v>650</v>
          </cell>
        </row>
        <row r="860">
          <cell r="C860" t="str">
            <v>Verkeersruimte1103156</v>
          </cell>
          <cell r="D860">
            <v>675</v>
          </cell>
        </row>
        <row r="861">
          <cell r="C861" t="str">
            <v>Verkeersruimte1101156</v>
          </cell>
          <cell r="D861">
            <v>625</v>
          </cell>
        </row>
        <row r="862">
          <cell r="C862" t="str">
            <v>Verkeersruimte1102254</v>
          </cell>
          <cell r="D862">
            <v>675</v>
          </cell>
        </row>
        <row r="863">
          <cell r="C863" t="str">
            <v>Verkeersruimte1103254</v>
          </cell>
          <cell r="D863">
            <v>650</v>
          </cell>
        </row>
        <row r="864">
          <cell r="C864" t="str">
            <v>Verkeersruimte1101156</v>
          </cell>
          <cell r="D864">
            <v>625</v>
          </cell>
        </row>
        <row r="865">
          <cell r="C865" t="str">
            <v>Verkeersruimte1101156</v>
          </cell>
          <cell r="D865">
            <v>625</v>
          </cell>
        </row>
        <row r="866">
          <cell r="C866" t="str">
            <v>Verkeersruimte1103156</v>
          </cell>
          <cell r="D866">
            <v>675</v>
          </cell>
        </row>
        <row r="867">
          <cell r="C867" t="str">
            <v>Verkeersruimte1103156</v>
          </cell>
          <cell r="D867">
            <v>675</v>
          </cell>
        </row>
        <row r="868">
          <cell r="C868" t="str">
            <v>Verkeersruimte1103156</v>
          </cell>
          <cell r="D868">
            <v>675</v>
          </cell>
        </row>
        <row r="869">
          <cell r="C869" t="str">
            <v>Verkeersruimte1101156</v>
          </cell>
          <cell r="D869">
            <v>625</v>
          </cell>
        </row>
        <row r="870">
          <cell r="C870" t="str">
            <v>Verkeersruimte1101156</v>
          </cell>
          <cell r="D870">
            <v>625</v>
          </cell>
        </row>
        <row r="871">
          <cell r="C871" t="str">
            <v>Verkeersruimte1101156</v>
          </cell>
          <cell r="D871">
            <v>625</v>
          </cell>
        </row>
        <row r="872">
          <cell r="C872" t="str">
            <v>Verkeersruimte1101156</v>
          </cell>
          <cell r="D872">
            <v>625</v>
          </cell>
        </row>
        <row r="873">
          <cell r="C873" t="str">
            <v>Verkeersruimte110252</v>
          </cell>
          <cell r="D873">
            <v>650</v>
          </cell>
        </row>
        <row r="874">
          <cell r="C874" t="str">
            <v>verkeersruimte1101156</v>
          </cell>
          <cell r="D874">
            <v>625</v>
          </cell>
        </row>
        <row r="875">
          <cell r="C875" t="str">
            <v>Verkeersruimte1101254</v>
          </cell>
          <cell r="D875">
            <v>750</v>
          </cell>
        </row>
        <row r="876">
          <cell r="C876" t="str">
            <v>Verkeersruimte1101254</v>
          </cell>
          <cell r="D876">
            <v>750</v>
          </cell>
        </row>
        <row r="877">
          <cell r="C877" t="str">
            <v>Verkeersruimte1101156</v>
          </cell>
          <cell r="D877">
            <v>625</v>
          </cell>
        </row>
        <row r="878">
          <cell r="C878" t="str">
            <v>Verkeersruimte1101156</v>
          </cell>
          <cell r="D878">
            <v>625</v>
          </cell>
        </row>
        <row r="879">
          <cell r="C879" t="str">
            <v>Verkeersruimte1101156</v>
          </cell>
          <cell r="D879">
            <v>625</v>
          </cell>
        </row>
        <row r="880">
          <cell r="C880" t="str">
            <v>Verkeersruimte110252</v>
          </cell>
          <cell r="D880">
            <v>650</v>
          </cell>
        </row>
        <row r="881">
          <cell r="C881" t="str">
            <v>Verkeersruimte110252</v>
          </cell>
          <cell r="D881">
            <v>650</v>
          </cell>
        </row>
        <row r="882">
          <cell r="C882" t="str">
            <v>Verkeersruimte110252</v>
          </cell>
          <cell r="D882">
            <v>650</v>
          </cell>
        </row>
        <row r="883">
          <cell r="C883" t="str">
            <v>Verkeersruimte1101156</v>
          </cell>
          <cell r="D883">
            <v>625</v>
          </cell>
        </row>
        <row r="884">
          <cell r="C884" t="str">
            <v>Verkeersruimte110252</v>
          </cell>
          <cell r="D884">
            <v>650</v>
          </cell>
        </row>
        <row r="885">
          <cell r="C885" t="str">
            <v>Verkeersruimte110252</v>
          </cell>
          <cell r="D885">
            <v>650</v>
          </cell>
        </row>
        <row r="886">
          <cell r="C886" t="str">
            <v>Verkeersruimte110252</v>
          </cell>
          <cell r="D886">
            <v>650</v>
          </cell>
        </row>
        <row r="887">
          <cell r="C887" t="str">
            <v>Verkeersruimte1101156</v>
          </cell>
          <cell r="D887">
            <v>625</v>
          </cell>
        </row>
        <row r="888">
          <cell r="C888" t="str">
            <v>Verkeersruimte1101156</v>
          </cell>
          <cell r="D888">
            <v>625</v>
          </cell>
        </row>
        <row r="889">
          <cell r="C889" t="str">
            <v>Verkeersruimte1101254</v>
          </cell>
          <cell r="D889">
            <v>750</v>
          </cell>
        </row>
        <row r="890">
          <cell r="C890" t="str">
            <v>Verkeersruimte1101254</v>
          </cell>
          <cell r="D890">
            <v>750</v>
          </cell>
        </row>
        <row r="891">
          <cell r="C891" t="str">
            <v>Verkeersruimte1101254</v>
          </cell>
          <cell r="D891">
            <v>750</v>
          </cell>
        </row>
        <row r="892">
          <cell r="C892" t="str">
            <v>Verkeersruimte1101156</v>
          </cell>
          <cell r="D892">
            <v>625</v>
          </cell>
        </row>
        <row r="893">
          <cell r="C893" t="str">
            <v>Verkeersruimte1101156</v>
          </cell>
          <cell r="D893">
            <v>625</v>
          </cell>
        </row>
        <row r="894">
          <cell r="C894" t="str">
            <v>Verkeersruimte1102156</v>
          </cell>
          <cell r="D894">
            <v>650</v>
          </cell>
        </row>
        <row r="895">
          <cell r="C895" t="str">
            <v>Verkeersruimte1102156</v>
          </cell>
          <cell r="D895">
            <v>650</v>
          </cell>
        </row>
        <row r="896">
          <cell r="C896" t="str">
            <v>Verkeersruimte1102156</v>
          </cell>
          <cell r="D896">
            <v>650</v>
          </cell>
        </row>
        <row r="897">
          <cell r="C897" t="str">
            <v>Verkeersruimte1102156</v>
          </cell>
          <cell r="D897">
            <v>650</v>
          </cell>
        </row>
        <row r="898">
          <cell r="C898" t="str">
            <v>Verkeersruimte1102156</v>
          </cell>
          <cell r="D898">
            <v>650</v>
          </cell>
        </row>
        <row r="899">
          <cell r="C899" t="str">
            <v>Verkeersruimte1102156</v>
          </cell>
          <cell r="D899">
            <v>650</v>
          </cell>
        </row>
        <row r="900">
          <cell r="C900" t="str">
            <v>Verkeersruimte1103156</v>
          </cell>
          <cell r="D900">
            <v>675</v>
          </cell>
        </row>
        <row r="901">
          <cell r="C901" t="str">
            <v>Verkeersruimte1103156</v>
          </cell>
          <cell r="D901">
            <v>675</v>
          </cell>
        </row>
        <row r="902">
          <cell r="C902" t="str">
            <v>Verkeersruimte1103156</v>
          </cell>
          <cell r="D902">
            <v>675</v>
          </cell>
        </row>
        <row r="903">
          <cell r="C903" t="str">
            <v>Verkeersruimte1101156</v>
          </cell>
          <cell r="D903">
            <v>625</v>
          </cell>
        </row>
        <row r="904">
          <cell r="C904" t="str">
            <v>Verkeersruimte1101156</v>
          </cell>
          <cell r="D904">
            <v>625</v>
          </cell>
        </row>
        <row r="905">
          <cell r="C905" t="str">
            <v>Verkeersruimte1101156</v>
          </cell>
          <cell r="D905">
            <v>625</v>
          </cell>
        </row>
        <row r="906">
          <cell r="C906" t="str">
            <v>Verkeersruimte1103254</v>
          </cell>
          <cell r="D906">
            <v>650</v>
          </cell>
        </row>
        <row r="907">
          <cell r="C907" t="str">
            <v>Verkeersruimte1103254</v>
          </cell>
          <cell r="D907">
            <v>650</v>
          </cell>
        </row>
        <row r="908">
          <cell r="C908" t="str">
            <v>Verkeersruimte1101254</v>
          </cell>
          <cell r="D908">
            <v>750</v>
          </cell>
        </row>
        <row r="909">
          <cell r="C909" t="str">
            <v>Verkeersruimte1103254</v>
          </cell>
          <cell r="D909">
            <v>650</v>
          </cell>
        </row>
        <row r="910">
          <cell r="C910" t="str">
            <v>Verkeersruimte1101156</v>
          </cell>
          <cell r="D910">
            <v>625</v>
          </cell>
        </row>
        <row r="911">
          <cell r="C911" t="str">
            <v>Verkeersruimte1101156</v>
          </cell>
          <cell r="D911">
            <v>625</v>
          </cell>
        </row>
        <row r="912">
          <cell r="C912" t="str">
            <v>Verkeersruimte1102156</v>
          </cell>
          <cell r="D912">
            <v>650</v>
          </cell>
        </row>
        <row r="913">
          <cell r="C913" t="str">
            <v>Verkeersruimte1102156</v>
          </cell>
          <cell r="D913">
            <v>650</v>
          </cell>
        </row>
        <row r="914">
          <cell r="C914" t="str">
            <v>Verkeersruimte1102156</v>
          </cell>
          <cell r="D914">
            <v>650</v>
          </cell>
        </row>
        <row r="915">
          <cell r="C915" t="str">
            <v>verkeersruimte1102254</v>
          </cell>
          <cell r="D915">
            <v>675</v>
          </cell>
        </row>
        <row r="916">
          <cell r="C916" t="str">
            <v>verkeersruimte1102254</v>
          </cell>
          <cell r="D916">
            <v>675</v>
          </cell>
        </row>
        <row r="917">
          <cell r="C917" t="str">
            <v>verkeersruimte1102254</v>
          </cell>
          <cell r="D917">
            <v>675</v>
          </cell>
        </row>
        <row r="918">
          <cell r="C918" t="str">
            <v>verkeersruimte1102254</v>
          </cell>
          <cell r="D918">
            <v>675</v>
          </cell>
        </row>
        <row r="919">
          <cell r="C919" t="str">
            <v>Verkeersruimte1103254</v>
          </cell>
          <cell r="D919">
            <v>650</v>
          </cell>
        </row>
        <row r="920">
          <cell r="C920" t="str">
            <v>Verkeersruimte1102156</v>
          </cell>
          <cell r="D920">
            <v>650</v>
          </cell>
        </row>
        <row r="921">
          <cell r="C921" t="str">
            <v>Verkeersruimte1102104</v>
          </cell>
          <cell r="D921">
            <v>475</v>
          </cell>
        </row>
        <row r="922">
          <cell r="C922" t="str">
            <v>verkeersruimte1102254</v>
          </cell>
          <cell r="D922">
            <v>675</v>
          </cell>
        </row>
        <row r="923">
          <cell r="C923" t="str">
            <v>verkeersruimte1102254</v>
          </cell>
          <cell r="D923">
            <v>675</v>
          </cell>
        </row>
        <row r="924">
          <cell r="C924" t="str">
            <v>verkeersruimte1102254</v>
          </cell>
          <cell r="D924">
            <v>675</v>
          </cell>
        </row>
        <row r="925">
          <cell r="C925" t="str">
            <v>verkeersruimte1101254</v>
          </cell>
          <cell r="D925">
            <v>750</v>
          </cell>
        </row>
        <row r="926">
          <cell r="C926" t="str">
            <v>Verkeersruimte1102156</v>
          </cell>
          <cell r="D926">
            <v>650</v>
          </cell>
        </row>
        <row r="927">
          <cell r="C927" t="str">
            <v>Verkeersruimte1102156</v>
          </cell>
          <cell r="D927">
            <v>650</v>
          </cell>
        </row>
        <row r="928">
          <cell r="C928" t="str">
            <v>Verkeersruimte1102254</v>
          </cell>
          <cell r="D928">
            <v>675</v>
          </cell>
        </row>
        <row r="929">
          <cell r="C929" t="str">
            <v>Verkeersruimte1102156</v>
          </cell>
          <cell r="D929">
            <v>650</v>
          </cell>
        </row>
        <row r="930">
          <cell r="C930" t="str">
            <v>Verkeersruimte1102156</v>
          </cell>
          <cell r="D930">
            <v>650</v>
          </cell>
        </row>
        <row r="931">
          <cell r="C931" t="str">
            <v>Verkeersruimte1102156</v>
          </cell>
          <cell r="D931">
            <v>650</v>
          </cell>
        </row>
        <row r="932">
          <cell r="C932" t="str">
            <v>Verkeersruimte110252</v>
          </cell>
          <cell r="D932">
            <v>650</v>
          </cell>
        </row>
        <row r="933">
          <cell r="C933" t="str">
            <v>Verkeersruimte1103156</v>
          </cell>
          <cell r="D933">
            <v>675</v>
          </cell>
        </row>
        <row r="934">
          <cell r="C934" t="str">
            <v>Verkeersruimte1103156</v>
          </cell>
          <cell r="D934">
            <v>675</v>
          </cell>
        </row>
        <row r="935">
          <cell r="C935" t="str">
            <v>Verkeersruimte110313</v>
          </cell>
          <cell r="D935">
            <v>600</v>
          </cell>
        </row>
        <row r="936">
          <cell r="C936" t="str">
            <v>Verkeersruimte110352</v>
          </cell>
          <cell r="D936">
            <v>625</v>
          </cell>
        </row>
        <row r="937">
          <cell r="C937" t="str">
            <v>Verkeersruimte110213</v>
          </cell>
          <cell r="D937">
            <v>525</v>
          </cell>
        </row>
        <row r="938">
          <cell r="C938" t="str">
            <v>Verkeersruimte1102156</v>
          </cell>
          <cell r="D938">
            <v>650</v>
          </cell>
        </row>
        <row r="939">
          <cell r="C939" t="str">
            <v>Verkeersruimte1103156</v>
          </cell>
          <cell r="D939">
            <v>675</v>
          </cell>
        </row>
        <row r="940">
          <cell r="C940" t="str">
            <v>Verkeersruimte1102156</v>
          </cell>
          <cell r="D940">
            <v>650</v>
          </cell>
        </row>
        <row r="941">
          <cell r="C941" t="str">
            <v>verkeersruimte1103156</v>
          </cell>
          <cell r="D941">
            <v>675</v>
          </cell>
        </row>
        <row r="942">
          <cell r="C942" t="str">
            <v>Verkeersruimte1101156</v>
          </cell>
          <cell r="D942">
            <v>625</v>
          </cell>
        </row>
        <row r="943">
          <cell r="C943" t="str">
            <v>Verkeersruimte1103156</v>
          </cell>
          <cell r="D943">
            <v>675</v>
          </cell>
        </row>
        <row r="944">
          <cell r="C944" t="str">
            <v>Verkeersruimte1102156</v>
          </cell>
          <cell r="D944">
            <v>650</v>
          </cell>
        </row>
        <row r="945">
          <cell r="C945" t="str">
            <v>Verkeersruimte110252</v>
          </cell>
          <cell r="D945">
            <v>650</v>
          </cell>
        </row>
        <row r="946">
          <cell r="C946" t="str">
            <v>Verkeersruimte110252</v>
          </cell>
          <cell r="D946">
            <v>650</v>
          </cell>
        </row>
        <row r="947">
          <cell r="C947" t="str">
            <v>Verkeersruimte110352</v>
          </cell>
          <cell r="D947">
            <v>625</v>
          </cell>
        </row>
        <row r="948">
          <cell r="C948" t="str">
            <v>Verkeersruimte110352</v>
          </cell>
          <cell r="D948">
            <v>625</v>
          </cell>
        </row>
        <row r="949">
          <cell r="C949" t="str">
            <v>Verkeersruimte110352</v>
          </cell>
          <cell r="D949">
            <v>625</v>
          </cell>
        </row>
        <row r="950">
          <cell r="C950" t="str">
            <v>Verkeersruimte +110252</v>
          </cell>
          <cell r="D950">
            <v>650</v>
          </cell>
        </row>
        <row r="951">
          <cell r="C951" t="str">
            <v>Verkeersruimte ingang1102156</v>
          </cell>
          <cell r="D951">
            <v>650</v>
          </cell>
        </row>
        <row r="952">
          <cell r="C952" t="str">
            <v>wachtruimte3201254</v>
          </cell>
          <cell r="D952">
            <v>400</v>
          </cell>
        </row>
        <row r="953">
          <cell r="C953" t="str">
            <v>Wachtruimte dokter760226</v>
          </cell>
          <cell r="D953">
            <v>175</v>
          </cell>
        </row>
        <row r="954">
          <cell r="C954" t="str">
            <v>Was-/kleedruimte2202254</v>
          </cell>
          <cell r="D954">
            <v>285</v>
          </cell>
        </row>
        <row r="955">
          <cell r="C955" t="str">
            <v>Wasruimte2203254</v>
          </cell>
          <cell r="D955">
            <v>175</v>
          </cell>
        </row>
        <row r="956">
          <cell r="C956" t="str">
            <v>Wasruimte2203254</v>
          </cell>
          <cell r="D956">
            <v>175</v>
          </cell>
        </row>
        <row r="957">
          <cell r="C957" t="str">
            <v>Wasruimte2203254</v>
          </cell>
          <cell r="D957">
            <v>175</v>
          </cell>
        </row>
        <row r="958">
          <cell r="C958" t="str">
            <v>Wasruimte2202254</v>
          </cell>
          <cell r="D958">
            <v>285</v>
          </cell>
        </row>
        <row r="959">
          <cell r="C959" t="str">
            <v>Wasruimte2203156</v>
          </cell>
          <cell r="D959">
            <v>125</v>
          </cell>
        </row>
        <row r="960">
          <cell r="C960" t="str">
            <v>Wasruimte2203254</v>
          </cell>
          <cell r="D960">
            <v>175</v>
          </cell>
        </row>
        <row r="961">
          <cell r="C961" t="str">
            <v>Wasruimte2201254</v>
          </cell>
          <cell r="D961">
            <v>285</v>
          </cell>
        </row>
        <row r="962">
          <cell r="C962" t="str">
            <v>Wasruimte2203156</v>
          </cell>
          <cell r="D962">
            <v>125</v>
          </cell>
        </row>
        <row r="963">
          <cell r="C963" t="str">
            <v>Wasruimte2203156</v>
          </cell>
          <cell r="D963">
            <v>125</v>
          </cell>
        </row>
        <row r="964">
          <cell r="C964" t="str">
            <v>Wasruimte2203156</v>
          </cell>
          <cell r="D964">
            <v>125</v>
          </cell>
        </row>
        <row r="965">
          <cell r="C965" t="str">
            <v>Wasruimte220352</v>
          </cell>
          <cell r="D965">
            <v>50</v>
          </cell>
        </row>
        <row r="966">
          <cell r="C966" t="str">
            <v>Wasruimte2203156</v>
          </cell>
          <cell r="D966">
            <v>125</v>
          </cell>
        </row>
        <row r="967">
          <cell r="C967" t="str">
            <v>Wasruimte220352</v>
          </cell>
          <cell r="D967">
            <v>50</v>
          </cell>
        </row>
        <row r="968">
          <cell r="C968" t="str">
            <v>Wasruimte2203254</v>
          </cell>
          <cell r="D968">
            <v>175</v>
          </cell>
        </row>
        <row r="969">
          <cell r="C969" t="str">
            <v>Wasruimte220352</v>
          </cell>
          <cell r="D969">
            <v>50</v>
          </cell>
        </row>
        <row r="970">
          <cell r="C970" t="str">
            <v>Wasruimte (nat)2203254</v>
          </cell>
          <cell r="D970">
            <v>175</v>
          </cell>
        </row>
        <row r="971">
          <cell r="C971" t="str">
            <v>Werkkast Gom2703156</v>
          </cell>
          <cell r="D971">
            <v>0</v>
          </cell>
        </row>
        <row r="972">
          <cell r="C972" t="str">
            <v>Werkkast Gom27030</v>
          </cell>
          <cell r="D972">
            <v>0</v>
          </cell>
        </row>
        <row r="973">
          <cell r="C973" t="str">
            <v>Werkplaats960312</v>
          </cell>
          <cell r="D973">
            <v>675</v>
          </cell>
        </row>
        <row r="974">
          <cell r="C974" t="str">
            <v>Werkplaats960312</v>
          </cell>
          <cell r="D974">
            <v>675</v>
          </cell>
        </row>
        <row r="975">
          <cell r="C975" t="str">
            <v>Werkplaats9103156</v>
          </cell>
          <cell r="D975">
            <v>675</v>
          </cell>
        </row>
        <row r="976">
          <cell r="C976" t="str">
            <v>Werkplaats9102156</v>
          </cell>
          <cell r="D976">
            <v>675</v>
          </cell>
        </row>
        <row r="977">
          <cell r="C977" t="str">
            <v>Werkplaats9103156</v>
          </cell>
          <cell r="D977">
            <v>675</v>
          </cell>
        </row>
        <row r="978">
          <cell r="C978" t="str">
            <v>Werkplaats9102156</v>
          </cell>
          <cell r="D978">
            <v>675</v>
          </cell>
        </row>
        <row r="979">
          <cell r="C979" t="str">
            <v>Werkplaats9103254</v>
          </cell>
          <cell r="D979">
            <v>875</v>
          </cell>
        </row>
        <row r="980">
          <cell r="C980" t="str">
            <v>Werkplaats950052</v>
          </cell>
          <cell r="D980">
            <v>675</v>
          </cell>
        </row>
        <row r="981">
          <cell r="C981" t="str">
            <v>Werkplaats950012</v>
          </cell>
          <cell r="D981">
            <v>675</v>
          </cell>
        </row>
        <row r="982">
          <cell r="C982" t="str">
            <v>Werkplaats9103156</v>
          </cell>
          <cell r="D982">
            <v>675</v>
          </cell>
        </row>
        <row r="983">
          <cell r="C983" t="str">
            <v>Werkplaats9103156</v>
          </cell>
          <cell r="D983">
            <v>675</v>
          </cell>
        </row>
        <row r="984">
          <cell r="C984" t="str">
            <v>Werkplaats9500104</v>
          </cell>
          <cell r="D984">
            <v>675</v>
          </cell>
        </row>
        <row r="985">
          <cell r="C985" t="str">
            <v>Werkplaats950052</v>
          </cell>
          <cell r="D985">
            <v>675</v>
          </cell>
        </row>
        <row r="986">
          <cell r="C986" t="str">
            <v>Werkplaats9103156</v>
          </cell>
          <cell r="D986">
            <v>675</v>
          </cell>
        </row>
        <row r="987">
          <cell r="C987" t="str">
            <v>Werkplaats9500104</v>
          </cell>
          <cell r="D987">
            <v>675</v>
          </cell>
        </row>
        <row r="988">
          <cell r="C988" t="str">
            <v>Werkplaats950052</v>
          </cell>
          <cell r="D988">
            <v>675</v>
          </cell>
        </row>
        <row r="989">
          <cell r="C989" t="str">
            <v>Werkplaats9103156</v>
          </cell>
          <cell r="D989">
            <v>675</v>
          </cell>
        </row>
        <row r="990">
          <cell r="C990" t="str">
            <v>Werkplaats9500104</v>
          </cell>
          <cell r="D990">
            <v>675</v>
          </cell>
        </row>
        <row r="991">
          <cell r="C991" t="str">
            <v>Werkplaats950052</v>
          </cell>
          <cell r="D991">
            <v>675</v>
          </cell>
        </row>
        <row r="992">
          <cell r="C992" t="str">
            <v>Werkplaats9103156</v>
          </cell>
          <cell r="D992">
            <v>675</v>
          </cell>
        </row>
        <row r="993">
          <cell r="C993" t="str">
            <v>Werkplaats9500104</v>
          </cell>
          <cell r="D993">
            <v>675</v>
          </cell>
        </row>
        <row r="994">
          <cell r="C994" t="str">
            <v>Werkplaats950052</v>
          </cell>
          <cell r="D994">
            <v>675</v>
          </cell>
        </row>
        <row r="995">
          <cell r="C995" t="str">
            <v>Werkplaats9103156</v>
          </cell>
          <cell r="D995">
            <v>675</v>
          </cell>
        </row>
        <row r="996">
          <cell r="C996" t="str">
            <v>Werkplaats950052</v>
          </cell>
          <cell r="D996">
            <v>675</v>
          </cell>
        </row>
        <row r="997">
          <cell r="C997" t="str">
            <v>Werkplaats9102156</v>
          </cell>
          <cell r="D997">
            <v>675</v>
          </cell>
        </row>
        <row r="998">
          <cell r="C998" t="str">
            <v>Werkplaats9102156</v>
          </cell>
          <cell r="D998">
            <v>675</v>
          </cell>
        </row>
        <row r="999">
          <cell r="C999" t="str">
            <v>Werkplaats950012</v>
          </cell>
          <cell r="D999">
            <v>675</v>
          </cell>
        </row>
        <row r="1000">
          <cell r="C1000" t="str">
            <v>Werkplaats9102156</v>
          </cell>
          <cell r="D1000">
            <v>675</v>
          </cell>
        </row>
        <row r="1001">
          <cell r="C1001" t="str">
            <v>Werkplaats9102156</v>
          </cell>
          <cell r="D1001">
            <v>675</v>
          </cell>
        </row>
        <row r="1002">
          <cell r="C1002" t="str">
            <v>Werkplaats9102156</v>
          </cell>
          <cell r="D1002">
            <v>675</v>
          </cell>
        </row>
        <row r="1003">
          <cell r="C1003" t="str">
            <v>Werkplaats9102254</v>
          </cell>
          <cell r="D1003">
            <v>875</v>
          </cell>
        </row>
        <row r="1004">
          <cell r="C1004" t="str">
            <v>Werkplaats9500254</v>
          </cell>
          <cell r="D1004">
            <v>875</v>
          </cell>
        </row>
        <row r="1005">
          <cell r="C1005" t="str">
            <v>Werkplaats950052</v>
          </cell>
          <cell r="D1005">
            <v>675</v>
          </cell>
        </row>
        <row r="1006">
          <cell r="C1006" t="str">
            <v>Werkplaats950012</v>
          </cell>
          <cell r="D1006">
            <v>675</v>
          </cell>
        </row>
        <row r="1007">
          <cell r="C1007" t="str">
            <v>Werkplaats9102254</v>
          </cell>
          <cell r="D1007">
            <v>875</v>
          </cell>
        </row>
        <row r="1008">
          <cell r="C1008" t="str">
            <v>Werkplaats9500254</v>
          </cell>
          <cell r="D1008">
            <v>875</v>
          </cell>
        </row>
        <row r="1009">
          <cell r="C1009" t="str">
            <v>Werkplaats950052</v>
          </cell>
          <cell r="D1009">
            <v>675</v>
          </cell>
        </row>
        <row r="1010">
          <cell r="C1010" t="str">
            <v>Werkplaats950012</v>
          </cell>
          <cell r="D1010">
            <v>675</v>
          </cell>
        </row>
        <row r="1011">
          <cell r="C1011" t="str">
            <v>Werkplaats9102254</v>
          </cell>
          <cell r="D1011">
            <v>875</v>
          </cell>
        </row>
        <row r="1012">
          <cell r="C1012" t="str">
            <v>Werkplaats9500254</v>
          </cell>
          <cell r="D1012">
            <v>875</v>
          </cell>
        </row>
        <row r="1013">
          <cell r="C1013" t="str">
            <v>Werkplaats950052</v>
          </cell>
          <cell r="D1013">
            <v>675</v>
          </cell>
        </row>
        <row r="1014">
          <cell r="C1014" t="str">
            <v>Werkplaats950012</v>
          </cell>
          <cell r="D1014">
            <v>675</v>
          </cell>
        </row>
        <row r="1015">
          <cell r="C1015" t="str">
            <v>Werkplaats950012</v>
          </cell>
          <cell r="D1015">
            <v>675</v>
          </cell>
        </row>
        <row r="1016">
          <cell r="C1016" t="str">
            <v>Werkplaats9102254</v>
          </cell>
          <cell r="D1016">
            <v>875</v>
          </cell>
        </row>
        <row r="1017">
          <cell r="C1017" t="str">
            <v>Werkplaats9500254</v>
          </cell>
          <cell r="D1017">
            <v>875</v>
          </cell>
        </row>
        <row r="1018">
          <cell r="C1018" t="str">
            <v>Werkplaats950052</v>
          </cell>
          <cell r="D1018">
            <v>675</v>
          </cell>
        </row>
        <row r="1019">
          <cell r="C1019" t="str">
            <v>Werkplaats950012</v>
          </cell>
          <cell r="D1019">
            <v>675</v>
          </cell>
        </row>
        <row r="1020">
          <cell r="C1020" t="str">
            <v>Werkplaats9102254</v>
          </cell>
          <cell r="D1020">
            <v>875</v>
          </cell>
        </row>
        <row r="1021">
          <cell r="C1021" t="str">
            <v>Werkplaats9500254</v>
          </cell>
          <cell r="D1021">
            <v>875</v>
          </cell>
        </row>
        <row r="1022">
          <cell r="C1022" t="str">
            <v>Werkplaats950052</v>
          </cell>
          <cell r="D1022">
            <v>675</v>
          </cell>
        </row>
        <row r="1023">
          <cell r="C1023" t="str">
            <v>Werkplaats950012</v>
          </cell>
          <cell r="D1023">
            <v>675</v>
          </cell>
        </row>
        <row r="1024">
          <cell r="C1024" t="str">
            <v>Werkplaats9102156</v>
          </cell>
          <cell r="D1024">
            <v>675</v>
          </cell>
        </row>
        <row r="1025">
          <cell r="C1025" t="str">
            <v>Werkplaats9102 geb.15254</v>
          </cell>
          <cell r="D1025">
            <v>675</v>
          </cell>
        </row>
        <row r="1026">
          <cell r="C1026" t="str">
            <v>Werkplaats9102 geb.1526</v>
          </cell>
          <cell r="D1026">
            <v>675</v>
          </cell>
        </row>
        <row r="1027">
          <cell r="C1027" t="str">
            <v>Werkplaats9102 geb.15254</v>
          </cell>
          <cell r="D1027">
            <v>675</v>
          </cell>
        </row>
        <row r="1028">
          <cell r="C1028" t="str">
            <v>Werkplaats9102 geb.1526</v>
          </cell>
          <cell r="D1028">
            <v>675</v>
          </cell>
        </row>
        <row r="1029">
          <cell r="C1029" t="str">
            <v>Werkplaats9102 geb.15254</v>
          </cell>
          <cell r="D1029">
            <v>675</v>
          </cell>
        </row>
        <row r="1030">
          <cell r="C1030" t="str">
            <v>Werkplaats9102 geb.1526</v>
          </cell>
          <cell r="D1030">
            <v>675</v>
          </cell>
        </row>
        <row r="1031">
          <cell r="C1031" t="str">
            <v>Werkplaats9102 geb.15254</v>
          </cell>
          <cell r="D1031">
            <v>675</v>
          </cell>
        </row>
        <row r="1032">
          <cell r="C1032" t="str">
            <v>Werkplaats9102 geb.1512</v>
          </cell>
          <cell r="D1032">
            <v>675</v>
          </cell>
        </row>
        <row r="1033">
          <cell r="C1033" t="str">
            <v>Werkplaats9102 geb.15254</v>
          </cell>
          <cell r="D1033">
            <v>675</v>
          </cell>
        </row>
        <row r="1034">
          <cell r="C1034" t="str">
            <v>Werkplaats9102 geb.1526</v>
          </cell>
          <cell r="D1034">
            <v>675</v>
          </cell>
        </row>
        <row r="1035">
          <cell r="C1035" t="str">
            <v>Werkplaats9102 geb.15254</v>
          </cell>
          <cell r="D1035">
            <v>675</v>
          </cell>
        </row>
        <row r="1036">
          <cell r="C1036" t="str">
            <v>Werkplaats9102 geb.1526</v>
          </cell>
          <cell r="D1036">
            <v>675</v>
          </cell>
        </row>
        <row r="1037">
          <cell r="C1037" t="str">
            <v>Werkplaats9102 geb.15254</v>
          </cell>
          <cell r="D1037">
            <v>675</v>
          </cell>
        </row>
        <row r="1038">
          <cell r="C1038" t="str">
            <v>Werkplaats9102 geb.1526</v>
          </cell>
          <cell r="D1038">
            <v>675</v>
          </cell>
        </row>
        <row r="1039">
          <cell r="C1039" t="str">
            <v>Werkplaats9102 geb.15254</v>
          </cell>
          <cell r="D1039">
            <v>675</v>
          </cell>
        </row>
        <row r="1040">
          <cell r="C1040" t="str">
            <v>Werkplaats9102 geb.1526</v>
          </cell>
          <cell r="D1040">
            <v>675</v>
          </cell>
        </row>
        <row r="1041">
          <cell r="C1041" t="str">
            <v>Werkplaats9102 geb.15254</v>
          </cell>
          <cell r="D1041">
            <v>675</v>
          </cell>
        </row>
        <row r="1042">
          <cell r="C1042" t="str">
            <v>Werkplaats9102 geb.1526</v>
          </cell>
          <cell r="D1042">
            <v>675</v>
          </cell>
        </row>
        <row r="1043">
          <cell r="C1043" t="str">
            <v>Werkplaats9102 geb.15254</v>
          </cell>
          <cell r="D1043">
            <v>675</v>
          </cell>
        </row>
        <row r="1044">
          <cell r="C1044" t="str">
            <v>Werkplaats9102 geb.1552</v>
          </cell>
          <cell r="D1044">
            <v>675</v>
          </cell>
        </row>
        <row r="1045">
          <cell r="C1045" t="str">
            <v>Werkplaats9102 geb.15254</v>
          </cell>
          <cell r="D1045">
            <v>675</v>
          </cell>
        </row>
        <row r="1046">
          <cell r="C1046" t="str">
            <v>Werkplaats9102 geb.1552</v>
          </cell>
          <cell r="D1046">
            <v>675</v>
          </cell>
        </row>
        <row r="1047">
          <cell r="C1047" t="str">
            <v>Werkplaats9102 geb.15254</v>
          </cell>
          <cell r="D1047">
            <v>675</v>
          </cell>
        </row>
        <row r="1048">
          <cell r="C1048" t="str">
            <v>Werkplaats9102 geb.1552</v>
          </cell>
          <cell r="D1048">
            <v>675</v>
          </cell>
        </row>
        <row r="1049">
          <cell r="C1049" t="str">
            <v>Werkplaats9102 geb.15254</v>
          </cell>
          <cell r="D1049">
            <v>675</v>
          </cell>
        </row>
        <row r="1050">
          <cell r="C1050" t="str">
            <v>Werkplaats9102 geb.15254</v>
          </cell>
          <cell r="D1050">
            <v>675</v>
          </cell>
        </row>
        <row r="1051">
          <cell r="C1051" t="str">
            <v>Werkplaats9102 geb.1513</v>
          </cell>
          <cell r="D1051">
            <v>675</v>
          </cell>
        </row>
        <row r="1052">
          <cell r="C1052" t="str">
            <v>Werkplaats9102 geb.15254</v>
          </cell>
          <cell r="D1052">
            <v>675</v>
          </cell>
        </row>
        <row r="1053">
          <cell r="C1053" t="str">
            <v>Werkplaats9102 geb.1526</v>
          </cell>
          <cell r="D1053">
            <v>675</v>
          </cell>
        </row>
        <row r="1054">
          <cell r="C1054" t="str">
            <v>Werkplaats9102 geb.15254</v>
          </cell>
          <cell r="D1054">
            <v>675</v>
          </cell>
        </row>
        <row r="1055">
          <cell r="C1055" t="str">
            <v>Werkplaats9102 geb.1526</v>
          </cell>
          <cell r="D1055">
            <v>675</v>
          </cell>
        </row>
        <row r="1056">
          <cell r="C1056" t="str">
            <v>Werkplaats9102 geb.15254</v>
          </cell>
          <cell r="D1056">
            <v>675</v>
          </cell>
        </row>
        <row r="1057">
          <cell r="C1057" t="str">
            <v>Werkplaats9102 geb.1526</v>
          </cell>
          <cell r="D1057">
            <v>675</v>
          </cell>
        </row>
        <row r="1058">
          <cell r="C1058" t="str">
            <v>Werkplaats9102 geb.15254</v>
          </cell>
          <cell r="D1058">
            <v>675</v>
          </cell>
        </row>
        <row r="1059">
          <cell r="C1059" t="str">
            <v>Werkplaats9102 geb.1512</v>
          </cell>
          <cell r="D1059">
            <v>675</v>
          </cell>
        </row>
        <row r="1060">
          <cell r="C1060" t="str">
            <v>Werkplaats9102 geb.15254</v>
          </cell>
          <cell r="D1060">
            <v>675</v>
          </cell>
        </row>
        <row r="1061">
          <cell r="C1061" t="str">
            <v>Werkplaats9102 geb.1512</v>
          </cell>
          <cell r="D1061">
            <v>675</v>
          </cell>
        </row>
        <row r="1062">
          <cell r="C1062" t="str">
            <v>Werkplaats9102 geb.15254</v>
          </cell>
          <cell r="D1062">
            <v>675</v>
          </cell>
        </row>
        <row r="1063">
          <cell r="C1063" t="str">
            <v>Werkplaats9102 geb.1512</v>
          </cell>
          <cell r="D1063">
            <v>675</v>
          </cell>
        </row>
        <row r="1064">
          <cell r="C1064" t="str">
            <v>Werkplaats9102 geb.15254</v>
          </cell>
          <cell r="D1064">
            <v>675</v>
          </cell>
        </row>
        <row r="1065">
          <cell r="C1065" t="str">
            <v>Werkplaats9102 geb.1552</v>
          </cell>
          <cell r="D1065">
            <v>675</v>
          </cell>
        </row>
        <row r="1066">
          <cell r="C1066" t="str">
            <v>Werkplaats9102 geb.15254</v>
          </cell>
          <cell r="D1066">
            <v>675</v>
          </cell>
        </row>
        <row r="1067">
          <cell r="C1067" t="str">
            <v>Werkplaats9102 geb.1526</v>
          </cell>
          <cell r="D1067">
            <v>675</v>
          </cell>
        </row>
        <row r="1068">
          <cell r="C1068" t="str">
            <v>Werkplaats9102 geb.15254</v>
          </cell>
          <cell r="D1068">
            <v>675</v>
          </cell>
        </row>
        <row r="1069">
          <cell r="C1069" t="str">
            <v>Werkplaats9102 geb.1526</v>
          </cell>
          <cell r="D1069">
            <v>675</v>
          </cell>
        </row>
        <row r="1070">
          <cell r="C1070" t="str">
            <v>Werkplaats9102 geb.47254</v>
          </cell>
          <cell r="D1070">
            <v>675</v>
          </cell>
        </row>
        <row r="1071">
          <cell r="C1071" t="str">
            <v>Werkplaats9102 geb.470</v>
          </cell>
          <cell r="D1071">
            <v>675</v>
          </cell>
        </row>
        <row r="1072">
          <cell r="C1072" t="str">
            <v>Werkplaats9102 geb.4713</v>
          </cell>
          <cell r="D1072">
            <v>675</v>
          </cell>
        </row>
        <row r="1073">
          <cell r="C1073" t="str">
            <v>Werkplaats9102 geb.47254</v>
          </cell>
          <cell r="D1073">
            <v>675</v>
          </cell>
        </row>
        <row r="1074">
          <cell r="C1074" t="str">
            <v>Werkplaats9102 geb.470</v>
          </cell>
          <cell r="D1074">
            <v>675</v>
          </cell>
        </row>
        <row r="1075">
          <cell r="C1075" t="str">
            <v>Werkplaats9102 geb.4713</v>
          </cell>
          <cell r="D1075">
            <v>675</v>
          </cell>
        </row>
        <row r="1076">
          <cell r="C1076" t="str">
            <v>Werkplaats9102 geb.47254</v>
          </cell>
          <cell r="D1076">
            <v>675</v>
          </cell>
        </row>
        <row r="1077">
          <cell r="C1077" t="str">
            <v>Werkplaats9102 geb.470</v>
          </cell>
          <cell r="D1077">
            <v>675</v>
          </cell>
        </row>
        <row r="1078">
          <cell r="C1078" t="str">
            <v>Werkplaats9102 geb.4713</v>
          </cell>
          <cell r="D1078">
            <v>675</v>
          </cell>
        </row>
        <row r="1079">
          <cell r="C1079" t="str">
            <v>Werkplaats9102 geb.47254</v>
          </cell>
          <cell r="D1079">
            <v>675</v>
          </cell>
        </row>
        <row r="1080">
          <cell r="C1080" t="str">
            <v>Werkplaats9102 geb.470</v>
          </cell>
          <cell r="D1080">
            <v>675</v>
          </cell>
        </row>
        <row r="1081">
          <cell r="C1081" t="str">
            <v>Werkplaats9102 geb.4713</v>
          </cell>
          <cell r="D1081">
            <v>675</v>
          </cell>
        </row>
        <row r="1082">
          <cell r="C1082" t="str">
            <v>Werkplaats9102 geb.47254</v>
          </cell>
          <cell r="D1082">
            <v>675</v>
          </cell>
        </row>
        <row r="1083">
          <cell r="C1083" t="str">
            <v>Werkplaats9102 geb.470</v>
          </cell>
          <cell r="D1083">
            <v>675</v>
          </cell>
        </row>
        <row r="1084">
          <cell r="C1084" t="str">
            <v>Werkplaats9102 geb.4713</v>
          </cell>
          <cell r="D1084">
            <v>675</v>
          </cell>
        </row>
        <row r="1085">
          <cell r="C1085" t="str">
            <v>Werkplaats91020</v>
          </cell>
          <cell r="D1085">
            <v>0</v>
          </cell>
        </row>
        <row r="1086">
          <cell r="C1086" t="str">
            <v>Werkplaats910213</v>
          </cell>
          <cell r="D1086">
            <v>675</v>
          </cell>
        </row>
        <row r="1087">
          <cell r="C1087" t="str">
            <v>Werkplaats9102254</v>
          </cell>
          <cell r="D1087">
            <v>875</v>
          </cell>
        </row>
        <row r="1088">
          <cell r="C1088" t="str">
            <v>Werkplaats91020</v>
          </cell>
          <cell r="D1088">
            <v>0</v>
          </cell>
        </row>
        <row r="1089">
          <cell r="C1089" t="str">
            <v>Werkplaats910213</v>
          </cell>
          <cell r="D1089">
            <v>675</v>
          </cell>
        </row>
        <row r="1090">
          <cell r="C1090" t="str">
            <v>Werkplaats9102254</v>
          </cell>
          <cell r="D1090">
            <v>875</v>
          </cell>
        </row>
        <row r="1091">
          <cell r="C1091" t="str">
            <v>Werkplaats91020</v>
          </cell>
          <cell r="D1091">
            <v>0</v>
          </cell>
        </row>
        <row r="1092">
          <cell r="C1092" t="str">
            <v>Werkplaats910213</v>
          </cell>
          <cell r="D1092">
            <v>675</v>
          </cell>
        </row>
        <row r="1093">
          <cell r="C1093" t="str">
            <v>Werkplaats9102254</v>
          </cell>
          <cell r="D1093">
            <v>875</v>
          </cell>
        </row>
        <row r="1094">
          <cell r="C1094" t="str">
            <v>Werkplaats91020</v>
          </cell>
          <cell r="D1094">
            <v>0</v>
          </cell>
        </row>
        <row r="1095">
          <cell r="C1095" t="str">
            <v>Werkplaats910213</v>
          </cell>
          <cell r="D1095">
            <v>675</v>
          </cell>
        </row>
        <row r="1096">
          <cell r="C1096" t="str">
            <v>Werkplaats9102254</v>
          </cell>
          <cell r="D1096">
            <v>875</v>
          </cell>
        </row>
        <row r="1097">
          <cell r="C1097" t="str">
            <v>Werkplaats91020</v>
          </cell>
          <cell r="D1097">
            <v>0</v>
          </cell>
        </row>
        <row r="1098">
          <cell r="C1098" t="str">
            <v>Werkplaats910213</v>
          </cell>
          <cell r="D1098">
            <v>675</v>
          </cell>
        </row>
        <row r="1099">
          <cell r="C1099" t="str">
            <v>Werkplaats9102254</v>
          </cell>
          <cell r="D1099">
            <v>875</v>
          </cell>
        </row>
        <row r="1100">
          <cell r="C1100" t="str">
            <v>Werkplaats91020</v>
          </cell>
          <cell r="D1100">
            <v>0</v>
          </cell>
        </row>
        <row r="1101">
          <cell r="C1101" t="str">
            <v>Werkplaats910213</v>
          </cell>
          <cell r="D1101">
            <v>675</v>
          </cell>
        </row>
        <row r="1102">
          <cell r="C1102" t="str">
            <v>Werkplaats9102254</v>
          </cell>
          <cell r="D1102">
            <v>875</v>
          </cell>
        </row>
        <row r="1103">
          <cell r="C1103" t="str">
            <v>Werkplaats91020</v>
          </cell>
          <cell r="D1103">
            <v>0</v>
          </cell>
        </row>
        <row r="1104">
          <cell r="C1104" t="str">
            <v>Werkplaats910213</v>
          </cell>
          <cell r="D1104">
            <v>675</v>
          </cell>
        </row>
        <row r="1105">
          <cell r="C1105" t="str">
            <v>Werkplaats9102254</v>
          </cell>
          <cell r="D1105">
            <v>875</v>
          </cell>
        </row>
        <row r="1106">
          <cell r="C1106" t="str">
            <v>Werkplaats91020</v>
          </cell>
          <cell r="D1106">
            <v>0</v>
          </cell>
        </row>
        <row r="1107">
          <cell r="C1107" t="str">
            <v>Werkplaats910213</v>
          </cell>
          <cell r="D1107">
            <v>675</v>
          </cell>
        </row>
        <row r="1108">
          <cell r="C1108" t="str">
            <v>Werkplaats9103156</v>
          </cell>
          <cell r="D1108">
            <v>675</v>
          </cell>
        </row>
        <row r="1109">
          <cell r="C1109" t="str">
            <v>Werkplaats9103156</v>
          </cell>
          <cell r="D1109">
            <v>675</v>
          </cell>
        </row>
        <row r="1110">
          <cell r="C1110" t="str">
            <v>Werkplaats9103156</v>
          </cell>
          <cell r="D1110">
            <v>675</v>
          </cell>
        </row>
        <row r="1111">
          <cell r="C1111" t="str">
            <v>Werkplaats9103254</v>
          </cell>
          <cell r="D1111">
            <v>875</v>
          </cell>
        </row>
        <row r="1112">
          <cell r="C1112" t="str">
            <v>Werkplaats9103156</v>
          </cell>
          <cell r="D1112">
            <v>675</v>
          </cell>
        </row>
        <row r="1113">
          <cell r="C1113" t="str">
            <v>Werkplaats9103156</v>
          </cell>
          <cell r="D1113">
            <v>675</v>
          </cell>
        </row>
        <row r="1114">
          <cell r="C1114" t="str">
            <v>Werkplaats9103156</v>
          </cell>
          <cell r="D1114">
            <v>675</v>
          </cell>
        </row>
        <row r="1115">
          <cell r="C1115" t="str">
            <v>Werkplaats91030</v>
          </cell>
          <cell r="D1115">
            <v>675</v>
          </cell>
        </row>
        <row r="1116">
          <cell r="C1116" t="str">
            <v>Werkplaats91030</v>
          </cell>
          <cell r="D1116">
            <v>675</v>
          </cell>
        </row>
        <row r="1117">
          <cell r="C1117" t="str">
            <v>Werkplaats910213</v>
          </cell>
          <cell r="D1117">
            <v>675</v>
          </cell>
        </row>
        <row r="1118">
          <cell r="C1118" t="str">
            <v>Werkplaats91030</v>
          </cell>
          <cell r="D1118">
            <v>675</v>
          </cell>
        </row>
        <row r="1119">
          <cell r="C1119" t="str">
            <v>Werkplaats91030</v>
          </cell>
          <cell r="D1119">
            <v>675</v>
          </cell>
        </row>
        <row r="1120">
          <cell r="C1120" t="str">
            <v>Werkplaats910352</v>
          </cell>
          <cell r="D1120">
            <v>675</v>
          </cell>
        </row>
        <row r="1121">
          <cell r="C1121" t="str">
            <v>Werkplaats910352</v>
          </cell>
          <cell r="D1121">
            <v>675</v>
          </cell>
        </row>
        <row r="1122">
          <cell r="C1122" t="str">
            <v>Werkplaats910352</v>
          </cell>
          <cell r="D1122">
            <v>675</v>
          </cell>
        </row>
        <row r="1123">
          <cell r="C1123" t="str">
            <v>Werkplaats9102156</v>
          </cell>
          <cell r="D1123">
            <v>675</v>
          </cell>
        </row>
        <row r="1124">
          <cell r="C1124" t="str">
            <v>Werkplaats9102156</v>
          </cell>
          <cell r="D1124">
            <v>675</v>
          </cell>
        </row>
        <row r="1125">
          <cell r="C1125" t="str">
            <v>Werkplaats91020</v>
          </cell>
          <cell r="D1125">
            <v>0</v>
          </cell>
        </row>
        <row r="1126">
          <cell r="C1126" t="str">
            <v>Werkplaats91020</v>
          </cell>
          <cell r="D1126">
            <v>0</v>
          </cell>
        </row>
        <row r="1127">
          <cell r="C1127" t="str">
            <v>Werkplaats910352</v>
          </cell>
          <cell r="D1127">
            <v>675</v>
          </cell>
        </row>
        <row r="1128">
          <cell r="C1128" t="str">
            <v>Werkplaats910352</v>
          </cell>
          <cell r="D1128">
            <v>675</v>
          </cell>
        </row>
        <row r="1129">
          <cell r="C1129" t="str">
            <v>Werkplaats910352</v>
          </cell>
          <cell r="D1129">
            <v>675</v>
          </cell>
        </row>
        <row r="1130">
          <cell r="C1130" t="str">
            <v>Zaal6801254</v>
          </cell>
          <cell r="D1130">
            <v>550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blad"/>
      <sheetName val="Opbouw uurtarieven"/>
      <sheetName val="Toeslagen matrix"/>
      <sheetName val="Kengetal"/>
      <sheetName val="Basis ruimtestaat"/>
      <sheetName val="Contractblad"/>
      <sheetName val="Machine investering"/>
      <sheetName val="Afroepprijs"/>
      <sheetName val="Basis_ruimtestaat"/>
      <sheetName val="atir.xls"/>
      <sheetName val="#REF"/>
      <sheetName val="Omreken"/>
      <sheetName val="atir_xls"/>
      <sheetName val="3-Basis_ruimtestaat"/>
      <sheetName val="Uurtarieven"/>
      <sheetName val="Basis_ruimtestaat1"/>
      <sheetName val="Start"/>
      <sheetName val="Navigatieblad"/>
      <sheetName val="CSG_macros"/>
      <sheetName val="scrprogramma"/>
      <sheetName val="scrvloersoort"/>
      <sheetName val="scrruimtestaten"/>
      <sheetName val="Hoofdmenu"/>
      <sheetName val="Ma-Vrij"/>
      <sheetName val="Ma-Vrij-naloop"/>
      <sheetName val="ZaZo"/>
      <sheetName val="Fe"/>
      <sheetName val="VCMa-Vrij"/>
      <sheetName val="VCMa-Vrij-Naloop"/>
      <sheetName val="VCZaZo"/>
      <sheetName val="VCFe"/>
      <sheetName val="VCTotaal"/>
      <sheetName val="Normblad"/>
      <sheetName val="rekenblad"/>
      <sheetName val="variabelen"/>
      <sheetName val="Begroting"/>
      <sheetName val="Opbouw"/>
      <sheetName val="Vaste gegevens"/>
      <sheetName val="Start_programma's"/>
      <sheetName val="Apo_L"/>
      <sheetName val="Apo_P"/>
      <sheetName val="Apo_S"/>
      <sheetName val="Apo_T"/>
      <sheetName val="Bad_L"/>
      <sheetName val="Bad_P"/>
      <sheetName val="Bad_S"/>
      <sheetName val="Beh_L"/>
      <sheetName val="Beh_H"/>
      <sheetName val="Beh_P"/>
      <sheetName val="Beh_T"/>
      <sheetName val="Beh_S"/>
      <sheetName val="Dag_H"/>
      <sheetName val="Dag_L"/>
      <sheetName val="Dag_P"/>
      <sheetName val="Dag_S"/>
      <sheetName val="Dag_T"/>
      <sheetName val="Dot_L"/>
      <sheetName val="Dot_S"/>
      <sheetName val="Dou_L"/>
      <sheetName val="Dou_P"/>
      <sheetName val="Dou_S"/>
      <sheetName val="Ent_C"/>
      <sheetName val="Ent_L"/>
      <sheetName val="Ent_S"/>
      <sheetName val="Ent_T"/>
      <sheetName val="Ent_P"/>
      <sheetName val="Gan_H"/>
      <sheetName val="Gan_L"/>
      <sheetName val="Gan_S"/>
      <sheetName val="Gan_P"/>
      <sheetName val="Gan_T"/>
      <sheetName val="Gar_L"/>
      <sheetName val="Gar_P"/>
      <sheetName val="Gar_S"/>
      <sheetName val="Hui_L"/>
      <sheetName val="Hui_P"/>
      <sheetName val="Hui_S"/>
      <sheetName val="Hui_T"/>
      <sheetName val="Iso_L"/>
      <sheetName val="Iso_S"/>
      <sheetName val="Kan_H"/>
      <sheetName val="Kan_L"/>
      <sheetName val="Kan_P"/>
      <sheetName val="Kan_S"/>
      <sheetName val="Kan_T"/>
      <sheetName val="Keu_L"/>
      <sheetName val="Keu_P"/>
      <sheetName val="Keu_S"/>
      <sheetName val="Keu_T"/>
      <sheetName val="Kle_L"/>
      <sheetName val="Kle_P"/>
      <sheetName val="Kle_S"/>
      <sheetName val="Lab_L"/>
      <sheetName val="Lif_L"/>
      <sheetName val="Lif_P"/>
      <sheetName val="Lif_T"/>
      <sheetName val="Mag_L"/>
      <sheetName val="Mag_P"/>
      <sheetName val="Mag_S"/>
      <sheetName val="Mag_T"/>
      <sheetName val="Pan_L"/>
      <sheetName val="Pan_P"/>
      <sheetName val="Pan_S"/>
      <sheetName val="Pan_T"/>
      <sheetName val="Pat_L"/>
      <sheetName val="Pat_P"/>
      <sheetName val="Pat_T"/>
      <sheetName val="Rec_L"/>
      <sheetName val="Rec_P"/>
      <sheetName val="Rec_T"/>
      <sheetName val="Res_H"/>
      <sheetName val="Res_L"/>
      <sheetName val="Res_P"/>
      <sheetName val="Res_S"/>
      <sheetName val="Res_T"/>
      <sheetName val="Rol_L"/>
      <sheetName val="Rol_P"/>
      <sheetName val="Rol_S"/>
      <sheetName val="Roo_L"/>
      <sheetName val="Roo_P"/>
      <sheetName val="Roo_S"/>
      <sheetName val="Spo_H"/>
      <sheetName val="Spo_L"/>
      <sheetName val="Spo_P"/>
      <sheetName val="Spo_S"/>
      <sheetName val="Spr_L"/>
      <sheetName val="Spr_P"/>
      <sheetName val="Spr_S"/>
      <sheetName val="Spr_T"/>
      <sheetName val="Ter_H"/>
      <sheetName val="Ter_S"/>
      <sheetName val="Toi_L"/>
      <sheetName val="Toi_P"/>
      <sheetName val="Toi_S"/>
      <sheetName val="Tra_L"/>
      <sheetName val="Tra_P"/>
      <sheetName val="Tra_H"/>
      <sheetName val="Tra_M"/>
      <sheetName val="Tra_S"/>
      <sheetName val="Tra_T"/>
      <sheetName val="Ver_L"/>
      <sheetName val="Ver_P"/>
      <sheetName val="Ver_T"/>
      <sheetName val="Voo_L"/>
      <sheetName val="Voo_P"/>
      <sheetName val="Voo_S"/>
      <sheetName val="Wac_L"/>
      <sheetName val="Wac_P"/>
      <sheetName val="Wac_T"/>
      <sheetName val="Was_L"/>
      <sheetName val="Was_P"/>
      <sheetName val="Was_S"/>
      <sheetName val="Einde_programma's"/>
      <sheetName val="Vaste_gegevens"/>
      <sheetName val="Norm &amp; Freq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V4" t="str">
            <v>PROJECT</v>
          </cell>
        </row>
        <row r="7">
          <cell r="K7" t="str">
            <v>PROGR. CODE MA-VR</v>
          </cell>
          <cell r="L7" t="str">
            <v>PROGR. CODE NALOOP</v>
          </cell>
          <cell r="M7" t="str">
            <v>PROGR. CODE ZA-ZO</v>
          </cell>
          <cell r="N7" t="str">
            <v>FREQ. NOTATIE</v>
          </cell>
          <cell r="O7" t="str">
            <v>KENG. CODE MA-VR</v>
          </cell>
          <cell r="P7" t="str">
            <v>UREN P/JR        MA-VR</v>
          </cell>
          <cell r="Q7" t="str">
            <v>KENG. CODE NALOOP</v>
          </cell>
          <cell r="R7" t="str">
            <v>UREN P/JR     NALOOP</v>
          </cell>
          <cell r="S7" t="str">
            <v>KENG. CODE ZA-ZO</v>
          </cell>
          <cell r="T7" t="str">
            <v>UREN P/JR     ZA-ZO</v>
          </cell>
          <cell r="U7" t="str">
            <v>BIJZONDERHEDEN</v>
          </cell>
          <cell r="V7" t="str">
            <v>MUTATIE DATUM</v>
          </cell>
        </row>
        <row r="8"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W8">
            <v>0</v>
          </cell>
        </row>
        <row r="9"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W9">
            <v>0</v>
          </cell>
        </row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W10">
            <v>0</v>
          </cell>
        </row>
        <row r="11"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W11">
            <v>0</v>
          </cell>
        </row>
        <row r="12"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W12">
            <v>0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W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W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W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W16">
            <v>0</v>
          </cell>
        </row>
        <row r="17"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W17">
            <v>0</v>
          </cell>
        </row>
        <row r="18"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W18">
            <v>0</v>
          </cell>
        </row>
        <row r="19"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W19">
            <v>0</v>
          </cell>
        </row>
        <row r="20"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W20">
            <v>0</v>
          </cell>
        </row>
        <row r="21"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W21">
            <v>0</v>
          </cell>
        </row>
        <row r="22"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W22">
            <v>0</v>
          </cell>
        </row>
        <row r="23"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W23">
            <v>0</v>
          </cell>
        </row>
        <row r="24"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W24">
            <v>0</v>
          </cell>
        </row>
        <row r="25"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W25">
            <v>0</v>
          </cell>
        </row>
        <row r="26"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W26">
            <v>0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W27">
            <v>0</v>
          </cell>
        </row>
        <row r="28"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W28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W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W30">
            <v>0</v>
          </cell>
        </row>
        <row r="31"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W31">
            <v>0</v>
          </cell>
        </row>
        <row r="32"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W32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W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W34">
            <v>0</v>
          </cell>
        </row>
        <row r="35"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W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W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W37">
            <v>0</v>
          </cell>
        </row>
        <row r="38"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W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W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W40">
            <v>0</v>
          </cell>
        </row>
        <row r="41"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W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W42">
            <v>0</v>
          </cell>
        </row>
        <row r="43"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W43">
            <v>0</v>
          </cell>
        </row>
        <row r="44"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W44">
            <v>0</v>
          </cell>
        </row>
        <row r="45"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W45">
            <v>0</v>
          </cell>
        </row>
        <row r="46"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W46">
            <v>0</v>
          </cell>
        </row>
        <row r="47"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W47">
            <v>0</v>
          </cell>
        </row>
        <row r="48"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W48">
            <v>0</v>
          </cell>
        </row>
        <row r="49"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W49">
            <v>0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W50">
            <v>0</v>
          </cell>
        </row>
        <row r="51"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W51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W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W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W54">
            <v>0</v>
          </cell>
        </row>
        <row r="55"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W55">
            <v>0</v>
          </cell>
        </row>
        <row r="56"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W56">
            <v>0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W57">
            <v>0</v>
          </cell>
        </row>
        <row r="58"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W58">
            <v>0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W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W60">
            <v>0</v>
          </cell>
        </row>
        <row r="61"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W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W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W63">
            <v>0</v>
          </cell>
        </row>
        <row r="64"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W64">
            <v>0</v>
          </cell>
        </row>
        <row r="65"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W65">
            <v>0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W66">
            <v>0</v>
          </cell>
        </row>
        <row r="67"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W67">
            <v>0</v>
          </cell>
        </row>
        <row r="68"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W68">
            <v>0</v>
          </cell>
        </row>
        <row r="69"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W69">
            <v>0</v>
          </cell>
        </row>
        <row r="70"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W70">
            <v>0</v>
          </cell>
        </row>
        <row r="71"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W71">
            <v>0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W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W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W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W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W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W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W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W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W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W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W82">
            <v>0</v>
          </cell>
        </row>
        <row r="83"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W83">
            <v>0</v>
          </cell>
        </row>
        <row r="84"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W84">
            <v>0</v>
          </cell>
        </row>
        <row r="85"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W85">
            <v>0</v>
          </cell>
        </row>
        <row r="86"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W86">
            <v>0</v>
          </cell>
        </row>
        <row r="87"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W87">
            <v>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W88">
            <v>0</v>
          </cell>
        </row>
        <row r="89"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W89">
            <v>0</v>
          </cell>
        </row>
        <row r="90"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W90">
            <v>0</v>
          </cell>
        </row>
        <row r="91"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W91">
            <v>0</v>
          </cell>
        </row>
        <row r="92"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W92">
            <v>0</v>
          </cell>
        </row>
        <row r="93"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W93">
            <v>0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W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W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W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W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W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W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W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W101">
            <v>0</v>
          </cell>
        </row>
        <row r="102"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W102">
            <v>0</v>
          </cell>
        </row>
        <row r="103"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W103">
            <v>0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W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W105">
            <v>0</v>
          </cell>
        </row>
        <row r="106"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W106">
            <v>0</v>
          </cell>
        </row>
        <row r="107"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W107">
            <v>0</v>
          </cell>
        </row>
        <row r="108"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W108">
            <v>0</v>
          </cell>
        </row>
        <row r="109"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W109">
            <v>0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W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W111">
            <v>0</v>
          </cell>
        </row>
        <row r="112"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W112">
            <v>0</v>
          </cell>
        </row>
        <row r="113"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W113">
            <v>0</v>
          </cell>
        </row>
        <row r="114"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W114">
            <v>0</v>
          </cell>
        </row>
        <row r="115"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W115">
            <v>0</v>
          </cell>
        </row>
        <row r="116"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W116">
            <v>0</v>
          </cell>
        </row>
        <row r="117"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W117">
            <v>0</v>
          </cell>
        </row>
        <row r="118"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W118">
            <v>0</v>
          </cell>
        </row>
        <row r="119"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W119">
            <v>0</v>
          </cell>
        </row>
        <row r="120"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W120">
            <v>0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W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W122">
            <v>0</v>
          </cell>
        </row>
        <row r="123"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W123">
            <v>0</v>
          </cell>
        </row>
        <row r="124"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W124">
            <v>0</v>
          </cell>
        </row>
        <row r="125"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W125">
            <v>0</v>
          </cell>
        </row>
        <row r="126"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W126">
            <v>0</v>
          </cell>
        </row>
        <row r="127"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W127">
            <v>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W128">
            <v>0</v>
          </cell>
        </row>
        <row r="129"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W129">
            <v>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W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W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W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W133">
            <v>0</v>
          </cell>
        </row>
        <row r="134"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W134">
            <v>0</v>
          </cell>
        </row>
        <row r="135"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W135">
            <v>0</v>
          </cell>
        </row>
        <row r="136"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W136">
            <v>0</v>
          </cell>
        </row>
        <row r="137"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W137">
            <v>0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W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W139">
            <v>0</v>
          </cell>
        </row>
        <row r="140"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W140">
            <v>0</v>
          </cell>
        </row>
        <row r="141"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W141">
            <v>0</v>
          </cell>
        </row>
        <row r="142"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W142">
            <v>0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W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W144">
            <v>0</v>
          </cell>
        </row>
        <row r="145"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W145">
            <v>0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W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W147">
            <v>0</v>
          </cell>
        </row>
        <row r="148"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W148">
            <v>0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W149">
            <v>0</v>
          </cell>
        </row>
        <row r="150"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W150">
            <v>0</v>
          </cell>
        </row>
        <row r="151"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W151">
            <v>0</v>
          </cell>
        </row>
        <row r="152"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W152">
            <v>0</v>
          </cell>
        </row>
        <row r="153"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W153">
            <v>0</v>
          </cell>
        </row>
        <row r="154"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W154">
            <v>0</v>
          </cell>
        </row>
        <row r="155"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W155">
            <v>0</v>
          </cell>
        </row>
        <row r="156"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W156">
            <v>0</v>
          </cell>
        </row>
        <row r="157"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W157">
            <v>0</v>
          </cell>
        </row>
        <row r="158"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W158">
            <v>0</v>
          </cell>
        </row>
        <row r="159"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W159">
            <v>0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W160">
            <v>0</v>
          </cell>
        </row>
        <row r="161"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W161">
            <v>0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W162">
            <v>0</v>
          </cell>
        </row>
        <row r="163"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W163">
            <v>0</v>
          </cell>
        </row>
        <row r="164"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W164">
            <v>0</v>
          </cell>
        </row>
        <row r="165"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W165">
            <v>0</v>
          </cell>
        </row>
        <row r="166"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W166">
            <v>0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W167">
            <v>0</v>
          </cell>
        </row>
        <row r="168"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W168">
            <v>0</v>
          </cell>
        </row>
        <row r="169"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W169">
            <v>0</v>
          </cell>
        </row>
        <row r="170"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W170">
            <v>0</v>
          </cell>
        </row>
        <row r="171"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W171">
            <v>0</v>
          </cell>
        </row>
        <row r="172"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W172">
            <v>0</v>
          </cell>
        </row>
        <row r="173"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W173">
            <v>0</v>
          </cell>
        </row>
        <row r="174"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W174">
            <v>0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W175">
            <v>0</v>
          </cell>
        </row>
        <row r="176"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W176">
            <v>0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W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W178">
            <v>0</v>
          </cell>
        </row>
        <row r="179"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W179">
            <v>0</v>
          </cell>
        </row>
        <row r="180"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W180">
            <v>0</v>
          </cell>
        </row>
        <row r="181"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W181">
            <v>0</v>
          </cell>
        </row>
        <row r="182"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W182">
            <v>0</v>
          </cell>
        </row>
        <row r="183"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W183">
            <v>0</v>
          </cell>
        </row>
        <row r="184"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W184">
            <v>0</v>
          </cell>
        </row>
        <row r="185"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W185">
            <v>0</v>
          </cell>
        </row>
        <row r="186"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W186">
            <v>0</v>
          </cell>
        </row>
        <row r="187"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W187">
            <v>0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W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W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W190">
            <v>0</v>
          </cell>
        </row>
        <row r="191"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W191">
            <v>0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W192">
            <v>0</v>
          </cell>
        </row>
        <row r="193"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W193">
            <v>0</v>
          </cell>
        </row>
        <row r="194"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W194">
            <v>0</v>
          </cell>
        </row>
        <row r="195"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W195">
            <v>0</v>
          </cell>
        </row>
        <row r="196"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W196">
            <v>0</v>
          </cell>
        </row>
        <row r="197"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W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W198">
            <v>0</v>
          </cell>
        </row>
        <row r="199"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W199">
            <v>0</v>
          </cell>
        </row>
        <row r="200"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W200">
            <v>0</v>
          </cell>
        </row>
        <row r="201"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W201">
            <v>0</v>
          </cell>
        </row>
        <row r="202"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W202">
            <v>0</v>
          </cell>
        </row>
        <row r="203"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W203">
            <v>0</v>
          </cell>
        </row>
        <row r="204"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W204">
            <v>0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W205">
            <v>0</v>
          </cell>
        </row>
        <row r="206"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W206">
            <v>0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W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W208">
            <v>0</v>
          </cell>
        </row>
        <row r="209"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W209">
            <v>0</v>
          </cell>
        </row>
        <row r="210"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W210">
            <v>0</v>
          </cell>
        </row>
        <row r="211"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W211">
            <v>0</v>
          </cell>
        </row>
        <row r="212"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W212">
            <v>0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W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W214">
            <v>0</v>
          </cell>
        </row>
        <row r="215"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W215">
            <v>0</v>
          </cell>
        </row>
        <row r="216"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W216">
            <v>0</v>
          </cell>
        </row>
        <row r="217"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W217">
            <v>0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W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W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W220">
            <v>0</v>
          </cell>
        </row>
        <row r="221"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W221">
            <v>0</v>
          </cell>
        </row>
        <row r="222"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W222">
            <v>0</v>
          </cell>
        </row>
        <row r="223"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W223">
            <v>0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W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W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W226">
            <v>0</v>
          </cell>
        </row>
        <row r="227"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W227">
            <v>0</v>
          </cell>
        </row>
        <row r="228"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W228">
            <v>0</v>
          </cell>
        </row>
        <row r="229"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W229">
            <v>0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W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W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W232">
            <v>0</v>
          </cell>
        </row>
        <row r="233"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W233">
            <v>0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W234">
            <v>0</v>
          </cell>
        </row>
        <row r="235"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W235">
            <v>0</v>
          </cell>
        </row>
        <row r="236"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W236">
            <v>0</v>
          </cell>
        </row>
        <row r="237"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W237">
            <v>0</v>
          </cell>
        </row>
        <row r="238"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W238">
            <v>0</v>
          </cell>
        </row>
        <row r="239"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W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W240">
            <v>0</v>
          </cell>
        </row>
        <row r="241"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W241">
            <v>0</v>
          </cell>
        </row>
        <row r="242"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W242">
            <v>0</v>
          </cell>
        </row>
        <row r="243"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W243">
            <v>0</v>
          </cell>
        </row>
        <row r="244"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W244">
            <v>0</v>
          </cell>
        </row>
        <row r="245"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W245">
            <v>0</v>
          </cell>
        </row>
        <row r="246"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W246">
            <v>0</v>
          </cell>
        </row>
        <row r="247"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W247">
            <v>0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W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W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W250">
            <v>0</v>
          </cell>
        </row>
        <row r="251"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W251">
            <v>0</v>
          </cell>
        </row>
        <row r="252"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W252">
            <v>0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W253">
            <v>0</v>
          </cell>
        </row>
        <row r="254"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W254">
            <v>0</v>
          </cell>
        </row>
        <row r="255"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W255">
            <v>0</v>
          </cell>
        </row>
        <row r="256"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W256">
            <v>0</v>
          </cell>
        </row>
        <row r="257"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W257">
            <v>0</v>
          </cell>
        </row>
        <row r="258"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W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W259">
            <v>0</v>
          </cell>
        </row>
        <row r="260"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W260">
            <v>0</v>
          </cell>
        </row>
        <row r="261"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W261">
            <v>0</v>
          </cell>
        </row>
        <row r="262"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W262">
            <v>0</v>
          </cell>
        </row>
        <row r="263"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W263">
            <v>0</v>
          </cell>
        </row>
        <row r="264"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W264">
            <v>0</v>
          </cell>
        </row>
        <row r="265"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W265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W266">
            <v>0</v>
          </cell>
        </row>
        <row r="267"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W267">
            <v>0</v>
          </cell>
        </row>
        <row r="268"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W268">
            <v>0</v>
          </cell>
        </row>
        <row r="269"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W269">
            <v>0</v>
          </cell>
        </row>
        <row r="270"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W270">
            <v>0</v>
          </cell>
        </row>
        <row r="271"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W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W272">
            <v>0</v>
          </cell>
        </row>
        <row r="273"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W273">
            <v>0</v>
          </cell>
        </row>
        <row r="274"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W274">
            <v>0</v>
          </cell>
        </row>
        <row r="275"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W275">
            <v>0</v>
          </cell>
        </row>
        <row r="276"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W276">
            <v>0</v>
          </cell>
        </row>
        <row r="277"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W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W278">
            <v>0</v>
          </cell>
        </row>
        <row r="279"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W279">
            <v>0</v>
          </cell>
        </row>
        <row r="280"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W280">
            <v>0</v>
          </cell>
        </row>
        <row r="281"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W281">
            <v>0</v>
          </cell>
        </row>
        <row r="282"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W282">
            <v>0</v>
          </cell>
        </row>
        <row r="283"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W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W284">
            <v>0</v>
          </cell>
        </row>
        <row r="285"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W285">
            <v>0</v>
          </cell>
        </row>
        <row r="286"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W286">
            <v>0</v>
          </cell>
        </row>
        <row r="287"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W287">
            <v>0</v>
          </cell>
        </row>
        <row r="288"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W288">
            <v>0</v>
          </cell>
        </row>
        <row r="289"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W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W290">
            <v>0</v>
          </cell>
        </row>
        <row r="291"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W291">
            <v>0</v>
          </cell>
        </row>
        <row r="292"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W292">
            <v>0</v>
          </cell>
        </row>
        <row r="293"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W293">
            <v>0</v>
          </cell>
        </row>
        <row r="294"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W294">
            <v>0</v>
          </cell>
        </row>
        <row r="295"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W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W296">
            <v>0</v>
          </cell>
        </row>
        <row r="297"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W297">
            <v>0</v>
          </cell>
        </row>
        <row r="298"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W298">
            <v>0</v>
          </cell>
        </row>
        <row r="299"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W299">
            <v>0</v>
          </cell>
        </row>
        <row r="300"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W300">
            <v>0</v>
          </cell>
        </row>
        <row r="301"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W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W302">
            <v>0</v>
          </cell>
        </row>
        <row r="303"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W303">
            <v>0</v>
          </cell>
        </row>
        <row r="304"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W304">
            <v>0</v>
          </cell>
        </row>
        <row r="305"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W305">
            <v>0</v>
          </cell>
        </row>
        <row r="306"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W306">
            <v>0</v>
          </cell>
        </row>
        <row r="307"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W307">
            <v>0</v>
          </cell>
        </row>
        <row r="308"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W308">
            <v>0</v>
          </cell>
        </row>
        <row r="309"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W309">
            <v>0</v>
          </cell>
        </row>
        <row r="310"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W310">
            <v>0</v>
          </cell>
        </row>
        <row r="311"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W311">
            <v>0</v>
          </cell>
        </row>
        <row r="312"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W312">
            <v>0</v>
          </cell>
        </row>
        <row r="313"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W313">
            <v>0</v>
          </cell>
        </row>
        <row r="314"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W314">
            <v>0</v>
          </cell>
        </row>
        <row r="315"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W315">
            <v>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W316">
            <v>0</v>
          </cell>
        </row>
        <row r="317"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W317">
            <v>0</v>
          </cell>
        </row>
        <row r="318"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W318">
            <v>0</v>
          </cell>
        </row>
        <row r="319"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W319">
            <v>0</v>
          </cell>
        </row>
        <row r="320"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W320">
            <v>0</v>
          </cell>
        </row>
        <row r="321"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W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W322">
            <v>0</v>
          </cell>
        </row>
        <row r="323"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W323">
            <v>0</v>
          </cell>
        </row>
        <row r="324"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W324">
            <v>0</v>
          </cell>
        </row>
        <row r="325"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W325">
            <v>0</v>
          </cell>
        </row>
        <row r="326"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W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W327">
            <v>0</v>
          </cell>
        </row>
        <row r="328"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W328">
            <v>0</v>
          </cell>
        </row>
        <row r="329"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W329">
            <v>0</v>
          </cell>
        </row>
        <row r="330"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W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W331">
            <v>0</v>
          </cell>
        </row>
        <row r="332"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W332">
            <v>0</v>
          </cell>
        </row>
        <row r="333"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W333">
            <v>0</v>
          </cell>
        </row>
        <row r="334"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W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W335">
            <v>0</v>
          </cell>
        </row>
        <row r="336"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W336">
            <v>0</v>
          </cell>
        </row>
        <row r="337"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W337">
            <v>0</v>
          </cell>
        </row>
        <row r="338"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W338">
            <v>0</v>
          </cell>
        </row>
        <row r="339"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W339">
            <v>0</v>
          </cell>
        </row>
        <row r="340"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W340">
            <v>0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W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W342">
            <v>0</v>
          </cell>
        </row>
        <row r="343"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W343">
            <v>0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W344">
            <v>0</v>
          </cell>
        </row>
        <row r="345"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W345">
            <v>0</v>
          </cell>
        </row>
        <row r="346"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W346">
            <v>0</v>
          </cell>
        </row>
        <row r="347"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W347">
            <v>0</v>
          </cell>
        </row>
        <row r="348"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W348">
            <v>0</v>
          </cell>
        </row>
        <row r="349"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W349">
            <v>0</v>
          </cell>
        </row>
        <row r="350"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W350">
            <v>0</v>
          </cell>
        </row>
        <row r="351"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W351">
            <v>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W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W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W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W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W356">
            <v>0</v>
          </cell>
        </row>
        <row r="357"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W357">
            <v>0</v>
          </cell>
        </row>
        <row r="358"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W358">
            <v>0</v>
          </cell>
        </row>
        <row r="359"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W359">
            <v>0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W360">
            <v>0</v>
          </cell>
        </row>
        <row r="361"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W361">
            <v>0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W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W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W364">
            <v>0</v>
          </cell>
        </row>
        <row r="365"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W365">
            <v>0</v>
          </cell>
        </row>
        <row r="366"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W366">
            <v>0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W367">
            <v>0</v>
          </cell>
        </row>
        <row r="368"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W368">
            <v>0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W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W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W371">
            <v>0</v>
          </cell>
        </row>
        <row r="372"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W372">
            <v>0</v>
          </cell>
        </row>
        <row r="373"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W373">
            <v>0</v>
          </cell>
        </row>
        <row r="374"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W374">
            <v>0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W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W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W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W378">
            <v>0</v>
          </cell>
        </row>
        <row r="379"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W379">
            <v>0</v>
          </cell>
        </row>
        <row r="380"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W380">
            <v>0</v>
          </cell>
        </row>
        <row r="381"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W381">
            <v>0</v>
          </cell>
        </row>
        <row r="382"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W382">
            <v>0</v>
          </cell>
        </row>
        <row r="383"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W383">
            <v>0</v>
          </cell>
        </row>
        <row r="384"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W384">
            <v>0</v>
          </cell>
        </row>
        <row r="385"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W385">
            <v>0</v>
          </cell>
        </row>
        <row r="386"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W386">
            <v>0</v>
          </cell>
        </row>
        <row r="387"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W387">
            <v>0</v>
          </cell>
        </row>
        <row r="388"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W388">
            <v>0</v>
          </cell>
        </row>
        <row r="389"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W389">
            <v>0</v>
          </cell>
        </row>
        <row r="390"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W390">
            <v>0</v>
          </cell>
        </row>
        <row r="391"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W391">
            <v>0</v>
          </cell>
        </row>
        <row r="392"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W392">
            <v>0</v>
          </cell>
        </row>
        <row r="393"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W393">
            <v>0</v>
          </cell>
        </row>
        <row r="394"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W394">
            <v>0</v>
          </cell>
        </row>
        <row r="395"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W395">
            <v>0</v>
          </cell>
        </row>
        <row r="396"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W396">
            <v>0</v>
          </cell>
        </row>
        <row r="397"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W397">
            <v>0</v>
          </cell>
        </row>
        <row r="398"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W398">
            <v>0</v>
          </cell>
        </row>
        <row r="399"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W399">
            <v>0</v>
          </cell>
        </row>
        <row r="400"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W400">
            <v>0</v>
          </cell>
        </row>
        <row r="401"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W401">
            <v>0</v>
          </cell>
        </row>
        <row r="402"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W402">
            <v>0</v>
          </cell>
        </row>
        <row r="403"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W403">
            <v>0</v>
          </cell>
        </row>
        <row r="404"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W404">
            <v>0</v>
          </cell>
        </row>
        <row r="405"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W405">
            <v>0</v>
          </cell>
        </row>
        <row r="406"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W406">
            <v>0</v>
          </cell>
        </row>
        <row r="407"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W407">
            <v>0</v>
          </cell>
        </row>
        <row r="408"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W408">
            <v>0</v>
          </cell>
        </row>
        <row r="409"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W409">
            <v>0</v>
          </cell>
        </row>
        <row r="410"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W410">
            <v>0</v>
          </cell>
        </row>
        <row r="411"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W411">
            <v>0</v>
          </cell>
        </row>
        <row r="412"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W412">
            <v>0</v>
          </cell>
        </row>
        <row r="413"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W413">
            <v>0</v>
          </cell>
        </row>
        <row r="414"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W414">
            <v>0</v>
          </cell>
        </row>
        <row r="415"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W415">
            <v>0</v>
          </cell>
        </row>
        <row r="416"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W416">
            <v>0</v>
          </cell>
        </row>
        <row r="417"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W417">
            <v>0</v>
          </cell>
        </row>
        <row r="418"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W418">
            <v>0</v>
          </cell>
        </row>
        <row r="419"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W419">
            <v>0</v>
          </cell>
        </row>
        <row r="420"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W420">
            <v>0</v>
          </cell>
        </row>
        <row r="421"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W421">
            <v>0</v>
          </cell>
        </row>
        <row r="422"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W422">
            <v>0</v>
          </cell>
        </row>
        <row r="423"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W423">
            <v>0</v>
          </cell>
        </row>
        <row r="424"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W424">
            <v>0</v>
          </cell>
        </row>
        <row r="425"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W425">
            <v>0</v>
          </cell>
        </row>
        <row r="426"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W426">
            <v>0</v>
          </cell>
        </row>
        <row r="427"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W427">
            <v>0</v>
          </cell>
        </row>
        <row r="428"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W428">
            <v>0</v>
          </cell>
        </row>
        <row r="429"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W429">
            <v>0</v>
          </cell>
        </row>
        <row r="430"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W430">
            <v>0</v>
          </cell>
        </row>
        <row r="431"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W431">
            <v>0</v>
          </cell>
        </row>
        <row r="432"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W432">
            <v>0</v>
          </cell>
        </row>
        <row r="433"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W433">
            <v>0</v>
          </cell>
        </row>
        <row r="434"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W434">
            <v>0</v>
          </cell>
        </row>
        <row r="435"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W435">
            <v>0</v>
          </cell>
        </row>
        <row r="436"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W436">
            <v>0</v>
          </cell>
        </row>
        <row r="437"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W437">
            <v>0</v>
          </cell>
        </row>
        <row r="438"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W438">
            <v>0</v>
          </cell>
        </row>
        <row r="439"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W439">
            <v>0</v>
          </cell>
        </row>
        <row r="440"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W440">
            <v>0</v>
          </cell>
        </row>
        <row r="441"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W441">
            <v>0</v>
          </cell>
        </row>
        <row r="442"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W442">
            <v>0</v>
          </cell>
        </row>
        <row r="443"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W443">
            <v>0</v>
          </cell>
        </row>
        <row r="444"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W444">
            <v>0</v>
          </cell>
        </row>
        <row r="445"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W445">
            <v>0</v>
          </cell>
        </row>
        <row r="446"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W446">
            <v>0</v>
          </cell>
        </row>
        <row r="447"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W447">
            <v>0</v>
          </cell>
        </row>
        <row r="448"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W448">
            <v>0</v>
          </cell>
        </row>
        <row r="449"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W449">
            <v>0</v>
          </cell>
        </row>
        <row r="450"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W450">
            <v>0</v>
          </cell>
        </row>
        <row r="451"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W451">
            <v>0</v>
          </cell>
        </row>
        <row r="452"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W452">
            <v>0</v>
          </cell>
        </row>
        <row r="453"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W453">
            <v>0</v>
          </cell>
        </row>
        <row r="454"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W454">
            <v>0</v>
          </cell>
        </row>
        <row r="455"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W455">
            <v>0</v>
          </cell>
        </row>
        <row r="456"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W456">
            <v>0</v>
          </cell>
        </row>
        <row r="457"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W457">
            <v>0</v>
          </cell>
        </row>
        <row r="458"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W458">
            <v>0</v>
          </cell>
        </row>
        <row r="459"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W459">
            <v>0</v>
          </cell>
        </row>
        <row r="460"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W460">
            <v>0</v>
          </cell>
        </row>
        <row r="461"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W461">
            <v>0</v>
          </cell>
        </row>
        <row r="462"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W462">
            <v>0</v>
          </cell>
        </row>
        <row r="463"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W463">
            <v>0</v>
          </cell>
        </row>
        <row r="464"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W464">
            <v>0</v>
          </cell>
        </row>
        <row r="465"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W465">
            <v>0</v>
          </cell>
        </row>
        <row r="466"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W466">
            <v>0</v>
          </cell>
        </row>
        <row r="467"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W467">
            <v>0</v>
          </cell>
        </row>
        <row r="468"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W468">
            <v>0</v>
          </cell>
        </row>
        <row r="469"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W469">
            <v>0</v>
          </cell>
        </row>
        <row r="470"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W470">
            <v>0</v>
          </cell>
        </row>
        <row r="471"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W471">
            <v>0</v>
          </cell>
        </row>
        <row r="472"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W472">
            <v>0</v>
          </cell>
        </row>
        <row r="473"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W473">
            <v>0</v>
          </cell>
        </row>
        <row r="474"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W474">
            <v>0</v>
          </cell>
        </row>
        <row r="475"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W475">
            <v>0</v>
          </cell>
        </row>
        <row r="476"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W476">
            <v>0</v>
          </cell>
        </row>
        <row r="477"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W477">
            <v>0</v>
          </cell>
        </row>
        <row r="478"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W478">
            <v>0</v>
          </cell>
        </row>
        <row r="479"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W479">
            <v>0</v>
          </cell>
        </row>
        <row r="480"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W480">
            <v>0</v>
          </cell>
        </row>
        <row r="481"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W481">
            <v>0</v>
          </cell>
        </row>
        <row r="482"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W482">
            <v>0</v>
          </cell>
        </row>
        <row r="483"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W483">
            <v>0</v>
          </cell>
        </row>
        <row r="484"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W484">
            <v>0</v>
          </cell>
        </row>
        <row r="485"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W485">
            <v>0</v>
          </cell>
        </row>
        <row r="486"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W486">
            <v>0</v>
          </cell>
        </row>
        <row r="487"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W487">
            <v>0</v>
          </cell>
        </row>
        <row r="488"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W488">
            <v>0</v>
          </cell>
        </row>
        <row r="489"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W489">
            <v>0</v>
          </cell>
        </row>
        <row r="490"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W490">
            <v>0</v>
          </cell>
        </row>
        <row r="491"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W491">
            <v>0</v>
          </cell>
        </row>
        <row r="492"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W492">
            <v>0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W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W494">
            <v>0</v>
          </cell>
        </row>
        <row r="495"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W495">
            <v>0</v>
          </cell>
        </row>
        <row r="496"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W496">
            <v>0</v>
          </cell>
        </row>
        <row r="497"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W497">
            <v>0</v>
          </cell>
        </row>
        <row r="498"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W498">
            <v>0</v>
          </cell>
        </row>
        <row r="499"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W499">
            <v>0</v>
          </cell>
        </row>
        <row r="500"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W500">
            <v>0</v>
          </cell>
        </row>
        <row r="501"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W501">
            <v>0</v>
          </cell>
        </row>
        <row r="502"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W502">
            <v>0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W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W504">
            <v>0</v>
          </cell>
        </row>
        <row r="505"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W505">
            <v>0</v>
          </cell>
        </row>
        <row r="506"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W506">
            <v>0</v>
          </cell>
        </row>
        <row r="507"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W507">
            <v>0</v>
          </cell>
        </row>
        <row r="508"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W508">
            <v>0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W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W510">
            <v>0</v>
          </cell>
        </row>
        <row r="511"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W511">
            <v>0</v>
          </cell>
        </row>
        <row r="512"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W512">
            <v>0</v>
          </cell>
        </row>
        <row r="513"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W513">
            <v>0</v>
          </cell>
        </row>
        <row r="514"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W514">
            <v>0</v>
          </cell>
        </row>
        <row r="515"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W515">
            <v>0</v>
          </cell>
        </row>
        <row r="516"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W516">
            <v>0</v>
          </cell>
        </row>
        <row r="517"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W517">
            <v>0</v>
          </cell>
        </row>
        <row r="518"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W518">
            <v>0</v>
          </cell>
        </row>
        <row r="519"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W519">
            <v>0</v>
          </cell>
        </row>
        <row r="520"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W520">
            <v>0</v>
          </cell>
        </row>
        <row r="521"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W521">
            <v>0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W522">
            <v>0</v>
          </cell>
        </row>
        <row r="523"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W523">
            <v>0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W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W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W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W527">
            <v>0</v>
          </cell>
        </row>
        <row r="528"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W528">
            <v>0</v>
          </cell>
        </row>
        <row r="529"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W529">
            <v>0</v>
          </cell>
        </row>
        <row r="530"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W530">
            <v>0</v>
          </cell>
        </row>
        <row r="531"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W531">
            <v>0</v>
          </cell>
        </row>
        <row r="532"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W532">
            <v>0</v>
          </cell>
        </row>
        <row r="533"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W533">
            <v>0</v>
          </cell>
        </row>
        <row r="534"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W534">
            <v>0</v>
          </cell>
        </row>
        <row r="535"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W535">
            <v>0</v>
          </cell>
        </row>
        <row r="536"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W536">
            <v>0</v>
          </cell>
        </row>
        <row r="537"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W537">
            <v>0</v>
          </cell>
        </row>
        <row r="538"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W538">
            <v>0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W539">
            <v>0</v>
          </cell>
        </row>
        <row r="540"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W540">
            <v>0</v>
          </cell>
        </row>
        <row r="541"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W541">
            <v>0</v>
          </cell>
        </row>
        <row r="542"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W542">
            <v>0</v>
          </cell>
        </row>
        <row r="543"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W543">
            <v>0</v>
          </cell>
        </row>
        <row r="544"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W544">
            <v>0</v>
          </cell>
        </row>
        <row r="545"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W545">
            <v>0</v>
          </cell>
        </row>
        <row r="546"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W546">
            <v>0</v>
          </cell>
        </row>
        <row r="547"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W547">
            <v>0</v>
          </cell>
        </row>
        <row r="548"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W548">
            <v>0</v>
          </cell>
        </row>
        <row r="549"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W549">
            <v>0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W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W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W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W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W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W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W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W557">
            <v>0</v>
          </cell>
        </row>
        <row r="558"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W558">
            <v>0</v>
          </cell>
        </row>
        <row r="559"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W559">
            <v>0</v>
          </cell>
        </row>
        <row r="560"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W560">
            <v>0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W561">
            <v>0</v>
          </cell>
        </row>
        <row r="562"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W562">
            <v>0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W563">
            <v>0</v>
          </cell>
        </row>
        <row r="564"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W564">
            <v>0</v>
          </cell>
        </row>
        <row r="565"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W565">
            <v>0</v>
          </cell>
        </row>
        <row r="566"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W566">
            <v>0</v>
          </cell>
        </row>
        <row r="567"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W567">
            <v>0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W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W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W570">
            <v>0</v>
          </cell>
        </row>
        <row r="571"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W571">
            <v>0</v>
          </cell>
        </row>
        <row r="572"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W572">
            <v>0</v>
          </cell>
        </row>
        <row r="573"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W573">
            <v>0</v>
          </cell>
        </row>
        <row r="574"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W574">
            <v>0</v>
          </cell>
        </row>
        <row r="575"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W575">
            <v>0</v>
          </cell>
        </row>
        <row r="576"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W576">
            <v>0</v>
          </cell>
        </row>
        <row r="577"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W577">
            <v>0</v>
          </cell>
        </row>
        <row r="578"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W578">
            <v>0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W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W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W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W582">
            <v>0</v>
          </cell>
        </row>
        <row r="583"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W583">
            <v>0</v>
          </cell>
        </row>
        <row r="584"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W584">
            <v>0</v>
          </cell>
        </row>
        <row r="585"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W585">
            <v>0</v>
          </cell>
        </row>
        <row r="586"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W586">
            <v>0</v>
          </cell>
        </row>
        <row r="587"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W587">
            <v>0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W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W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W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W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W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W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W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W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W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W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W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W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W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W601">
            <v>0</v>
          </cell>
        </row>
        <row r="602"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W602">
            <v>0</v>
          </cell>
        </row>
        <row r="603"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W603">
            <v>0</v>
          </cell>
        </row>
        <row r="604"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W604">
            <v>0</v>
          </cell>
        </row>
        <row r="605"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W605">
            <v>0</v>
          </cell>
        </row>
        <row r="606"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W606">
            <v>0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W607">
            <v>0</v>
          </cell>
        </row>
        <row r="608"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W608">
            <v>0</v>
          </cell>
        </row>
        <row r="609"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W609">
            <v>0</v>
          </cell>
        </row>
        <row r="610"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W610">
            <v>0</v>
          </cell>
        </row>
        <row r="611"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W611">
            <v>0</v>
          </cell>
        </row>
        <row r="612"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W612">
            <v>0</v>
          </cell>
        </row>
        <row r="613"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W613">
            <v>0</v>
          </cell>
        </row>
        <row r="614"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W614">
            <v>0</v>
          </cell>
        </row>
        <row r="615"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W615">
            <v>0</v>
          </cell>
        </row>
        <row r="616"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W616">
            <v>0</v>
          </cell>
        </row>
        <row r="617"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W617">
            <v>0</v>
          </cell>
        </row>
        <row r="618"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W618">
            <v>0</v>
          </cell>
        </row>
        <row r="619"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W619">
            <v>0</v>
          </cell>
        </row>
        <row r="620"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W620">
            <v>0</v>
          </cell>
        </row>
        <row r="621"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W621">
            <v>0</v>
          </cell>
        </row>
        <row r="622"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W622">
            <v>0</v>
          </cell>
        </row>
        <row r="623"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W623">
            <v>0</v>
          </cell>
        </row>
        <row r="624"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W624">
            <v>0</v>
          </cell>
        </row>
        <row r="625"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W625">
            <v>0</v>
          </cell>
        </row>
        <row r="626"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W626">
            <v>0</v>
          </cell>
        </row>
        <row r="627"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W627">
            <v>0</v>
          </cell>
        </row>
        <row r="628"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W628">
            <v>0</v>
          </cell>
        </row>
        <row r="629"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W629">
            <v>0</v>
          </cell>
        </row>
        <row r="630"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W630">
            <v>0</v>
          </cell>
        </row>
        <row r="631"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W631">
            <v>0</v>
          </cell>
        </row>
        <row r="632"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W632">
            <v>0</v>
          </cell>
        </row>
        <row r="633"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W633">
            <v>0</v>
          </cell>
        </row>
        <row r="634"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W634">
            <v>0</v>
          </cell>
        </row>
        <row r="635"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W635">
            <v>0</v>
          </cell>
        </row>
        <row r="636"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W636">
            <v>0</v>
          </cell>
        </row>
        <row r="637"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W637">
            <v>0</v>
          </cell>
        </row>
        <row r="638"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W638">
            <v>0</v>
          </cell>
        </row>
        <row r="639"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W639">
            <v>0</v>
          </cell>
        </row>
        <row r="640"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W640">
            <v>0</v>
          </cell>
        </row>
        <row r="641"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W641">
            <v>0</v>
          </cell>
        </row>
        <row r="642"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W642">
            <v>0</v>
          </cell>
        </row>
        <row r="643"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W643">
            <v>0</v>
          </cell>
        </row>
        <row r="644"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W644">
            <v>0</v>
          </cell>
        </row>
        <row r="645"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W645">
            <v>0</v>
          </cell>
        </row>
        <row r="646"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W646">
            <v>0</v>
          </cell>
        </row>
        <row r="647"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W647">
            <v>0</v>
          </cell>
        </row>
        <row r="648"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W648">
            <v>0</v>
          </cell>
        </row>
        <row r="649"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W649">
            <v>0</v>
          </cell>
        </row>
        <row r="650"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W650">
            <v>0</v>
          </cell>
        </row>
        <row r="651"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W651">
            <v>0</v>
          </cell>
        </row>
        <row r="652"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W652">
            <v>0</v>
          </cell>
        </row>
        <row r="653"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W653">
            <v>0</v>
          </cell>
        </row>
        <row r="654"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W654">
            <v>0</v>
          </cell>
        </row>
        <row r="655"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W655">
            <v>0</v>
          </cell>
        </row>
        <row r="656"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W656">
            <v>0</v>
          </cell>
        </row>
        <row r="657"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W657">
            <v>0</v>
          </cell>
        </row>
        <row r="658"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W658">
            <v>0</v>
          </cell>
        </row>
        <row r="659"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W659">
            <v>0</v>
          </cell>
        </row>
        <row r="660"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W660">
            <v>0</v>
          </cell>
        </row>
        <row r="661"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W661">
            <v>0</v>
          </cell>
        </row>
        <row r="662"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W662">
            <v>0</v>
          </cell>
        </row>
        <row r="663"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W663">
            <v>0</v>
          </cell>
        </row>
        <row r="664"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W664">
            <v>0</v>
          </cell>
        </row>
        <row r="665"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W665">
            <v>0</v>
          </cell>
        </row>
        <row r="666"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W666">
            <v>0</v>
          </cell>
        </row>
        <row r="667"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W667">
            <v>0</v>
          </cell>
        </row>
        <row r="668"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W668">
            <v>0</v>
          </cell>
        </row>
        <row r="669"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W669">
            <v>0</v>
          </cell>
        </row>
        <row r="670"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W670">
            <v>0</v>
          </cell>
        </row>
        <row r="671"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W671">
            <v>0</v>
          </cell>
        </row>
        <row r="672"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W672">
            <v>0</v>
          </cell>
        </row>
        <row r="673"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W673">
            <v>0</v>
          </cell>
        </row>
        <row r="674"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W674">
            <v>0</v>
          </cell>
        </row>
        <row r="675"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W675">
            <v>0</v>
          </cell>
        </row>
        <row r="676"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W676">
            <v>0</v>
          </cell>
        </row>
        <row r="677"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W677">
            <v>0</v>
          </cell>
        </row>
        <row r="678"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W678">
            <v>0</v>
          </cell>
        </row>
        <row r="679"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W679">
            <v>0</v>
          </cell>
        </row>
        <row r="680"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W680">
            <v>0</v>
          </cell>
        </row>
        <row r="681"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W681">
            <v>0</v>
          </cell>
        </row>
        <row r="682"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W682">
            <v>0</v>
          </cell>
        </row>
        <row r="683"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W683">
            <v>0</v>
          </cell>
        </row>
        <row r="684"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W684">
            <v>0</v>
          </cell>
        </row>
        <row r="685"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W685">
            <v>0</v>
          </cell>
        </row>
        <row r="686"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W686">
            <v>0</v>
          </cell>
        </row>
        <row r="687"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W687">
            <v>0</v>
          </cell>
        </row>
        <row r="688"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W688">
            <v>0</v>
          </cell>
        </row>
        <row r="689"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W689">
            <v>0</v>
          </cell>
        </row>
        <row r="690"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W690">
            <v>0</v>
          </cell>
        </row>
        <row r="691"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W691">
            <v>0</v>
          </cell>
        </row>
        <row r="692"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W692">
            <v>0</v>
          </cell>
        </row>
        <row r="693"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W693">
            <v>0</v>
          </cell>
        </row>
        <row r="694"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W694">
            <v>0</v>
          </cell>
        </row>
        <row r="695"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W695">
            <v>0</v>
          </cell>
        </row>
        <row r="696"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W696">
            <v>0</v>
          </cell>
        </row>
        <row r="697"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W697">
            <v>0</v>
          </cell>
        </row>
        <row r="698"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W698">
            <v>0</v>
          </cell>
        </row>
        <row r="699"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W699">
            <v>0</v>
          </cell>
        </row>
        <row r="700"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W700">
            <v>0</v>
          </cell>
        </row>
        <row r="701"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W701">
            <v>0</v>
          </cell>
        </row>
        <row r="702"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W702">
            <v>0</v>
          </cell>
        </row>
        <row r="703"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W703">
            <v>0</v>
          </cell>
        </row>
        <row r="704"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W704">
            <v>0</v>
          </cell>
        </row>
        <row r="705"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W705">
            <v>0</v>
          </cell>
        </row>
        <row r="706"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W706">
            <v>0</v>
          </cell>
        </row>
        <row r="707"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W707">
            <v>0</v>
          </cell>
        </row>
        <row r="708"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W708">
            <v>0</v>
          </cell>
        </row>
        <row r="709"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W709">
            <v>0</v>
          </cell>
        </row>
        <row r="710"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W710">
            <v>0</v>
          </cell>
        </row>
        <row r="711"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W711">
            <v>0</v>
          </cell>
        </row>
        <row r="712"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W712">
            <v>0</v>
          </cell>
        </row>
        <row r="713"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W713">
            <v>0</v>
          </cell>
        </row>
        <row r="714"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W714">
            <v>0</v>
          </cell>
        </row>
        <row r="715"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W715">
            <v>0</v>
          </cell>
        </row>
        <row r="716"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W716">
            <v>0</v>
          </cell>
        </row>
        <row r="717"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W717">
            <v>0</v>
          </cell>
        </row>
        <row r="718"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W718">
            <v>0</v>
          </cell>
        </row>
        <row r="719"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W719">
            <v>0</v>
          </cell>
        </row>
        <row r="720"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W720">
            <v>0</v>
          </cell>
        </row>
        <row r="721"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W721">
            <v>0</v>
          </cell>
        </row>
        <row r="722"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W722">
            <v>0</v>
          </cell>
        </row>
        <row r="723"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W723">
            <v>0</v>
          </cell>
        </row>
        <row r="724"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W724">
            <v>0</v>
          </cell>
        </row>
        <row r="725"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W725">
            <v>0</v>
          </cell>
        </row>
        <row r="726"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W726">
            <v>0</v>
          </cell>
        </row>
        <row r="727"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W727">
            <v>0</v>
          </cell>
        </row>
        <row r="728"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W728">
            <v>0</v>
          </cell>
        </row>
        <row r="729"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W729">
            <v>0</v>
          </cell>
        </row>
        <row r="730"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W730">
            <v>0</v>
          </cell>
        </row>
        <row r="731"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W731">
            <v>0</v>
          </cell>
        </row>
        <row r="732"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W732">
            <v>0</v>
          </cell>
        </row>
        <row r="733"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W733">
            <v>0</v>
          </cell>
        </row>
        <row r="734"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W734">
            <v>0</v>
          </cell>
        </row>
        <row r="735"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W735">
            <v>0</v>
          </cell>
        </row>
        <row r="736"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W736">
            <v>0</v>
          </cell>
        </row>
        <row r="737"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W737">
            <v>0</v>
          </cell>
        </row>
        <row r="738"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W738">
            <v>0</v>
          </cell>
        </row>
        <row r="739"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W739">
            <v>0</v>
          </cell>
        </row>
        <row r="740"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W740">
            <v>0</v>
          </cell>
        </row>
        <row r="741"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W741">
            <v>0</v>
          </cell>
        </row>
        <row r="742"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W742">
            <v>0</v>
          </cell>
        </row>
        <row r="743"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W743">
            <v>0</v>
          </cell>
        </row>
        <row r="744"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W744">
            <v>0</v>
          </cell>
        </row>
        <row r="745"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W745">
            <v>0</v>
          </cell>
        </row>
        <row r="746"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W746">
            <v>0</v>
          </cell>
        </row>
        <row r="747"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W747">
            <v>0</v>
          </cell>
        </row>
        <row r="748"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W748">
            <v>0</v>
          </cell>
        </row>
        <row r="749"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W749">
            <v>0</v>
          </cell>
        </row>
        <row r="750"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W750">
            <v>0</v>
          </cell>
        </row>
        <row r="751"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W751">
            <v>0</v>
          </cell>
        </row>
        <row r="752"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W752">
            <v>0</v>
          </cell>
        </row>
        <row r="753"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W753">
            <v>0</v>
          </cell>
        </row>
        <row r="754"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W754">
            <v>0</v>
          </cell>
        </row>
        <row r="755"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W755">
            <v>0</v>
          </cell>
        </row>
        <row r="756"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W756">
            <v>0</v>
          </cell>
        </row>
        <row r="757"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W757">
            <v>0</v>
          </cell>
        </row>
        <row r="758"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W758">
            <v>0</v>
          </cell>
        </row>
        <row r="759"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W759">
            <v>0</v>
          </cell>
        </row>
        <row r="760"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W760">
            <v>0</v>
          </cell>
        </row>
        <row r="761"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W761">
            <v>0</v>
          </cell>
        </row>
        <row r="762"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W762">
            <v>0</v>
          </cell>
        </row>
        <row r="763"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W763">
            <v>0</v>
          </cell>
        </row>
        <row r="764"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W764">
            <v>0</v>
          </cell>
        </row>
        <row r="765"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W765">
            <v>0</v>
          </cell>
        </row>
        <row r="766"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W766">
            <v>0</v>
          </cell>
        </row>
        <row r="767"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W767">
            <v>0</v>
          </cell>
        </row>
        <row r="768"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W768">
            <v>0</v>
          </cell>
        </row>
        <row r="769"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W769">
            <v>0</v>
          </cell>
        </row>
        <row r="770"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W770">
            <v>0</v>
          </cell>
        </row>
        <row r="771"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W771">
            <v>0</v>
          </cell>
        </row>
        <row r="772"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W772">
            <v>0</v>
          </cell>
        </row>
        <row r="773"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W773">
            <v>0</v>
          </cell>
        </row>
        <row r="774"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W774">
            <v>0</v>
          </cell>
        </row>
        <row r="775"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W775">
            <v>0</v>
          </cell>
        </row>
        <row r="776"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W776">
            <v>0</v>
          </cell>
        </row>
        <row r="777"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W777">
            <v>0</v>
          </cell>
        </row>
        <row r="778"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W778">
            <v>0</v>
          </cell>
        </row>
        <row r="779"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W779">
            <v>0</v>
          </cell>
        </row>
        <row r="780"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W780">
            <v>0</v>
          </cell>
        </row>
        <row r="781"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W781">
            <v>0</v>
          </cell>
        </row>
        <row r="782"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W782">
            <v>0</v>
          </cell>
        </row>
        <row r="783"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W783">
            <v>0</v>
          </cell>
        </row>
        <row r="784"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W784">
            <v>0</v>
          </cell>
        </row>
        <row r="785"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W785">
            <v>0</v>
          </cell>
        </row>
        <row r="786"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W786">
            <v>0</v>
          </cell>
        </row>
        <row r="787"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W787">
            <v>0</v>
          </cell>
        </row>
        <row r="788"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W788">
            <v>0</v>
          </cell>
        </row>
        <row r="789"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W789">
            <v>0</v>
          </cell>
        </row>
        <row r="790"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W790">
            <v>0</v>
          </cell>
        </row>
        <row r="791"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W791">
            <v>0</v>
          </cell>
        </row>
        <row r="792"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W792">
            <v>0</v>
          </cell>
        </row>
        <row r="793"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W793">
            <v>0</v>
          </cell>
        </row>
        <row r="794"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W794">
            <v>0</v>
          </cell>
        </row>
        <row r="795"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W795">
            <v>0</v>
          </cell>
        </row>
        <row r="796"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W796">
            <v>0</v>
          </cell>
        </row>
        <row r="797"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W797">
            <v>0</v>
          </cell>
        </row>
        <row r="798"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W798">
            <v>0</v>
          </cell>
        </row>
        <row r="799"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W799">
            <v>0</v>
          </cell>
        </row>
        <row r="800"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W800">
            <v>0</v>
          </cell>
        </row>
        <row r="801"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W801">
            <v>0</v>
          </cell>
        </row>
        <row r="802"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W802">
            <v>0</v>
          </cell>
        </row>
        <row r="803"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W803">
            <v>0</v>
          </cell>
        </row>
        <row r="804"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W804">
            <v>0</v>
          </cell>
        </row>
        <row r="805"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W805">
            <v>0</v>
          </cell>
        </row>
        <row r="806"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W806">
            <v>0</v>
          </cell>
        </row>
        <row r="807"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W807">
            <v>0</v>
          </cell>
        </row>
        <row r="808"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W808">
            <v>0</v>
          </cell>
        </row>
        <row r="809"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W809">
            <v>0</v>
          </cell>
        </row>
        <row r="810"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W810">
            <v>0</v>
          </cell>
        </row>
        <row r="811"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W811">
            <v>0</v>
          </cell>
        </row>
        <row r="812"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W812">
            <v>0</v>
          </cell>
        </row>
        <row r="813"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W813">
            <v>0</v>
          </cell>
        </row>
        <row r="814"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W814">
            <v>0</v>
          </cell>
        </row>
        <row r="815"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W815">
            <v>0</v>
          </cell>
        </row>
        <row r="816"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W816">
            <v>0</v>
          </cell>
        </row>
        <row r="817"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W817">
            <v>0</v>
          </cell>
        </row>
        <row r="818"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W818">
            <v>0</v>
          </cell>
        </row>
        <row r="819"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W819">
            <v>0</v>
          </cell>
        </row>
        <row r="820"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W820">
            <v>0</v>
          </cell>
        </row>
        <row r="821"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W821">
            <v>0</v>
          </cell>
        </row>
        <row r="822"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W822">
            <v>0</v>
          </cell>
        </row>
        <row r="823"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W823">
            <v>0</v>
          </cell>
        </row>
        <row r="824"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W824">
            <v>0</v>
          </cell>
        </row>
        <row r="825"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W825">
            <v>0</v>
          </cell>
        </row>
        <row r="826"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W826">
            <v>0</v>
          </cell>
        </row>
        <row r="827"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W827">
            <v>0</v>
          </cell>
        </row>
        <row r="828"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W828">
            <v>0</v>
          </cell>
        </row>
        <row r="829"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W829">
            <v>0</v>
          </cell>
        </row>
        <row r="830"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W830">
            <v>0</v>
          </cell>
        </row>
        <row r="831"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W831">
            <v>0</v>
          </cell>
        </row>
        <row r="832"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W832">
            <v>0</v>
          </cell>
        </row>
        <row r="833"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W833">
            <v>0</v>
          </cell>
        </row>
        <row r="834"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W834">
            <v>0</v>
          </cell>
        </row>
        <row r="835"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W835">
            <v>0</v>
          </cell>
        </row>
        <row r="836"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W836">
            <v>0</v>
          </cell>
        </row>
        <row r="837"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W837">
            <v>0</v>
          </cell>
        </row>
        <row r="838"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W838">
            <v>0</v>
          </cell>
        </row>
        <row r="839"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W839">
            <v>0</v>
          </cell>
        </row>
        <row r="840"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W840">
            <v>0</v>
          </cell>
        </row>
        <row r="841"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W841">
            <v>0</v>
          </cell>
        </row>
        <row r="842"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W842">
            <v>0</v>
          </cell>
        </row>
        <row r="843"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W843">
            <v>0</v>
          </cell>
        </row>
        <row r="844"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W844">
            <v>0</v>
          </cell>
        </row>
        <row r="845"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W845">
            <v>0</v>
          </cell>
        </row>
        <row r="846"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W846">
            <v>0</v>
          </cell>
        </row>
        <row r="847"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W847">
            <v>0</v>
          </cell>
        </row>
        <row r="848"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W848">
            <v>0</v>
          </cell>
        </row>
        <row r="849"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W849">
            <v>0</v>
          </cell>
        </row>
        <row r="850"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W850">
            <v>0</v>
          </cell>
        </row>
        <row r="851"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W851">
            <v>0</v>
          </cell>
        </row>
        <row r="852"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W852">
            <v>0</v>
          </cell>
        </row>
        <row r="853"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W853">
            <v>0</v>
          </cell>
        </row>
        <row r="854"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W854">
            <v>0</v>
          </cell>
        </row>
        <row r="855"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W855">
            <v>0</v>
          </cell>
        </row>
        <row r="856"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W856">
            <v>0</v>
          </cell>
        </row>
        <row r="857"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W857">
            <v>0</v>
          </cell>
        </row>
        <row r="858"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W858">
            <v>0</v>
          </cell>
        </row>
        <row r="859"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W859">
            <v>0</v>
          </cell>
        </row>
        <row r="860"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W860">
            <v>0</v>
          </cell>
        </row>
        <row r="861"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W861">
            <v>0</v>
          </cell>
        </row>
        <row r="862"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W862">
            <v>0</v>
          </cell>
        </row>
        <row r="863"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W863">
            <v>0</v>
          </cell>
        </row>
        <row r="864"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W864">
            <v>0</v>
          </cell>
        </row>
        <row r="865"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W865">
            <v>0</v>
          </cell>
        </row>
        <row r="866"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W866">
            <v>0</v>
          </cell>
        </row>
        <row r="867"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W867">
            <v>0</v>
          </cell>
        </row>
        <row r="868"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W868">
            <v>0</v>
          </cell>
        </row>
        <row r="869"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W869">
            <v>0</v>
          </cell>
        </row>
        <row r="870"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W870">
            <v>0</v>
          </cell>
        </row>
        <row r="871"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W871">
            <v>0</v>
          </cell>
        </row>
        <row r="872"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W872">
            <v>0</v>
          </cell>
        </row>
        <row r="873"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W873">
            <v>0</v>
          </cell>
        </row>
        <row r="874"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W874">
            <v>0</v>
          </cell>
        </row>
        <row r="875"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W875">
            <v>0</v>
          </cell>
        </row>
        <row r="876"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W876">
            <v>0</v>
          </cell>
        </row>
        <row r="877"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W877">
            <v>0</v>
          </cell>
        </row>
        <row r="878"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W878">
            <v>0</v>
          </cell>
        </row>
        <row r="879"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W879">
            <v>0</v>
          </cell>
        </row>
        <row r="880"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W880">
            <v>0</v>
          </cell>
        </row>
        <row r="881"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W881">
            <v>0</v>
          </cell>
        </row>
        <row r="882"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W882">
            <v>0</v>
          </cell>
        </row>
        <row r="883"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W883">
            <v>0</v>
          </cell>
        </row>
        <row r="884"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W884">
            <v>0</v>
          </cell>
        </row>
        <row r="885"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W885">
            <v>0</v>
          </cell>
        </row>
        <row r="886"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W886">
            <v>0</v>
          </cell>
        </row>
        <row r="887"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W887">
            <v>0</v>
          </cell>
        </row>
        <row r="888"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W888">
            <v>0</v>
          </cell>
        </row>
        <row r="889"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W889">
            <v>0</v>
          </cell>
        </row>
        <row r="890"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W890">
            <v>0</v>
          </cell>
        </row>
        <row r="891"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W891">
            <v>0</v>
          </cell>
        </row>
        <row r="892"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W892">
            <v>0</v>
          </cell>
        </row>
        <row r="893"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W893">
            <v>0</v>
          </cell>
        </row>
        <row r="894"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W894">
            <v>0</v>
          </cell>
        </row>
        <row r="895"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W895">
            <v>0</v>
          </cell>
        </row>
        <row r="896"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W896">
            <v>0</v>
          </cell>
        </row>
        <row r="897"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W897">
            <v>0</v>
          </cell>
        </row>
        <row r="898"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W898">
            <v>0</v>
          </cell>
        </row>
        <row r="899"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W899">
            <v>0</v>
          </cell>
        </row>
        <row r="900"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W900">
            <v>0</v>
          </cell>
        </row>
        <row r="901"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W901">
            <v>0</v>
          </cell>
        </row>
        <row r="902"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W902">
            <v>0</v>
          </cell>
        </row>
        <row r="903"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W903">
            <v>0</v>
          </cell>
        </row>
        <row r="904"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W904">
            <v>0</v>
          </cell>
        </row>
        <row r="905"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W905">
            <v>0</v>
          </cell>
        </row>
        <row r="906"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W906">
            <v>0</v>
          </cell>
        </row>
        <row r="907"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W907">
            <v>0</v>
          </cell>
        </row>
        <row r="908"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W908">
            <v>0</v>
          </cell>
        </row>
        <row r="909"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W909">
            <v>0</v>
          </cell>
        </row>
        <row r="910"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W910">
            <v>0</v>
          </cell>
        </row>
        <row r="911"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W911">
            <v>0</v>
          </cell>
        </row>
        <row r="912"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W912">
            <v>0</v>
          </cell>
        </row>
        <row r="913"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W913">
            <v>0</v>
          </cell>
        </row>
        <row r="914"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W914">
            <v>0</v>
          </cell>
        </row>
        <row r="915"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W915">
            <v>0</v>
          </cell>
        </row>
        <row r="916"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W916">
            <v>0</v>
          </cell>
        </row>
        <row r="917"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W917">
            <v>0</v>
          </cell>
        </row>
        <row r="918"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W918">
            <v>0</v>
          </cell>
        </row>
        <row r="919"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W919">
            <v>0</v>
          </cell>
        </row>
        <row r="920"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W920">
            <v>0</v>
          </cell>
        </row>
        <row r="921"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W921">
            <v>0</v>
          </cell>
        </row>
        <row r="922"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W922">
            <v>0</v>
          </cell>
        </row>
        <row r="923"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W923">
            <v>0</v>
          </cell>
        </row>
        <row r="924"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W924">
            <v>0</v>
          </cell>
        </row>
        <row r="926">
          <cell r="P926">
            <v>0</v>
          </cell>
          <cell r="R926">
            <v>0</v>
          </cell>
          <cell r="T926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p"/>
      <sheetName val="Kostenoverzicht"/>
    </sheetNames>
    <sheetDataSet>
      <sheetData sheetId="0" refreshError="1">
        <row r="43">
          <cell r="E43">
            <v>52</v>
          </cell>
        </row>
      </sheetData>
      <sheetData sheetId="1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Navigatieblad"/>
      <sheetName val="WP"/>
      <sheetName val="Steen"/>
      <sheetName val="Lino"/>
      <sheetName val="PVC"/>
      <sheetName val="Tapijt"/>
      <sheetName val="Hout"/>
      <sheetName val="Textiel"/>
      <sheetName val="Voeding"/>
      <sheetName val="Hoofdmenu"/>
      <sheetName val="CSG_macros"/>
      <sheetName val="scrprogramma"/>
      <sheetName val="scrvloersoort"/>
      <sheetName val="scrruimtestaten"/>
      <sheetName val="Tussenblad"/>
      <sheetName val="Waterschapshuis-ma_vr"/>
      <sheetName val="RWZI Tilburg-ma_vr"/>
      <sheetName val="Middelbeers-ma_vr"/>
      <sheetName val="Veldhoven-ma_vr"/>
      <sheetName val="SVI Mierlo-ma_vr"/>
      <sheetName val="Boxtel-ma_vr"/>
      <sheetName val="WSDD-Hoogfrequent"/>
      <sheetName val="WSDD-Laagfrequent"/>
      <sheetName val="Totaal"/>
      <sheetName val="Invulmatrix SO"/>
      <sheetName val="Invulmatrix Glas"/>
      <sheetName val="ma_vr_naloop"/>
      <sheetName val="Za"/>
      <sheetName val="Za_naloop"/>
      <sheetName val="Zo"/>
      <sheetName val="Zo_naloop"/>
      <sheetName val="Feestdag"/>
      <sheetName val="Feestd_naloop"/>
      <sheetName val="Normblad"/>
      <sheetName val="rekenblad"/>
      <sheetName val="variabelen"/>
      <sheetName val="Begroting"/>
      <sheetName val="Opbouw"/>
      <sheetName val="Vaste gegevens"/>
      <sheetName val="Start_programma's"/>
      <sheetName val="Beh_L"/>
      <sheetName val="Bes_S"/>
      <sheetName val="Bib_L"/>
      <sheetName val="Bib_S"/>
      <sheetName val="Bib_T"/>
      <sheetName val="Dou_S"/>
      <sheetName val="Ent_S"/>
      <sheetName val="Ent_T"/>
      <sheetName val="Fie_S"/>
      <sheetName val="Gan_L"/>
      <sheetName val="Gan_S"/>
      <sheetName val="Gan_ST"/>
      <sheetName val="Gan_T"/>
      <sheetName val="Gar_L"/>
      <sheetName val="Gar_S"/>
      <sheetName val="Hal_S"/>
      <sheetName val="Kan_L"/>
      <sheetName val="Kan_H"/>
      <sheetName val="Kan_S"/>
      <sheetName val="Kan_ST"/>
      <sheetName val="Kan_T"/>
      <sheetName val="Keu_L"/>
      <sheetName val="Keu_S"/>
      <sheetName val="Keu_T"/>
      <sheetName val="Kle_S"/>
      <sheetName val="Lab_L"/>
      <sheetName val="Lab_S"/>
      <sheetName val="Lif_L"/>
      <sheetName val="Lif_T"/>
      <sheetName val="Mag_L"/>
      <sheetName val="Mag_S"/>
      <sheetName val="Pri_L"/>
      <sheetName val="Pri_S"/>
      <sheetName val="Pri_ST"/>
      <sheetName val="Pri_T"/>
      <sheetName val="Rec_T"/>
      <sheetName val="Res_L"/>
      <sheetName val="Res_S"/>
      <sheetName val="Res_T"/>
      <sheetName val="Roo_L"/>
      <sheetName val="Roo_S"/>
      <sheetName val="Roo_ST"/>
      <sheetName val="Roo_T"/>
      <sheetName val="San_S"/>
      <sheetName val="Spo_S"/>
      <sheetName val="Tra_H"/>
      <sheetName val="Tra_R"/>
      <sheetName val="Tra_S"/>
      <sheetName val="Ver_L"/>
      <sheetName val="Ver_S"/>
      <sheetName val="Ver_ST"/>
      <sheetName val="Ver_T"/>
      <sheetName val="Was_S"/>
      <sheetName val="Zaa_S"/>
      <sheetName val="Einde_programma'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Price"/>
      <sheetName val="Char"/>
      <sheetName val="Fin Input"/>
      <sheetName val="Adjust"/>
      <sheetName val="Syn,Good,Fin"/>
      <sheetName val="Value of Customer Contracts"/>
      <sheetName val="TAB"/>
      <sheetName val="Tax"/>
      <sheetName val="BudAssum"/>
      <sheetName val="Budget"/>
      <sheetName val="EBITA bridge"/>
      <sheetName val="Season"/>
      <sheetName val="Bud ISS"/>
      <sheetName val="Valuation"/>
      <sheetName val="Ratios"/>
      <sheetName val="Indicator"/>
      <sheetName val="Priorities"/>
      <sheetName val="LBO"/>
      <sheetName val="Covenants"/>
      <sheetName val="EPS effect"/>
      <sheetName val="Sensi"/>
      <sheetName val="Print"/>
      <sheetName val="S1 M1 L1 XL1"/>
      <sheetName val="S3 M3 L3 XL3"/>
      <sheetName val="S5"/>
      <sheetName val="S7"/>
      <sheetName val="M9 L19 XL27"/>
      <sheetName val="M11"/>
      <sheetName val="M13 L25 XL33"/>
      <sheetName val="M15 L27 XL35"/>
      <sheetName val="L5 XL7"/>
      <sheetName val="L17 XL25"/>
      <sheetName val="L21 XL29"/>
      <sheetName val="L23 XL31"/>
      <sheetName val="AQ database"/>
    </sheetNames>
    <sheetDataSet>
      <sheetData sheetId="0" refreshError="1">
        <row r="12">
          <cell r="D12">
            <v>1</v>
          </cell>
        </row>
        <row r="15">
          <cell r="C15">
            <v>1</v>
          </cell>
        </row>
        <row r="26">
          <cell r="D26">
            <v>7.0000000000000007E-2</v>
          </cell>
        </row>
      </sheetData>
      <sheetData sheetId="1" refreshError="1">
        <row r="13">
          <cell r="C13">
            <v>0</v>
          </cell>
        </row>
      </sheetData>
      <sheetData sheetId="2"/>
      <sheetData sheetId="3" refreshError="1">
        <row r="4">
          <cell r="B4" t="str">
            <v xml:space="preserve">Profit and loss statement </v>
          </cell>
          <cell r="C4">
            <v>0</v>
          </cell>
        </row>
        <row r="6">
          <cell r="B6">
            <v>0</v>
          </cell>
          <cell r="C6">
            <v>-5</v>
          </cell>
          <cell r="D6">
            <v>-4</v>
          </cell>
          <cell r="E6">
            <v>-3</v>
          </cell>
          <cell r="F6">
            <v>-2</v>
          </cell>
          <cell r="G6">
            <v>-1</v>
          </cell>
        </row>
        <row r="7">
          <cell r="B7" t="str">
            <v>Thousands</v>
          </cell>
        </row>
        <row r="9">
          <cell r="B9" t="str">
            <v>Revenue</v>
          </cell>
        </row>
        <row r="10">
          <cell r="B10" t="str">
            <v>Wages and social costs</v>
          </cell>
        </row>
        <row r="11">
          <cell r="B11" t="str">
            <v>Subcontractors</v>
          </cell>
        </row>
        <row r="12">
          <cell r="B12" t="str">
            <v>Transportation</v>
          </cell>
        </row>
        <row r="13">
          <cell r="B13" t="str">
            <v>Material consumption</v>
          </cell>
        </row>
        <row r="14">
          <cell r="B14" t="str">
            <v>Machinery and equipment</v>
          </cell>
        </row>
        <row r="15">
          <cell r="B15" t="str">
            <v>Supervision</v>
          </cell>
        </row>
        <row r="16">
          <cell r="B16" t="str">
            <v>Other production costs</v>
          </cell>
        </row>
        <row r="18">
          <cell r="B18" t="str">
            <v>Contract contribution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 t="str">
            <v>Contract contribution margin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1">
          <cell r="B21" t="str">
            <v>Branch costs</v>
          </cell>
        </row>
        <row r="22">
          <cell r="B22" t="str">
            <v>District costs</v>
          </cell>
        </row>
        <row r="23">
          <cell r="B23" t="str">
            <v>Regional costs</v>
          </cell>
        </row>
        <row r="24">
          <cell r="B24" t="str">
            <v>Head office costs</v>
          </cell>
        </row>
        <row r="26">
          <cell r="B26" t="str">
            <v>EBITA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 t="str">
            <v>EBITA margin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9">
          <cell r="B29" t="str">
            <v>Other income and expenses</v>
          </cell>
        </row>
        <row r="30">
          <cell r="B30" t="str">
            <v>Royalty</v>
          </cell>
        </row>
        <row r="31">
          <cell r="B31" t="str">
            <v>Interest income</v>
          </cell>
        </row>
        <row r="32">
          <cell r="B32" t="str">
            <v>Interest expenses</v>
          </cell>
        </row>
        <row r="33">
          <cell r="B33" t="str">
            <v>Gains / loss on foreign exchange</v>
          </cell>
        </row>
        <row r="34">
          <cell r="B34" t="str">
            <v>Income from associated companies</v>
          </cell>
        </row>
        <row r="36">
          <cell r="B36" t="str">
            <v>Profit ordinary operations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8">
          <cell r="B38" t="str">
            <v>Tax on ordinary operations</v>
          </cell>
        </row>
        <row r="39">
          <cell r="B39" t="str">
            <v>Minority interests</v>
          </cell>
        </row>
        <row r="41">
          <cell r="B41" t="str">
            <v>Net profit ordinary operations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3">
          <cell r="B43" t="str">
            <v>Amortisation of goodwill after tax</v>
          </cell>
        </row>
        <row r="44">
          <cell r="B44" t="str">
            <v>Amortisation of customer contracts after tax</v>
          </cell>
        </row>
        <row r="45">
          <cell r="B45" t="str">
            <v>Extraordinary items after tax</v>
          </cell>
        </row>
        <row r="47">
          <cell r="B47" t="str">
            <v>Net profit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9">
          <cell r="B49" t="str">
            <v>Depreciation (included in the above figures)</v>
          </cell>
        </row>
        <row r="51">
          <cell r="B51" t="str">
            <v>Other key figures</v>
          </cell>
        </row>
        <row r="52">
          <cell r="B52" t="str">
            <v>Revenue growth pct.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B53" t="str">
            <v>Contract contribution growth pct.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>EBITA growth pct.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B55" t="str">
            <v>Contract contribution margin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B56" t="str">
            <v>EBITA margin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B57" t="str">
            <v>Tax rate, pct.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 t="str">
            <v>Interest rate, pct.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64">
          <cell r="B64" t="str">
            <v xml:space="preserve">Balance sheet </v>
          </cell>
          <cell r="C64">
            <v>0</v>
          </cell>
        </row>
        <row r="65">
          <cell r="B65">
            <v>0</v>
          </cell>
        </row>
        <row r="66">
          <cell r="B66" t="str">
            <v>Thousands</v>
          </cell>
          <cell r="C66">
            <v>-5</v>
          </cell>
          <cell r="D66">
            <v>-4</v>
          </cell>
          <cell r="E66">
            <v>-3</v>
          </cell>
          <cell r="F66">
            <v>-2</v>
          </cell>
          <cell r="G66">
            <v>-1</v>
          </cell>
        </row>
        <row r="68">
          <cell r="B68" t="str">
            <v>Assets</v>
          </cell>
        </row>
        <row r="70">
          <cell r="B70" t="str">
            <v>Goodwill</v>
          </cell>
        </row>
        <row r="71">
          <cell r="B71" t="str">
            <v>Value of customer contracts</v>
          </cell>
        </row>
        <row r="72">
          <cell r="B72" t="str">
            <v>Leasehold improvements</v>
          </cell>
        </row>
        <row r="73">
          <cell r="B73" t="str">
            <v>Land and buildings</v>
          </cell>
        </row>
        <row r="74">
          <cell r="B74" t="str">
            <v>Machinery, fixtures etc.</v>
          </cell>
        </row>
        <row r="75">
          <cell r="B75" t="str">
            <v>Work in progress</v>
          </cell>
        </row>
        <row r="76">
          <cell r="B76" t="str">
            <v>Intangible and tangible fixed assets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8">
          <cell r="B78" t="str">
            <v>Receivable and investments (non-interest bearing)</v>
          </cell>
        </row>
        <row r="79">
          <cell r="B79" t="str">
            <v>Receivable and investments (interest bearing)</v>
          </cell>
        </row>
        <row r="80">
          <cell r="B80" t="str">
            <v>Investment subsidiaries</v>
          </cell>
        </row>
        <row r="81">
          <cell r="B81" t="str">
            <v>Investment associated companies</v>
          </cell>
        </row>
        <row r="82">
          <cell r="B82" t="str">
            <v>Financial fixed assets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4">
          <cell r="B84" t="str">
            <v>Inventory</v>
          </cell>
        </row>
        <row r="85">
          <cell r="B85" t="str">
            <v>Accounts receivable</v>
          </cell>
        </row>
        <row r="86">
          <cell r="B86" t="str">
            <v xml:space="preserve">Work in progress </v>
          </cell>
        </row>
        <row r="87">
          <cell r="B87" t="str">
            <v xml:space="preserve">Unbilled receivables </v>
          </cell>
        </row>
        <row r="88">
          <cell r="B88" t="str">
            <v>Other receivables (non-interest bearing)</v>
          </cell>
        </row>
        <row r="89">
          <cell r="B89" t="str">
            <v>Other receivables (interest bearing)</v>
          </cell>
        </row>
        <row r="90">
          <cell r="B90" t="str">
            <v xml:space="preserve">Accruals </v>
          </cell>
        </row>
        <row r="91">
          <cell r="B91" t="str">
            <v>Liquid funds (interest bearing)</v>
          </cell>
        </row>
        <row r="92">
          <cell r="B92" t="str">
            <v>Current assets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4">
          <cell r="B94" t="str">
            <v>Total assets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7">
          <cell r="B97" t="str">
            <v xml:space="preserve">Liabilities </v>
          </cell>
        </row>
        <row r="99">
          <cell r="B99" t="str">
            <v>Equity</v>
          </cell>
        </row>
        <row r="100">
          <cell r="B100" t="str">
            <v>Minority interests</v>
          </cell>
        </row>
        <row r="101">
          <cell r="B101" t="str">
            <v>Deferred tax</v>
          </cell>
        </row>
        <row r="102">
          <cell r="B102" t="str">
            <v>Provision for pensions</v>
          </cell>
        </row>
        <row r="103">
          <cell r="B103" t="str">
            <v>Other provisions</v>
          </cell>
        </row>
        <row r="104">
          <cell r="B104" t="str">
            <v>Long term interest bearing debt</v>
          </cell>
        </row>
        <row r="106">
          <cell r="B106" t="str">
            <v>Short term part of long term debt (interest bearing)</v>
          </cell>
        </row>
        <row r="107">
          <cell r="B107" t="str">
            <v>Bank overdrafts and other loans (interest bearing)</v>
          </cell>
        </row>
        <row r="108">
          <cell r="B108" t="str">
            <v>Accounts payable</v>
          </cell>
        </row>
        <row r="109">
          <cell r="B109" t="str">
            <v>Prepayments from customers</v>
          </cell>
        </row>
        <row r="110">
          <cell r="B110" t="str">
            <v xml:space="preserve">Other payables and accruals </v>
          </cell>
        </row>
        <row r="111">
          <cell r="B111" t="str">
            <v>Company tax</v>
          </cell>
        </row>
        <row r="112">
          <cell r="B112" t="str">
            <v>Current liabilities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4">
          <cell r="B114" t="str">
            <v>Total liabilities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8">
          <cell r="B118" t="str">
            <v>Key figures</v>
          </cell>
        </row>
        <row r="119">
          <cell r="B119" t="str">
            <v>Net working capital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B120" t="str">
            <v>Net operating assets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B121" t="str">
            <v>Net interest bearing assets / (liabilities)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B122" t="str">
            <v>Equity ratio, pct.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B123" t="str">
            <v>Accounts receivable, days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9">
          <cell r="B129" t="str">
            <v xml:space="preserve">Cash flow </v>
          </cell>
          <cell r="C129">
            <v>0</v>
          </cell>
        </row>
        <row r="130">
          <cell r="B130">
            <v>0</v>
          </cell>
        </row>
        <row r="131">
          <cell r="B131" t="str">
            <v>Thousands</v>
          </cell>
          <cell r="C131">
            <v>-5</v>
          </cell>
          <cell r="D131">
            <v>-4</v>
          </cell>
          <cell r="E131">
            <v>-3</v>
          </cell>
          <cell r="F131">
            <v>-2</v>
          </cell>
          <cell r="G131">
            <v>-1</v>
          </cell>
        </row>
        <row r="133">
          <cell r="B133" t="str">
            <v>EBITA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B134" t="str">
            <v>Depreciation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B135" t="str">
            <v>Changes in inventory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B136" t="str">
            <v>Changes in accounts receivable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B137" t="str">
            <v xml:space="preserve">Changes in work in progress 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B138" t="str">
            <v xml:space="preserve">Changes in unbilled receivables 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B139" t="str">
            <v>Changes in other receivables and accruals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B140" t="str">
            <v>Changes in accounts payable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B141" t="str">
            <v>Changes in prepayments from customers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B142" t="str">
            <v>Changes in other payables and accruals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B143" t="str">
            <v>Changes in provison for pension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B144" t="str">
            <v>Changes in other provisions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</row>
        <row r="145">
          <cell r="B145" t="str">
            <v>Other income / expenses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B146" t="str">
            <v>Royalty payment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B147" t="str">
            <v>Interest income / expenses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B148" t="str">
            <v>Tax paid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50">
          <cell r="B150" t="str">
            <v>Cash flow from operation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B151" t="str">
            <v>Investment in fixed assets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3">
          <cell r="B153" t="str">
            <v>Free cash flow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5">
          <cell r="B155" t="str">
            <v>Extraordinary items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B156" t="str">
            <v>Acquisition / divestment of business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B157" t="str">
            <v>Changes in financial receivables and investments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B158" t="str">
            <v>Changes in long term debt (incl. the short term part)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B159" t="str">
            <v>Capital increase / (reduction)</v>
          </cell>
        </row>
        <row r="160">
          <cell r="B160" t="str">
            <v>Dividends to shareholders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B161" t="str">
            <v>Minority interests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3">
          <cell r="B163" t="str">
            <v>Cash flow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7">
          <cell r="B167" t="str">
            <v>Sustainable cash flow</v>
          </cell>
        </row>
        <row r="168">
          <cell r="B168" t="str">
            <v>Operational cash flow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B169" t="str">
            <v>Depreciation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B170" t="str">
            <v>Sustainable cash flow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3">
          <cell r="B173" t="str">
            <v>Control</v>
          </cell>
        </row>
        <row r="174">
          <cell r="B174" t="str">
            <v>Net liquidity at beginning of year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B175" t="str">
            <v>Cash flow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B176" t="str">
            <v>Exchange rate adjustments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B177" t="str">
            <v>Net liquidity at end of year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9">
          <cell r="B179" t="str">
            <v>Net liquiduty (end of the year) according to balance sheet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422">
          <cell r="B422" t="str">
            <v>Financial Data (Summary)</v>
          </cell>
        </row>
        <row r="426">
          <cell r="C426">
            <v>-5</v>
          </cell>
          <cell r="D426">
            <v>-4</v>
          </cell>
          <cell r="E426">
            <v>-3</v>
          </cell>
          <cell r="F426">
            <v>-2</v>
          </cell>
          <cell r="G426">
            <v>-1</v>
          </cell>
        </row>
      </sheetData>
      <sheetData sheetId="4"/>
      <sheetData sheetId="5"/>
      <sheetData sheetId="6"/>
      <sheetData sheetId="7"/>
      <sheetData sheetId="8"/>
      <sheetData sheetId="9" refreshError="1">
        <row r="2">
          <cell r="B2" t="str">
            <v xml:space="preserve">Budget assumptions for </v>
          </cell>
        </row>
        <row r="5">
          <cell r="B5" t="str">
            <v>Thousands</v>
          </cell>
          <cell r="C5">
            <v>-5</v>
          </cell>
          <cell r="D5">
            <v>-4</v>
          </cell>
          <cell r="E5">
            <v>-3</v>
          </cell>
          <cell r="F5">
            <v>-2</v>
          </cell>
          <cell r="G5">
            <v>-1</v>
          </cell>
        </row>
      </sheetData>
      <sheetData sheetId="10"/>
      <sheetData sheetId="11"/>
      <sheetData sheetId="12"/>
      <sheetData sheetId="13"/>
      <sheetData sheetId="14" refreshError="1">
        <row r="2">
          <cell r="B2" t="str">
            <v>Valuation</v>
          </cell>
        </row>
      </sheetData>
      <sheetData sheetId="15"/>
      <sheetData sheetId="16"/>
      <sheetData sheetId="17"/>
      <sheetData sheetId="18"/>
      <sheetData sheetId="19"/>
      <sheetData sheetId="20"/>
      <sheetData sheetId="21" refreshError="1">
        <row r="2">
          <cell r="B2" t="str">
            <v>Sensitivity analysis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r.xls"/>
      <sheetName val="#REF"/>
      <sheetName val="Omreken"/>
      <sheetName val="Tabellen"/>
      <sheetName val="Validaties"/>
      <sheetName val="atir_xls"/>
      <sheetName val="Info blad"/>
      <sheetName val="Operationeel"/>
      <sheetName val="1-Contract tot. en prijzenblad"/>
      <sheetName val="2-Basis ruimtestaat"/>
      <sheetName val="3-Premies en opslagen"/>
      <sheetName val="4-Opbouw uurtarief productie"/>
      <sheetName val="5-Opbouw uurtarief toezicht"/>
      <sheetName val="6-Afroepprijs"/>
      <sheetName val="7-Glasbewassing"/>
      <sheetName val="8-Machinekosten"/>
      <sheetName val="9-Sanitaire voorzieningen"/>
      <sheetName val="10-Menukaart Meeting &amp; Events"/>
      <sheetName val="Dieptereiniging Keuken"/>
      <sheetName val="Basis"/>
      <sheetName val="Gomtarief"/>
      <sheetName val="Gomregie"/>
      <sheetName val="GSRtarief"/>
      <sheetName val="ORtarief"/>
      <sheetName val="Printblad"/>
      <sheetName val="SocLasten"/>
      <sheetName val="Uitgangspunten"/>
      <sheetName val="4Atir"/>
      <sheetName val="5Atir"/>
      <sheetName val="Resume"/>
      <sheetName val="Berekening Resume"/>
      <sheetName val="Blad1"/>
      <sheetName val="atir_xl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6">
          <cell r="K46">
            <v>0</v>
          </cell>
        </row>
      </sheetData>
      <sheetData sheetId="29"/>
      <sheetData sheetId="30"/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r.xls"/>
      <sheetName val="#REF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r.xls"/>
      <sheetName val="#REF"/>
      <sheetName val="Omreken"/>
      <sheetName val="Tabellen"/>
      <sheetName val="Validaties"/>
      <sheetName val="atir_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atir.xls"/>
      <sheetName val="atir_xls"/>
      <sheetName val="3-Basis_ruimtestaat"/>
      <sheetName val="atir_xls1"/>
      <sheetName val="Omreken"/>
      <sheetName val="atir_xls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ndleiding"/>
      <sheetName val="Legenda"/>
      <sheetName val="Tariefsopbouw"/>
      <sheetName val="Prestatie"/>
      <sheetName val="Programma"/>
      <sheetName val="Bouw m2"/>
      <sheetName val="GC"/>
      <sheetName val="RS"/>
      <sheetName val="normblad"/>
      <sheetName val="Recap"/>
      <sheetName val="Uurtarieven"/>
      <sheetName val="Toeslagen"/>
      <sheetName val="Percentages"/>
      <sheetName val="Extra werkzhdn"/>
      <sheetName val="San. Voorz."/>
      <sheetName val="Totalisatie"/>
      <sheetName val="Opgave m2 prijz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eve vestigingen"/>
      <sheetName val="data"/>
      <sheetName val="inactieve vestigingen"/>
    </sheetNames>
    <sheetDataSet>
      <sheetData sheetId="0"/>
      <sheetData sheetId="1">
        <row r="1">
          <cell r="C1" t="str">
            <v>FTE</v>
          </cell>
        </row>
        <row r="2">
          <cell r="B2">
            <v>1</v>
          </cell>
          <cell r="C2">
            <v>6.9</v>
          </cell>
        </row>
        <row r="3">
          <cell r="B3">
            <v>2</v>
          </cell>
          <cell r="C3">
            <v>3.6</v>
          </cell>
        </row>
        <row r="4">
          <cell r="B4">
            <v>3</v>
          </cell>
          <cell r="C4">
            <v>9.5</v>
          </cell>
        </row>
        <row r="5">
          <cell r="B5">
            <v>11</v>
          </cell>
          <cell r="C5">
            <v>3.65</v>
          </cell>
        </row>
        <row r="6">
          <cell r="B6">
            <v>12</v>
          </cell>
          <cell r="C6">
            <v>3.6</v>
          </cell>
        </row>
        <row r="7">
          <cell r="B7">
            <v>14</v>
          </cell>
          <cell r="C7">
            <v>4.9000000000000004</v>
          </cell>
        </row>
        <row r="8">
          <cell r="B8">
            <v>20</v>
          </cell>
          <cell r="C8">
            <v>2.7</v>
          </cell>
        </row>
        <row r="9">
          <cell r="B9">
            <v>21</v>
          </cell>
          <cell r="C9">
            <v>4.55</v>
          </cell>
        </row>
        <row r="10">
          <cell r="B10">
            <v>23</v>
          </cell>
          <cell r="C10">
            <v>4.3</v>
          </cell>
        </row>
        <row r="11">
          <cell r="B11">
            <v>27</v>
          </cell>
          <cell r="C11">
            <v>3.9</v>
          </cell>
        </row>
        <row r="12">
          <cell r="B12">
            <v>28</v>
          </cell>
          <cell r="C12">
            <v>0.8</v>
          </cell>
        </row>
        <row r="13">
          <cell r="B13">
            <v>28</v>
          </cell>
          <cell r="C13">
            <v>4.8</v>
          </cell>
        </row>
        <row r="14">
          <cell r="B14">
            <v>29</v>
          </cell>
          <cell r="C14">
            <v>2.2000000000000002</v>
          </cell>
        </row>
        <row r="15">
          <cell r="B15">
            <v>30</v>
          </cell>
          <cell r="C15">
            <v>4</v>
          </cell>
        </row>
        <row r="16">
          <cell r="B16">
            <v>32</v>
          </cell>
          <cell r="C16">
            <v>2.5</v>
          </cell>
        </row>
        <row r="17">
          <cell r="B17">
            <v>50</v>
          </cell>
          <cell r="C17">
            <v>7</v>
          </cell>
        </row>
        <row r="18">
          <cell r="B18">
            <v>51</v>
          </cell>
          <cell r="C18">
            <v>2.4</v>
          </cell>
        </row>
        <row r="19">
          <cell r="B19">
            <v>52</v>
          </cell>
          <cell r="C19">
            <v>3.8</v>
          </cell>
        </row>
        <row r="20">
          <cell r="B20">
            <v>53</v>
          </cell>
          <cell r="C20">
            <v>2</v>
          </cell>
        </row>
        <row r="21">
          <cell r="B21">
            <v>54</v>
          </cell>
          <cell r="C21">
            <v>16.350000000000001</v>
          </cell>
        </row>
        <row r="22">
          <cell r="B22">
            <v>60</v>
          </cell>
          <cell r="C22">
            <v>4.9000000000000004</v>
          </cell>
        </row>
        <row r="23">
          <cell r="B23">
            <v>61</v>
          </cell>
          <cell r="C23">
            <v>1.6</v>
          </cell>
        </row>
        <row r="24">
          <cell r="B24">
            <v>62</v>
          </cell>
          <cell r="C24">
            <v>4.2</v>
          </cell>
        </row>
        <row r="25">
          <cell r="B25">
            <v>63</v>
          </cell>
          <cell r="C25">
            <v>3</v>
          </cell>
        </row>
        <row r="26">
          <cell r="B26">
            <v>65</v>
          </cell>
          <cell r="C26">
            <v>5.8</v>
          </cell>
        </row>
        <row r="27">
          <cell r="B27">
            <v>66</v>
          </cell>
          <cell r="C27">
            <v>2.5</v>
          </cell>
        </row>
        <row r="28">
          <cell r="B28">
            <v>69</v>
          </cell>
          <cell r="C28">
            <v>0.7</v>
          </cell>
        </row>
        <row r="29">
          <cell r="B29">
            <v>71</v>
          </cell>
          <cell r="C29">
            <v>2.6</v>
          </cell>
        </row>
        <row r="30">
          <cell r="B30">
            <v>72</v>
          </cell>
          <cell r="C30">
            <v>2.6</v>
          </cell>
        </row>
        <row r="31">
          <cell r="B31">
            <v>73</v>
          </cell>
          <cell r="C31">
            <v>2.7</v>
          </cell>
        </row>
        <row r="32">
          <cell r="B32">
            <v>73</v>
          </cell>
          <cell r="C32">
            <v>1</v>
          </cell>
        </row>
        <row r="33">
          <cell r="B33">
            <v>74</v>
          </cell>
          <cell r="C33">
            <v>4.9000000000000004</v>
          </cell>
        </row>
        <row r="34">
          <cell r="B34">
            <v>78</v>
          </cell>
          <cell r="C34">
            <v>7.7</v>
          </cell>
        </row>
        <row r="35">
          <cell r="B35">
            <v>79</v>
          </cell>
          <cell r="C35">
            <v>6.5</v>
          </cell>
        </row>
        <row r="36">
          <cell r="B36">
            <v>81</v>
          </cell>
          <cell r="C36">
            <v>0.8</v>
          </cell>
        </row>
        <row r="37">
          <cell r="B37">
            <v>97</v>
          </cell>
          <cell r="C37">
            <v>5.3</v>
          </cell>
        </row>
        <row r="38">
          <cell r="B38">
            <v>98</v>
          </cell>
          <cell r="C38">
            <v>6.1</v>
          </cell>
        </row>
        <row r="39">
          <cell r="B39">
            <v>98</v>
          </cell>
          <cell r="C39">
            <v>1</v>
          </cell>
        </row>
        <row r="40">
          <cell r="B40">
            <v>6102</v>
          </cell>
          <cell r="C40">
            <v>9.5299999999999994</v>
          </cell>
        </row>
        <row r="41">
          <cell r="B41">
            <v>6103</v>
          </cell>
          <cell r="C41">
            <v>5.6</v>
          </cell>
        </row>
        <row r="42">
          <cell r="B42">
            <v>6104</v>
          </cell>
          <cell r="C42">
            <v>7.45</v>
          </cell>
        </row>
        <row r="43">
          <cell r="B43">
            <v>6105</v>
          </cell>
          <cell r="C43">
            <v>3.4</v>
          </cell>
        </row>
        <row r="44">
          <cell r="B44">
            <v>6106</v>
          </cell>
          <cell r="C44">
            <v>3.7</v>
          </cell>
        </row>
        <row r="45">
          <cell r="B45">
            <v>6107</v>
          </cell>
          <cell r="C45">
            <v>4</v>
          </cell>
        </row>
        <row r="46">
          <cell r="B46">
            <v>6108</v>
          </cell>
          <cell r="C46">
            <v>2.65</v>
          </cell>
        </row>
        <row r="47">
          <cell r="B47">
            <v>6109</v>
          </cell>
          <cell r="C47">
            <v>18.8</v>
          </cell>
        </row>
        <row r="48">
          <cell r="B48">
            <v>6110</v>
          </cell>
          <cell r="C48">
            <v>3.8</v>
          </cell>
        </row>
        <row r="49">
          <cell r="B49">
            <v>6111</v>
          </cell>
          <cell r="C49">
            <v>4.3</v>
          </cell>
        </row>
        <row r="50">
          <cell r="B50">
            <v>6112</v>
          </cell>
          <cell r="C50">
            <v>2.5</v>
          </cell>
        </row>
        <row r="51">
          <cell r="B51">
            <v>6113</v>
          </cell>
          <cell r="C51">
            <v>7.1</v>
          </cell>
        </row>
        <row r="52">
          <cell r="B52">
            <v>6114</v>
          </cell>
          <cell r="C52">
            <v>7.08</v>
          </cell>
        </row>
        <row r="53">
          <cell r="B53">
            <v>6115</v>
          </cell>
          <cell r="C53">
            <v>9.5500000000000007</v>
          </cell>
        </row>
        <row r="54">
          <cell r="B54">
            <v>6116</v>
          </cell>
          <cell r="C54">
            <v>4.3</v>
          </cell>
        </row>
        <row r="55">
          <cell r="B55">
            <v>6117</v>
          </cell>
          <cell r="C55">
            <v>4.8</v>
          </cell>
        </row>
        <row r="56">
          <cell r="B56">
            <v>6119</v>
          </cell>
          <cell r="C56">
            <v>3.2</v>
          </cell>
        </row>
        <row r="57">
          <cell r="B57">
            <v>6120</v>
          </cell>
          <cell r="C57">
            <v>5.9</v>
          </cell>
        </row>
        <row r="58">
          <cell r="B58">
            <v>6121</v>
          </cell>
          <cell r="C58">
            <v>4.4000000000000004</v>
          </cell>
        </row>
        <row r="59">
          <cell r="B59">
            <v>6122</v>
          </cell>
          <cell r="C59">
            <v>4.2</v>
          </cell>
        </row>
        <row r="60">
          <cell r="B60">
            <v>6123</v>
          </cell>
          <cell r="C60">
            <v>10.199999999999999</v>
          </cell>
        </row>
        <row r="61">
          <cell r="B61">
            <v>6125</v>
          </cell>
          <cell r="C61">
            <v>8.92</v>
          </cell>
        </row>
        <row r="62">
          <cell r="B62">
            <v>6126</v>
          </cell>
          <cell r="C62">
            <v>5.6</v>
          </cell>
        </row>
        <row r="63">
          <cell r="B63">
            <v>6127</v>
          </cell>
          <cell r="C63">
            <v>5.4</v>
          </cell>
        </row>
        <row r="64">
          <cell r="B64">
            <v>6128</v>
          </cell>
          <cell r="C64">
            <v>8.9</v>
          </cell>
        </row>
        <row r="65">
          <cell r="B65">
            <v>6129</v>
          </cell>
          <cell r="C65">
            <v>7.6</v>
          </cell>
        </row>
        <row r="66">
          <cell r="B66">
            <v>6130</v>
          </cell>
          <cell r="C66">
            <v>3</v>
          </cell>
        </row>
        <row r="67">
          <cell r="B67">
            <v>6132</v>
          </cell>
          <cell r="C67">
            <v>5.0999999999999996</v>
          </cell>
        </row>
        <row r="68">
          <cell r="B68">
            <v>6133</v>
          </cell>
          <cell r="C68">
            <v>4.53</v>
          </cell>
        </row>
        <row r="69">
          <cell r="B69">
            <v>6134</v>
          </cell>
          <cell r="C69">
            <v>4.53</v>
          </cell>
        </row>
        <row r="70">
          <cell r="B70">
            <v>6135</v>
          </cell>
          <cell r="C70">
            <v>6.5</v>
          </cell>
        </row>
        <row r="71">
          <cell r="B71">
            <v>6136</v>
          </cell>
          <cell r="C71">
            <v>7.1</v>
          </cell>
        </row>
        <row r="72">
          <cell r="B72">
            <v>6137</v>
          </cell>
          <cell r="C72">
            <v>9.8000000000000007</v>
          </cell>
        </row>
        <row r="73">
          <cell r="B73">
            <v>6138</v>
          </cell>
          <cell r="C73">
            <v>3.9</v>
          </cell>
        </row>
        <row r="74">
          <cell r="B74">
            <v>6139</v>
          </cell>
          <cell r="C74">
            <v>1.6</v>
          </cell>
        </row>
        <row r="75">
          <cell r="B75">
            <v>6140</v>
          </cell>
          <cell r="C75">
            <v>10.6</v>
          </cell>
        </row>
        <row r="76">
          <cell r="B76">
            <v>6141</v>
          </cell>
          <cell r="C76">
            <v>4</v>
          </cell>
        </row>
        <row r="77">
          <cell r="B77">
            <v>6145</v>
          </cell>
          <cell r="C77">
            <v>11.75</v>
          </cell>
        </row>
        <row r="78">
          <cell r="B78">
            <v>6147</v>
          </cell>
          <cell r="C78">
            <v>5.0999999999999996</v>
          </cell>
        </row>
        <row r="79">
          <cell r="B79">
            <v>6148</v>
          </cell>
          <cell r="C79">
            <v>10.4</v>
          </cell>
        </row>
        <row r="80">
          <cell r="B80">
            <v>6149</v>
          </cell>
          <cell r="C80">
            <v>2</v>
          </cell>
        </row>
        <row r="81">
          <cell r="B81">
            <v>6151</v>
          </cell>
          <cell r="C81">
            <v>5.9</v>
          </cell>
        </row>
        <row r="82">
          <cell r="B82">
            <v>6152</v>
          </cell>
          <cell r="C82">
            <v>2</v>
          </cell>
        </row>
        <row r="83">
          <cell r="B83">
            <v>6153</v>
          </cell>
          <cell r="C83">
            <v>5.18</v>
          </cell>
        </row>
        <row r="84">
          <cell r="B84">
            <v>6154</v>
          </cell>
          <cell r="C84">
            <v>3.7</v>
          </cell>
        </row>
        <row r="85">
          <cell r="B85">
            <v>6155</v>
          </cell>
          <cell r="C85">
            <v>6.28</v>
          </cell>
        </row>
        <row r="86">
          <cell r="B86">
            <v>6156</v>
          </cell>
          <cell r="C86">
            <v>3</v>
          </cell>
        </row>
        <row r="87">
          <cell r="B87">
            <v>6157</v>
          </cell>
          <cell r="C87">
            <v>1.8</v>
          </cell>
        </row>
        <row r="88">
          <cell r="B88">
            <v>6158</v>
          </cell>
          <cell r="C88">
            <v>3.3</v>
          </cell>
        </row>
        <row r="89">
          <cell r="B89">
            <v>6159</v>
          </cell>
          <cell r="C89">
            <v>4</v>
          </cell>
        </row>
        <row r="90">
          <cell r="B90">
            <v>6160</v>
          </cell>
          <cell r="C90">
            <v>3.8</v>
          </cell>
        </row>
        <row r="91">
          <cell r="B91">
            <v>6161</v>
          </cell>
          <cell r="C91">
            <v>3.89</v>
          </cell>
        </row>
        <row r="92">
          <cell r="B92">
            <v>6162</v>
          </cell>
          <cell r="C92">
            <v>5</v>
          </cell>
        </row>
        <row r="93">
          <cell r="B93">
            <v>6163</v>
          </cell>
          <cell r="C93">
            <v>6.6</v>
          </cell>
        </row>
        <row r="94">
          <cell r="B94">
            <v>6164</v>
          </cell>
          <cell r="C94">
            <v>3.8</v>
          </cell>
        </row>
        <row r="95">
          <cell r="B95">
            <v>6165</v>
          </cell>
          <cell r="C95">
            <v>2.5</v>
          </cell>
        </row>
        <row r="96">
          <cell r="B96">
            <v>6166</v>
          </cell>
          <cell r="C96">
            <v>6.2</v>
          </cell>
        </row>
        <row r="97">
          <cell r="B97">
            <v>6167</v>
          </cell>
          <cell r="C97">
            <v>3.5</v>
          </cell>
        </row>
        <row r="98">
          <cell r="B98">
            <v>6170</v>
          </cell>
          <cell r="C98">
            <v>2.86</v>
          </cell>
        </row>
        <row r="99">
          <cell r="B99">
            <v>6171</v>
          </cell>
          <cell r="C99">
            <v>3.5</v>
          </cell>
        </row>
        <row r="100">
          <cell r="B100">
            <v>6172</v>
          </cell>
          <cell r="C100">
            <v>1.6</v>
          </cell>
        </row>
        <row r="101">
          <cell r="B101">
            <v>6173</v>
          </cell>
          <cell r="C101">
            <v>2</v>
          </cell>
        </row>
        <row r="102">
          <cell r="B102">
            <v>6174</v>
          </cell>
          <cell r="C102">
            <v>3.2</v>
          </cell>
        </row>
        <row r="103">
          <cell r="B103">
            <v>6175</v>
          </cell>
          <cell r="C103">
            <v>1.9</v>
          </cell>
        </row>
        <row r="104">
          <cell r="B104">
            <v>6176</v>
          </cell>
          <cell r="C104">
            <v>2.6</v>
          </cell>
        </row>
        <row r="105">
          <cell r="B105">
            <v>6177</v>
          </cell>
          <cell r="C105">
            <v>2.9</v>
          </cell>
        </row>
        <row r="106">
          <cell r="B106">
            <v>6178</v>
          </cell>
          <cell r="C106">
            <v>0.9</v>
          </cell>
        </row>
        <row r="107">
          <cell r="B107">
            <v>6179</v>
          </cell>
          <cell r="C107">
            <v>3.2</v>
          </cell>
        </row>
        <row r="108">
          <cell r="B108">
            <v>6180</v>
          </cell>
          <cell r="C108">
            <v>2.6</v>
          </cell>
        </row>
        <row r="109">
          <cell r="B109">
            <v>6181</v>
          </cell>
          <cell r="C109">
            <v>2.5</v>
          </cell>
        </row>
        <row r="110">
          <cell r="B110">
            <v>6182</v>
          </cell>
          <cell r="C110">
            <v>4.75</v>
          </cell>
        </row>
        <row r="111">
          <cell r="B111">
            <v>6183</v>
          </cell>
          <cell r="C111">
            <v>6.7</v>
          </cell>
        </row>
        <row r="112">
          <cell r="B112">
            <v>6187</v>
          </cell>
          <cell r="C112">
            <v>1.98</v>
          </cell>
        </row>
        <row r="113">
          <cell r="B113">
            <v>6188</v>
          </cell>
          <cell r="C113">
            <v>1.8</v>
          </cell>
        </row>
        <row r="114">
          <cell r="B114">
            <v>6189</v>
          </cell>
          <cell r="C114">
            <v>1.6</v>
          </cell>
        </row>
        <row r="115">
          <cell r="B115">
            <v>6190</v>
          </cell>
          <cell r="C115">
            <v>2.65</v>
          </cell>
        </row>
        <row r="116">
          <cell r="B116">
            <v>6191</v>
          </cell>
          <cell r="C116">
            <v>4</v>
          </cell>
        </row>
        <row r="117">
          <cell r="B117">
            <v>6193</v>
          </cell>
          <cell r="C117">
            <v>4</v>
          </cell>
        </row>
        <row r="118">
          <cell r="B118">
            <v>6195</v>
          </cell>
          <cell r="C118">
            <v>2.5</v>
          </cell>
        </row>
        <row r="119">
          <cell r="B119">
            <v>6196</v>
          </cell>
          <cell r="C119">
            <v>3</v>
          </cell>
        </row>
        <row r="120">
          <cell r="B120">
            <v>6197</v>
          </cell>
          <cell r="C120">
            <v>2.9</v>
          </cell>
        </row>
        <row r="121">
          <cell r="B121">
            <v>6199</v>
          </cell>
          <cell r="C121">
            <v>2.4</v>
          </cell>
        </row>
        <row r="122">
          <cell r="B122">
            <v>6200</v>
          </cell>
          <cell r="C122">
            <v>2.2999999999999998</v>
          </cell>
        </row>
        <row r="123">
          <cell r="B123">
            <v>6203</v>
          </cell>
          <cell r="C123">
            <v>2</v>
          </cell>
        </row>
        <row r="124">
          <cell r="B124">
            <v>6204</v>
          </cell>
          <cell r="C124">
            <v>2.6</v>
          </cell>
        </row>
        <row r="125">
          <cell r="B125">
            <v>6206</v>
          </cell>
          <cell r="C125">
            <v>1.5</v>
          </cell>
        </row>
        <row r="126">
          <cell r="B126">
            <v>6209</v>
          </cell>
          <cell r="C126">
            <v>2.9</v>
          </cell>
        </row>
        <row r="127">
          <cell r="B127">
            <v>6210</v>
          </cell>
          <cell r="C127">
            <v>1.4</v>
          </cell>
        </row>
        <row r="128">
          <cell r="B128">
            <v>6215</v>
          </cell>
          <cell r="C128">
            <v>1.65</v>
          </cell>
        </row>
        <row r="129">
          <cell r="B129">
            <v>6227</v>
          </cell>
          <cell r="C129">
            <v>1.55</v>
          </cell>
        </row>
        <row r="130">
          <cell r="B130">
            <v>6228</v>
          </cell>
          <cell r="C130">
            <v>0.6</v>
          </cell>
        </row>
        <row r="131">
          <cell r="B131">
            <v>6232</v>
          </cell>
          <cell r="C131">
            <v>1.5</v>
          </cell>
        </row>
        <row r="132">
          <cell r="B132">
            <v>6233</v>
          </cell>
          <cell r="C132">
            <v>1.9</v>
          </cell>
        </row>
        <row r="133">
          <cell r="B133">
            <v>6238</v>
          </cell>
          <cell r="C133">
            <v>3.8</v>
          </cell>
        </row>
        <row r="134">
          <cell r="B134">
            <v>6239</v>
          </cell>
          <cell r="C134">
            <v>1</v>
          </cell>
        </row>
        <row r="135">
          <cell r="B135">
            <v>6240</v>
          </cell>
          <cell r="C135">
            <v>3</v>
          </cell>
        </row>
        <row r="136">
          <cell r="B136">
            <v>6265</v>
          </cell>
          <cell r="C136">
            <v>3.7</v>
          </cell>
        </row>
        <row r="137">
          <cell r="B137">
            <v>6272</v>
          </cell>
          <cell r="C137">
            <v>3.8</v>
          </cell>
        </row>
        <row r="138">
          <cell r="B138">
            <v>6275</v>
          </cell>
          <cell r="C138">
            <v>1</v>
          </cell>
        </row>
        <row r="139">
          <cell r="B139">
            <v>6279</v>
          </cell>
          <cell r="C139">
            <v>1</v>
          </cell>
        </row>
        <row r="140">
          <cell r="B140">
            <v>6282</v>
          </cell>
          <cell r="C140">
            <v>3</v>
          </cell>
        </row>
        <row r="141">
          <cell r="B141">
            <v>6285</v>
          </cell>
          <cell r="C141">
            <v>11.81</v>
          </cell>
        </row>
        <row r="142">
          <cell r="B142">
            <v>6297</v>
          </cell>
          <cell r="C142">
            <v>1</v>
          </cell>
        </row>
        <row r="143">
          <cell r="B143">
            <v>6305</v>
          </cell>
          <cell r="C143">
            <v>0.8</v>
          </cell>
        </row>
        <row r="144">
          <cell r="B144">
            <v>6312</v>
          </cell>
          <cell r="C144">
            <v>5</v>
          </cell>
        </row>
        <row r="145">
          <cell r="B145">
            <v>6331</v>
          </cell>
          <cell r="C145">
            <v>1.9</v>
          </cell>
        </row>
        <row r="146">
          <cell r="B146">
            <v>6379</v>
          </cell>
          <cell r="C146">
            <v>1.8</v>
          </cell>
        </row>
        <row r="147">
          <cell r="B147">
            <v>6451</v>
          </cell>
          <cell r="C147">
            <v>1.4</v>
          </cell>
        </row>
        <row r="148">
          <cell r="B148">
            <v>6452</v>
          </cell>
          <cell r="C148">
            <v>2.4</v>
          </cell>
        </row>
        <row r="149">
          <cell r="B149">
            <v>6453</v>
          </cell>
          <cell r="C149">
            <v>2</v>
          </cell>
        </row>
        <row r="150">
          <cell r="B150">
            <v>6455</v>
          </cell>
          <cell r="C150">
            <v>2.14</v>
          </cell>
        </row>
        <row r="151">
          <cell r="B151">
            <v>6456</v>
          </cell>
          <cell r="C151">
            <v>1.8</v>
          </cell>
        </row>
        <row r="152">
          <cell r="B152">
            <v>6457</v>
          </cell>
          <cell r="C152">
            <v>2.6</v>
          </cell>
        </row>
        <row r="153">
          <cell r="B153">
            <v>6472</v>
          </cell>
          <cell r="C153">
            <v>1</v>
          </cell>
        </row>
        <row r="154">
          <cell r="B154">
            <v>6491</v>
          </cell>
          <cell r="C154">
            <v>1.6</v>
          </cell>
        </row>
        <row r="155">
          <cell r="B155">
            <v>6492</v>
          </cell>
          <cell r="C155">
            <v>7</v>
          </cell>
        </row>
        <row r="156">
          <cell r="B156">
            <v>6738</v>
          </cell>
          <cell r="C156">
            <v>1.1000000000000001</v>
          </cell>
        </row>
        <row r="157">
          <cell r="B157">
            <v>6740</v>
          </cell>
          <cell r="C157">
            <v>3.65</v>
          </cell>
        </row>
        <row r="158">
          <cell r="B158">
            <v>6809</v>
          </cell>
          <cell r="C158">
            <v>0.6</v>
          </cell>
        </row>
        <row r="159">
          <cell r="B159">
            <v>6811</v>
          </cell>
          <cell r="C159">
            <v>4.7</v>
          </cell>
        </row>
        <row r="160">
          <cell r="B160">
            <v>6812</v>
          </cell>
          <cell r="C160">
            <v>3.35</v>
          </cell>
        </row>
        <row r="161">
          <cell r="B161">
            <v>6814</v>
          </cell>
          <cell r="C161">
            <v>1</v>
          </cell>
        </row>
        <row r="162">
          <cell r="B162">
            <v>6815</v>
          </cell>
          <cell r="C162">
            <v>4.2</v>
          </cell>
        </row>
        <row r="163">
          <cell r="B163">
            <v>6819</v>
          </cell>
          <cell r="C163">
            <v>2.9</v>
          </cell>
        </row>
        <row r="164">
          <cell r="B164">
            <v>6828</v>
          </cell>
          <cell r="C164">
            <v>1.5</v>
          </cell>
        </row>
        <row r="165">
          <cell r="B165">
            <v>6831</v>
          </cell>
          <cell r="C165">
            <v>2.5</v>
          </cell>
        </row>
        <row r="166">
          <cell r="B166">
            <v>6844</v>
          </cell>
          <cell r="C166">
            <v>2.8</v>
          </cell>
        </row>
        <row r="167">
          <cell r="B167">
            <v>6907</v>
          </cell>
          <cell r="C167">
            <v>2</v>
          </cell>
        </row>
        <row r="168">
          <cell r="B168">
            <v>6914</v>
          </cell>
          <cell r="C168">
            <v>2.4500000000000002</v>
          </cell>
        </row>
        <row r="169">
          <cell r="B169">
            <v>6918</v>
          </cell>
          <cell r="C169">
            <v>1</v>
          </cell>
        </row>
        <row r="170">
          <cell r="B170">
            <v>6924</v>
          </cell>
          <cell r="C170">
            <v>1</v>
          </cell>
        </row>
        <row r="171">
          <cell r="B171">
            <v>6926</v>
          </cell>
          <cell r="C171">
            <v>0.9</v>
          </cell>
        </row>
        <row r="172">
          <cell r="B172">
            <v>6930</v>
          </cell>
          <cell r="C172">
            <v>3.5</v>
          </cell>
        </row>
        <row r="173">
          <cell r="B173">
            <v>6937</v>
          </cell>
          <cell r="C173">
            <v>1</v>
          </cell>
        </row>
        <row r="174">
          <cell r="B174">
            <v>6941</v>
          </cell>
          <cell r="C174">
            <v>1.6</v>
          </cell>
        </row>
        <row r="175">
          <cell r="B175">
            <v>6951</v>
          </cell>
          <cell r="C175">
            <v>0.8</v>
          </cell>
        </row>
        <row r="176">
          <cell r="B176">
            <v>6955</v>
          </cell>
          <cell r="C176">
            <v>0.6</v>
          </cell>
        </row>
        <row r="177">
          <cell r="B177">
            <v>6988</v>
          </cell>
          <cell r="C177">
            <v>4.5999999999999996</v>
          </cell>
        </row>
        <row r="178">
          <cell r="B178">
            <v>6989</v>
          </cell>
          <cell r="C178">
            <v>4.4000000000000004</v>
          </cell>
        </row>
        <row r="179">
          <cell r="B179">
            <v>6990</v>
          </cell>
          <cell r="C179">
            <v>4.2</v>
          </cell>
        </row>
        <row r="180">
          <cell r="B180">
            <v>6993</v>
          </cell>
          <cell r="C180">
            <v>3.6</v>
          </cell>
        </row>
        <row r="181">
          <cell r="B181">
            <v>6994</v>
          </cell>
          <cell r="C181">
            <v>3.88</v>
          </cell>
        </row>
        <row r="182">
          <cell r="B182">
            <v>6997</v>
          </cell>
          <cell r="C182">
            <v>4</v>
          </cell>
        </row>
        <row r="183">
          <cell r="B183">
            <v>6998</v>
          </cell>
          <cell r="C183">
            <v>2.98</v>
          </cell>
        </row>
        <row r="184">
          <cell r="B184">
            <v>6999</v>
          </cell>
          <cell r="C184">
            <v>5.8</v>
          </cell>
        </row>
        <row r="185">
          <cell r="B185">
            <v>7000</v>
          </cell>
          <cell r="C185">
            <v>1.9</v>
          </cell>
        </row>
        <row r="186">
          <cell r="B186">
            <v>7001</v>
          </cell>
          <cell r="C186">
            <v>5.8</v>
          </cell>
        </row>
        <row r="187">
          <cell r="B187">
            <v>7002</v>
          </cell>
          <cell r="C187">
            <v>2.8</v>
          </cell>
        </row>
        <row r="188">
          <cell r="B188">
            <v>7003</v>
          </cell>
          <cell r="C188">
            <v>2</v>
          </cell>
        </row>
        <row r="189">
          <cell r="B189">
            <v>7005</v>
          </cell>
          <cell r="C189">
            <v>2</v>
          </cell>
        </row>
        <row r="190">
          <cell r="B190">
            <v>7007</v>
          </cell>
          <cell r="C190">
            <v>3.35</v>
          </cell>
        </row>
        <row r="191">
          <cell r="B191">
            <v>7008</v>
          </cell>
          <cell r="C191">
            <v>3.45</v>
          </cell>
        </row>
        <row r="192">
          <cell r="B192">
            <v>7009</v>
          </cell>
          <cell r="C192">
            <v>4.0999999999999996</v>
          </cell>
        </row>
        <row r="193">
          <cell r="B193">
            <v>7010</v>
          </cell>
          <cell r="C193">
            <v>0.9</v>
          </cell>
        </row>
        <row r="194">
          <cell r="B194">
            <v>7011</v>
          </cell>
          <cell r="C194">
            <v>2.4</v>
          </cell>
        </row>
        <row r="195">
          <cell r="B195">
            <v>7012</v>
          </cell>
          <cell r="C195">
            <v>2</v>
          </cell>
        </row>
        <row r="196">
          <cell r="B196">
            <v>7013</v>
          </cell>
          <cell r="C196">
            <v>3</v>
          </cell>
        </row>
        <row r="197">
          <cell r="B197">
            <v>7015</v>
          </cell>
          <cell r="C197">
            <v>2.8</v>
          </cell>
        </row>
        <row r="198">
          <cell r="B198">
            <v>7016</v>
          </cell>
          <cell r="C198">
            <v>1.8</v>
          </cell>
        </row>
        <row r="199">
          <cell r="B199">
            <v>7017</v>
          </cell>
          <cell r="C199">
            <v>2</v>
          </cell>
        </row>
        <row r="200">
          <cell r="B200">
            <v>7021</v>
          </cell>
          <cell r="C200">
            <v>7.56</v>
          </cell>
        </row>
        <row r="201">
          <cell r="B201">
            <v>7022</v>
          </cell>
          <cell r="C201">
            <v>3.8</v>
          </cell>
        </row>
        <row r="202">
          <cell r="B202">
            <v>7029</v>
          </cell>
          <cell r="C202">
            <v>0.9</v>
          </cell>
        </row>
        <row r="203">
          <cell r="B203">
            <v>7030</v>
          </cell>
          <cell r="C203">
            <v>4.2</v>
          </cell>
        </row>
        <row r="204">
          <cell r="B204">
            <v>7031</v>
          </cell>
          <cell r="C204">
            <v>1.46</v>
          </cell>
        </row>
        <row r="205">
          <cell r="B205">
            <v>7042</v>
          </cell>
          <cell r="C205">
            <v>1</v>
          </cell>
        </row>
        <row r="206">
          <cell r="B206">
            <v>7043</v>
          </cell>
          <cell r="C206">
            <v>9.4</v>
          </cell>
        </row>
        <row r="207">
          <cell r="B207">
            <v>7044</v>
          </cell>
          <cell r="C207">
            <v>1</v>
          </cell>
        </row>
        <row r="208">
          <cell r="B208">
            <v>7056</v>
          </cell>
          <cell r="C208">
            <v>1.8</v>
          </cell>
        </row>
        <row r="209">
          <cell r="B209">
            <v>7062</v>
          </cell>
          <cell r="C209">
            <v>1.3</v>
          </cell>
        </row>
        <row r="210">
          <cell r="B210">
            <v>7071</v>
          </cell>
          <cell r="C210">
            <v>5.2</v>
          </cell>
        </row>
        <row r="211">
          <cell r="B211">
            <v>7073</v>
          </cell>
          <cell r="C211">
            <v>2.2999999999999998</v>
          </cell>
        </row>
        <row r="212">
          <cell r="B212">
            <v>7081</v>
          </cell>
          <cell r="C212">
            <v>3.6</v>
          </cell>
        </row>
        <row r="213">
          <cell r="B213">
            <v>7091</v>
          </cell>
          <cell r="C213">
            <v>2.5</v>
          </cell>
        </row>
        <row r="214">
          <cell r="B214">
            <v>7101</v>
          </cell>
          <cell r="C214">
            <v>5</v>
          </cell>
        </row>
        <row r="215">
          <cell r="B215">
            <v>7121</v>
          </cell>
          <cell r="C215">
            <v>2.96</v>
          </cell>
        </row>
        <row r="216">
          <cell r="B216">
            <v>7131</v>
          </cell>
          <cell r="C216">
            <v>6.45</v>
          </cell>
        </row>
        <row r="217">
          <cell r="B217">
            <v>7141</v>
          </cell>
          <cell r="C217">
            <v>2.98</v>
          </cell>
        </row>
        <row r="218">
          <cell r="B218">
            <v>7151</v>
          </cell>
          <cell r="C218">
            <v>3.6</v>
          </cell>
        </row>
        <row r="219">
          <cell r="B219">
            <v>7171</v>
          </cell>
          <cell r="C219">
            <v>9.68</v>
          </cell>
        </row>
        <row r="220">
          <cell r="B220">
            <v>7181</v>
          </cell>
          <cell r="C220">
            <v>4.7</v>
          </cell>
        </row>
        <row r="221">
          <cell r="B221">
            <v>7182</v>
          </cell>
          <cell r="C221">
            <v>3.7</v>
          </cell>
        </row>
        <row r="222">
          <cell r="B222">
            <v>7191</v>
          </cell>
          <cell r="C222">
            <v>8.1</v>
          </cell>
        </row>
        <row r="223">
          <cell r="B223">
            <v>7201</v>
          </cell>
          <cell r="C223">
            <v>8.1999999999999993</v>
          </cell>
        </row>
        <row r="224">
          <cell r="B224">
            <v>7211</v>
          </cell>
          <cell r="C224">
            <v>10.3</v>
          </cell>
        </row>
        <row r="225">
          <cell r="B225">
            <v>7221</v>
          </cell>
          <cell r="C225">
            <v>7.51</v>
          </cell>
        </row>
        <row r="226">
          <cell r="B226">
            <v>7226</v>
          </cell>
          <cell r="C226">
            <v>3.79</v>
          </cell>
        </row>
        <row r="227">
          <cell r="B227">
            <v>7231</v>
          </cell>
          <cell r="C227">
            <v>1</v>
          </cell>
        </row>
        <row r="228">
          <cell r="B228">
            <v>7241</v>
          </cell>
          <cell r="C228">
            <v>0.53</v>
          </cell>
        </row>
        <row r="229">
          <cell r="B229">
            <v>7251</v>
          </cell>
          <cell r="C229">
            <v>10.1</v>
          </cell>
        </row>
        <row r="230">
          <cell r="B230">
            <v>7252</v>
          </cell>
          <cell r="C230">
            <v>2.3199999999999998</v>
          </cell>
        </row>
        <row r="231">
          <cell r="B231">
            <v>7261</v>
          </cell>
          <cell r="C231">
            <v>2.2999999999999998</v>
          </cell>
        </row>
        <row r="232">
          <cell r="B232">
            <v>7271</v>
          </cell>
          <cell r="C232">
            <v>1.5</v>
          </cell>
        </row>
        <row r="233">
          <cell r="B233">
            <v>7281</v>
          </cell>
          <cell r="C233">
            <v>2.5</v>
          </cell>
        </row>
        <row r="234">
          <cell r="B234">
            <v>7283</v>
          </cell>
          <cell r="C234">
            <v>3.75</v>
          </cell>
        </row>
        <row r="235">
          <cell r="B235">
            <v>7291</v>
          </cell>
          <cell r="C235">
            <v>8.81</v>
          </cell>
        </row>
        <row r="236">
          <cell r="B236">
            <v>7301</v>
          </cell>
          <cell r="C236">
            <v>5.64</v>
          </cell>
        </row>
        <row r="237">
          <cell r="B237">
            <v>7311</v>
          </cell>
          <cell r="C237">
            <v>1.3</v>
          </cell>
        </row>
        <row r="238">
          <cell r="B238">
            <v>7351</v>
          </cell>
          <cell r="C238">
            <v>5.3</v>
          </cell>
        </row>
        <row r="239">
          <cell r="B239">
            <v>7352</v>
          </cell>
          <cell r="C239">
            <v>2.8</v>
          </cell>
        </row>
        <row r="240">
          <cell r="B240">
            <v>7372</v>
          </cell>
          <cell r="C240">
            <v>2</v>
          </cell>
        </row>
        <row r="241">
          <cell r="B241">
            <v>7375</v>
          </cell>
          <cell r="C241">
            <v>1</v>
          </cell>
        </row>
        <row r="242">
          <cell r="B242">
            <v>7392</v>
          </cell>
          <cell r="C242">
            <v>4.0999999999999996</v>
          </cell>
        </row>
        <row r="243">
          <cell r="B243">
            <v>7541</v>
          </cell>
          <cell r="C243">
            <v>1.9</v>
          </cell>
        </row>
        <row r="244">
          <cell r="B244">
            <v>7543</v>
          </cell>
          <cell r="C244">
            <v>1</v>
          </cell>
        </row>
        <row r="245">
          <cell r="B245">
            <v>9009</v>
          </cell>
          <cell r="C245">
            <v>3.3</v>
          </cell>
        </row>
        <row r="246">
          <cell r="B246">
            <v>9011</v>
          </cell>
          <cell r="C246">
            <v>4.7</v>
          </cell>
        </row>
        <row r="247">
          <cell r="B247">
            <v>9017</v>
          </cell>
          <cell r="C247">
            <v>3.8</v>
          </cell>
        </row>
        <row r="248">
          <cell r="B248">
            <v>9201</v>
          </cell>
          <cell r="C248">
            <v>2.9</v>
          </cell>
        </row>
        <row r="249">
          <cell r="B249">
            <v>9203</v>
          </cell>
          <cell r="C249">
            <v>2.8</v>
          </cell>
        </row>
        <row r="250">
          <cell r="B250">
            <v>9204</v>
          </cell>
          <cell r="C250">
            <v>2.9</v>
          </cell>
        </row>
        <row r="251">
          <cell r="B251">
            <v>9205</v>
          </cell>
          <cell r="C251">
            <v>1.9</v>
          </cell>
        </row>
        <row r="252">
          <cell r="B252">
            <v>9206</v>
          </cell>
          <cell r="C252">
            <v>1.9</v>
          </cell>
        </row>
        <row r="253">
          <cell r="B253">
            <v>9207</v>
          </cell>
          <cell r="C253">
            <v>5</v>
          </cell>
        </row>
        <row r="254">
          <cell r="B254">
            <v>9209</v>
          </cell>
          <cell r="C254">
            <v>1.9</v>
          </cell>
        </row>
        <row r="255">
          <cell r="B255">
            <v>9213</v>
          </cell>
          <cell r="C255">
            <v>2.6</v>
          </cell>
        </row>
        <row r="256">
          <cell r="B256">
            <v>9214</v>
          </cell>
          <cell r="C256">
            <v>1.8</v>
          </cell>
        </row>
        <row r="257">
          <cell r="B257">
            <v>9216</v>
          </cell>
          <cell r="C257">
            <v>1.4</v>
          </cell>
        </row>
        <row r="258">
          <cell r="B258">
            <v>9217</v>
          </cell>
          <cell r="C258">
            <v>2.7</v>
          </cell>
        </row>
        <row r="259">
          <cell r="B259">
            <v>9218</v>
          </cell>
          <cell r="C259">
            <v>4</v>
          </cell>
        </row>
        <row r="260">
          <cell r="B260">
            <v>9220</v>
          </cell>
          <cell r="C260">
            <v>2.7</v>
          </cell>
        </row>
        <row r="261">
          <cell r="B261">
            <v>9221</v>
          </cell>
          <cell r="C261">
            <v>3.29</v>
          </cell>
        </row>
        <row r="262">
          <cell r="B262">
            <v>9222</v>
          </cell>
          <cell r="C262">
            <v>4.78</v>
          </cell>
        </row>
        <row r="263">
          <cell r="B263">
            <v>9223</v>
          </cell>
          <cell r="C263">
            <v>1.5</v>
          </cell>
        </row>
        <row r="264">
          <cell r="B264">
            <v>9224</v>
          </cell>
          <cell r="C264">
            <v>2.4</v>
          </cell>
        </row>
        <row r="265">
          <cell r="B265">
            <v>9225</v>
          </cell>
          <cell r="C265">
            <v>2.4</v>
          </cell>
        </row>
        <row r="266">
          <cell r="B266">
            <v>9226</v>
          </cell>
          <cell r="C266">
            <v>1.2</v>
          </cell>
        </row>
        <row r="267">
          <cell r="B267">
            <v>9228</v>
          </cell>
          <cell r="C267">
            <v>1.5</v>
          </cell>
        </row>
        <row r="268">
          <cell r="B268">
            <v>9505</v>
          </cell>
          <cell r="C268">
            <v>28.5</v>
          </cell>
        </row>
        <row r="269">
          <cell r="B269">
            <v>9506</v>
          </cell>
          <cell r="C269">
            <v>33.56</v>
          </cell>
        </row>
        <row r="270">
          <cell r="B270">
            <v>9507</v>
          </cell>
          <cell r="C270">
            <v>5.6</v>
          </cell>
        </row>
      </sheetData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Voortgang"/>
      <sheetName val="aanpassingen"/>
      <sheetName val="Prijsbladen"/>
      <sheetName val="vanaf hier printen"/>
      <sheetName val="Toelichting begroting 2005"/>
      <sheetName val="Totaal kostenoverzicht 2005"/>
      <sheetName val="Tarieven"/>
      <sheetName val="overzicht vaste bonnen 2005"/>
      <sheetName val="overzicht uren totaal 2004"/>
      <sheetName val="Afschrijving mach. + materiaal"/>
      <sheetName val="glasbewassing"/>
      <sheetName val="inloopmatten"/>
      <sheetName val="hygiëne containers"/>
      <sheetName val="tot hier printen"/>
      <sheetName val="2004 amve"/>
      <sheetName val="kengetal afd."/>
      <sheetName val="kengetal cleanroom overig"/>
      <sheetName val="kengetal WWP per rmt."/>
      <sheetName val="kengetal WWP dag-avond"/>
      <sheetName val="kengetal radiologische labs"/>
      <sheetName val="mid-mat-kleding-inleen-glas"/>
      <sheetName val="Kompas 2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1"/>
      <sheetName val="verzamelblad"/>
      <sheetName val="basisgegevens opdrachtgever"/>
      <sheetName val="basisgegevens bestek contract"/>
      <sheetName val="basisgegevens aannemer"/>
      <sheetName val="uurtariefopbouw"/>
      <sheetName val="overige m2 prijzen"/>
      <sheetName val="10-101"/>
      <sheetName val="10-102"/>
      <sheetName val="10-103"/>
      <sheetName val="10-104"/>
      <sheetName val="10-105"/>
      <sheetName val="10-106"/>
      <sheetName val="10-107"/>
      <sheetName val="10-108"/>
      <sheetName val="10-109"/>
      <sheetName val="10-110"/>
      <sheetName val="10-111"/>
      <sheetName val="10-112"/>
      <sheetName val="10-113"/>
      <sheetName val="10-114"/>
      <sheetName val="10-115"/>
      <sheetName val="10-116"/>
      <sheetName val="10-117"/>
      <sheetName val="10-118"/>
      <sheetName val="10-119"/>
      <sheetName val="10-120"/>
      <sheetName val="10-121"/>
      <sheetName val="10-122"/>
      <sheetName val="10-123"/>
      <sheetName val="10-124"/>
      <sheetName val="10-125"/>
      <sheetName val="10-126"/>
      <sheetName val="10-127"/>
      <sheetName val="10-128"/>
      <sheetName val="10-129"/>
      <sheetName val="10-130"/>
      <sheetName val="10-131"/>
      <sheetName val="10-132"/>
      <sheetName val="10-133"/>
      <sheetName val="10-134"/>
      <sheetName val="Uitvoergegevens"/>
      <sheetName val="Inhoud"/>
      <sheetName val="Samenvatting"/>
      <sheetName val="Inschrijfbiljet 1"/>
      <sheetName val="Inschrijfbiljet 2"/>
      <sheetName val="Inschrijfbiljet 3"/>
      <sheetName val="Inschrijfbiljet 4"/>
      <sheetName val="Inschrijfbiljet 5"/>
      <sheetName val="Blad50"/>
      <sheetName val="Blad51"/>
      <sheetName val="Blad52"/>
    </sheetNames>
    <sheetDataSet>
      <sheetData sheetId="0" refreshError="1"/>
      <sheetData sheetId="1">
        <row r="2">
          <cell r="A2" t="str">
            <v>besteknummer</v>
          </cell>
          <cell r="B2" t="str">
            <v>locatie</v>
          </cell>
          <cell r="C2" t="str">
            <v>plaats</v>
          </cell>
          <cell r="D2" t="str">
            <v>maandbedrag</v>
          </cell>
          <cell r="E2" t="str">
            <v>jaaruren</v>
          </cell>
          <cell r="F2" t="str">
            <v>5/5 - 1/5 - 1/20</v>
          </cell>
          <cell r="G2" t="str">
            <v>uren</v>
          </cell>
          <cell r="H2" t="str">
            <v>kwartaal</v>
          </cell>
          <cell r="I2" t="str">
            <v>uren</v>
          </cell>
          <cell r="J2" t="str">
            <v>jaar</v>
          </cell>
          <cell r="K2" t="str">
            <v>uren</v>
          </cell>
          <cell r="L2" t="str">
            <v>sprayen m2</v>
          </cell>
          <cell r="M2" t="str">
            <v>sprayen prijs</v>
          </cell>
          <cell r="N2" t="str">
            <v>polymeren prijs</v>
          </cell>
          <cell r="O2" t="str">
            <v>conserveren prijs</v>
          </cell>
          <cell r="P2" t="str">
            <v>glas incl</v>
          </cell>
          <cell r="Q2" t="str">
            <v>glas excl</v>
          </cell>
          <cell r="R2" t="str">
            <v>buitenglas</v>
          </cell>
          <cell r="S2" t="str">
            <v>binnenglas</v>
          </cell>
          <cell r="T2" t="str">
            <v>separatieglas</v>
          </cell>
          <cell r="U2" t="str">
            <v>koepelglas</v>
          </cell>
          <cell r="V2" t="str">
            <v>gevelbeplating</v>
          </cell>
          <cell r="W2" t="str">
            <v>A HF</v>
          </cell>
          <cell r="X2" t="str">
            <v>A LF</v>
          </cell>
          <cell r="Y2" t="str">
            <v>B HF</v>
          </cell>
          <cell r="Z2" t="str">
            <v>B LF</v>
          </cell>
          <cell r="AA2" t="str">
            <v>C HF</v>
          </cell>
          <cell r="AB2" t="str">
            <v>C LF</v>
          </cell>
          <cell r="AC2" t="str">
            <v>D HF</v>
          </cell>
          <cell r="AD2" t="str">
            <v>D LF</v>
          </cell>
          <cell r="AE2" t="str">
            <v>E HF</v>
          </cell>
          <cell r="AF2" t="str">
            <v>E LF</v>
          </cell>
          <cell r="AG2" t="str">
            <v>E1 HF</v>
          </cell>
          <cell r="AH2" t="str">
            <v>E1 LF</v>
          </cell>
          <cell r="AI2" t="str">
            <v>E2 HF</v>
          </cell>
          <cell r="AJ2" t="str">
            <v>E2 LF</v>
          </cell>
          <cell r="AK2" t="str">
            <v>F HF</v>
          </cell>
          <cell r="AL2" t="str">
            <v>F LF</v>
          </cell>
          <cell r="AM2" t="str">
            <v>F1 HF</v>
          </cell>
          <cell r="AN2" t="str">
            <v>F1 LF</v>
          </cell>
          <cell r="AO2" t="str">
            <v>F2 HF</v>
          </cell>
          <cell r="AP2" t="str">
            <v>F2 LF</v>
          </cell>
          <cell r="AQ2" t="str">
            <v>G HF</v>
          </cell>
          <cell r="AR2" t="str">
            <v>G LF</v>
          </cell>
          <cell r="AS2" t="str">
            <v>Inspectie</v>
          </cell>
          <cell r="AT2" t="str">
            <v>cat</v>
          </cell>
          <cell r="AU2" t="str">
            <v>hf</v>
          </cell>
          <cell r="AV2" t="str">
            <v>lf</v>
          </cell>
          <cell r="AW2" t="str">
            <v>cat</v>
          </cell>
          <cell r="AX2" t="str">
            <v>hf</v>
          </cell>
          <cell r="AY2" t="str">
            <v>lf</v>
          </cell>
          <cell r="AZ2" t="str">
            <v>cat</v>
          </cell>
          <cell r="BA2" t="str">
            <v>hf</v>
          </cell>
          <cell r="BB2" t="str">
            <v>lf</v>
          </cell>
          <cell r="BC2" t="str">
            <v>cat</v>
          </cell>
          <cell r="BD2" t="str">
            <v>hf</v>
          </cell>
          <cell r="BE2" t="str">
            <v>lf</v>
          </cell>
          <cell r="BF2" t="str">
            <v>cat</v>
          </cell>
          <cell r="BG2" t="str">
            <v>hf</v>
          </cell>
          <cell r="BH2" t="str">
            <v>lf</v>
          </cell>
          <cell r="BI2" t="str">
            <v>cat</v>
          </cell>
          <cell r="BJ2" t="str">
            <v>hf</v>
          </cell>
          <cell r="BK2" t="str">
            <v>lf</v>
          </cell>
          <cell r="BL2" t="str">
            <v>cat</v>
          </cell>
          <cell r="BM2" t="str">
            <v>hf</v>
          </cell>
          <cell r="BN2" t="str">
            <v>lf</v>
          </cell>
          <cell r="BO2" t="str">
            <v>cat</v>
          </cell>
          <cell r="BP2" t="str">
            <v>hf</v>
          </cell>
          <cell r="BQ2" t="str">
            <v>lf</v>
          </cell>
          <cell r="BR2" t="str">
            <v>cat</v>
          </cell>
          <cell r="BS2" t="str">
            <v>hf</v>
          </cell>
          <cell r="BT2" t="str">
            <v>lf</v>
          </cell>
          <cell r="BU2" t="str">
            <v>cat</v>
          </cell>
          <cell r="BV2" t="str">
            <v>hf</v>
          </cell>
          <cell r="BW2" t="str">
            <v>lf</v>
          </cell>
          <cell r="BX2" t="str">
            <v>cat</v>
          </cell>
          <cell r="BY2" t="str">
            <v>hf</v>
          </cell>
          <cell r="BZ2" t="str">
            <v>lf</v>
          </cell>
        </row>
        <row r="3">
          <cell r="A3" t="str">
            <v>10-401</v>
          </cell>
          <cell r="B3" t="str">
            <v xml:space="preserve">Abt Emoschool </v>
          </cell>
          <cell r="C3" t="str">
            <v>Huizingerweg 7a, Westeremden</v>
          </cell>
          <cell r="D3">
            <v>0</v>
          </cell>
          <cell r="E3"/>
          <cell r="F3">
            <v>0</v>
          </cell>
          <cell r="G3"/>
          <cell r="H3">
            <v>0</v>
          </cell>
          <cell r="I3"/>
          <cell r="J3">
            <v>0</v>
          </cell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/>
          <cell r="AH3"/>
          <cell r="AI3"/>
          <cell r="AJ3"/>
          <cell r="AK3">
            <v>0</v>
          </cell>
          <cell r="AL3">
            <v>0</v>
          </cell>
          <cell r="AM3"/>
          <cell r="AN3"/>
          <cell r="AO3"/>
          <cell r="AP3"/>
          <cell r="AQ3">
            <v>0</v>
          </cell>
          <cell r="AR3">
            <v>0</v>
          </cell>
          <cell r="AS3">
            <v>0</v>
          </cell>
          <cell r="AT3" t="str">
            <v>A</v>
          </cell>
          <cell r="AU3"/>
          <cell r="AV3"/>
          <cell r="AW3" t="str">
            <v>B</v>
          </cell>
          <cell r="AX3"/>
          <cell r="AY3"/>
          <cell r="AZ3" t="str">
            <v>C</v>
          </cell>
          <cell r="BA3"/>
          <cell r="BB3"/>
          <cell r="BC3" t="str">
            <v>D</v>
          </cell>
          <cell r="BD3"/>
          <cell r="BE3"/>
          <cell r="BF3" t="str">
            <v>E</v>
          </cell>
          <cell r="BG3"/>
          <cell r="BH3"/>
          <cell r="BI3" t="str">
            <v>F</v>
          </cell>
          <cell r="BJ3"/>
          <cell r="BK3"/>
          <cell r="BL3" t="str">
            <v>G</v>
          </cell>
          <cell r="BM3"/>
          <cell r="BN3"/>
          <cell r="BO3"/>
          <cell r="BP3"/>
          <cell r="BQ3"/>
          <cell r="BR3"/>
          <cell r="BS3"/>
          <cell r="BT3"/>
          <cell r="BU3"/>
          <cell r="BV3"/>
          <cell r="BW3"/>
          <cell r="BX3"/>
          <cell r="BY3"/>
          <cell r="BZ3"/>
        </row>
        <row r="4">
          <cell r="A4" t="str">
            <v>10-402</v>
          </cell>
          <cell r="B4" t="str">
            <v xml:space="preserve">Brandaris </v>
          </cell>
          <cell r="C4" t="str">
            <v>Huibertplaat 2, Delfzijl</v>
          </cell>
          <cell r="D4">
            <v>0</v>
          </cell>
          <cell r="E4"/>
          <cell r="F4">
            <v>0</v>
          </cell>
          <cell r="G4"/>
          <cell r="H4">
            <v>0</v>
          </cell>
          <cell r="I4"/>
          <cell r="J4">
            <v>0</v>
          </cell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/>
          <cell r="AH4"/>
          <cell r="AI4"/>
          <cell r="AJ4"/>
          <cell r="AK4">
            <v>0</v>
          </cell>
          <cell r="AL4">
            <v>0</v>
          </cell>
          <cell r="AM4"/>
          <cell r="AN4"/>
          <cell r="AO4"/>
          <cell r="AP4"/>
          <cell r="AQ4">
            <v>0</v>
          </cell>
          <cell r="AR4">
            <v>0</v>
          </cell>
          <cell r="AS4">
            <v>0</v>
          </cell>
          <cell r="AT4" t="str">
            <v>A</v>
          </cell>
          <cell r="AU4"/>
          <cell r="AV4"/>
          <cell r="AW4" t="str">
            <v>B</v>
          </cell>
          <cell r="AX4"/>
          <cell r="AY4"/>
          <cell r="AZ4" t="str">
            <v>C</v>
          </cell>
          <cell r="BA4"/>
          <cell r="BB4"/>
          <cell r="BC4" t="str">
            <v>D</v>
          </cell>
          <cell r="BD4"/>
          <cell r="BE4"/>
          <cell r="BF4" t="str">
            <v>E</v>
          </cell>
          <cell r="BG4"/>
          <cell r="BH4"/>
          <cell r="BI4" t="str">
            <v>F</v>
          </cell>
          <cell r="BJ4"/>
          <cell r="BK4"/>
          <cell r="BL4" t="str">
            <v>G</v>
          </cell>
          <cell r="BM4"/>
          <cell r="BN4"/>
          <cell r="BO4"/>
          <cell r="BP4"/>
          <cell r="BQ4"/>
          <cell r="BR4"/>
          <cell r="BS4"/>
          <cell r="BT4"/>
          <cell r="BU4"/>
          <cell r="BV4"/>
          <cell r="BW4"/>
          <cell r="BX4"/>
          <cell r="BY4"/>
          <cell r="BZ4"/>
        </row>
        <row r="5">
          <cell r="A5" t="str">
            <v>10-403</v>
          </cell>
          <cell r="B5" t="str">
            <v xml:space="preserve">De Bongerd </v>
          </cell>
          <cell r="C5" t="str">
            <v>Hilmaarweg 48, Stedum</v>
          </cell>
          <cell r="D5">
            <v>0</v>
          </cell>
          <cell r="E5"/>
          <cell r="F5">
            <v>0</v>
          </cell>
          <cell r="G5"/>
          <cell r="H5">
            <v>0</v>
          </cell>
          <cell r="I5"/>
          <cell r="J5">
            <v>0</v>
          </cell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/>
          <cell r="AH5"/>
          <cell r="AI5"/>
          <cell r="AJ5"/>
          <cell r="AK5">
            <v>0</v>
          </cell>
          <cell r="AL5">
            <v>0</v>
          </cell>
          <cell r="AM5"/>
          <cell r="AN5"/>
          <cell r="AO5"/>
          <cell r="AP5"/>
          <cell r="AQ5">
            <v>0</v>
          </cell>
          <cell r="AR5">
            <v>0</v>
          </cell>
          <cell r="AS5">
            <v>0</v>
          </cell>
          <cell r="AT5" t="str">
            <v>A</v>
          </cell>
          <cell r="AU5"/>
          <cell r="AV5"/>
          <cell r="AW5" t="str">
            <v>B</v>
          </cell>
          <cell r="AX5"/>
          <cell r="AY5"/>
          <cell r="AZ5" t="str">
            <v>C</v>
          </cell>
          <cell r="BA5"/>
          <cell r="BB5"/>
          <cell r="BC5" t="str">
            <v>D</v>
          </cell>
          <cell r="BD5"/>
          <cell r="BE5"/>
          <cell r="BF5" t="str">
            <v>E</v>
          </cell>
          <cell r="BG5"/>
          <cell r="BH5"/>
          <cell r="BI5" t="str">
            <v>F</v>
          </cell>
          <cell r="BJ5"/>
          <cell r="BK5"/>
          <cell r="BL5" t="str">
            <v>G</v>
          </cell>
          <cell r="BM5"/>
          <cell r="BN5"/>
          <cell r="BO5"/>
          <cell r="BP5"/>
          <cell r="BQ5"/>
          <cell r="BR5"/>
          <cell r="BS5"/>
          <cell r="BT5"/>
          <cell r="BU5"/>
          <cell r="BV5"/>
          <cell r="BW5"/>
          <cell r="BX5"/>
          <cell r="BY5"/>
          <cell r="BZ5"/>
        </row>
        <row r="6">
          <cell r="A6" t="str">
            <v>10-404</v>
          </cell>
          <cell r="B6" t="str">
            <v xml:space="preserve">De Huifkar Ten Boer </v>
          </cell>
          <cell r="C6" t="str">
            <v>Kievitstraat 6, Ten Boer</v>
          </cell>
          <cell r="D6">
            <v>0</v>
          </cell>
          <cell r="E6"/>
          <cell r="F6">
            <v>0</v>
          </cell>
          <cell r="G6"/>
          <cell r="H6">
            <v>0</v>
          </cell>
          <cell r="I6"/>
          <cell r="J6">
            <v>0</v>
          </cell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/>
          <cell r="AH6"/>
          <cell r="AI6"/>
          <cell r="AJ6"/>
          <cell r="AK6">
            <v>0</v>
          </cell>
          <cell r="AL6">
            <v>0</v>
          </cell>
          <cell r="AM6"/>
          <cell r="AN6"/>
          <cell r="AO6"/>
          <cell r="AP6"/>
          <cell r="AQ6">
            <v>0</v>
          </cell>
          <cell r="AR6">
            <v>0</v>
          </cell>
          <cell r="AS6">
            <v>0</v>
          </cell>
          <cell r="AT6" t="str">
            <v>A</v>
          </cell>
          <cell r="AU6"/>
          <cell r="AV6"/>
          <cell r="AW6" t="str">
            <v>B</v>
          </cell>
          <cell r="AX6"/>
          <cell r="AY6"/>
          <cell r="AZ6" t="str">
            <v>C</v>
          </cell>
          <cell r="BA6"/>
          <cell r="BB6"/>
          <cell r="BC6" t="str">
            <v>D</v>
          </cell>
          <cell r="BD6"/>
          <cell r="BE6"/>
          <cell r="BF6" t="str">
            <v>E</v>
          </cell>
          <cell r="BG6"/>
          <cell r="BH6"/>
          <cell r="BI6" t="str">
            <v>F</v>
          </cell>
          <cell r="BJ6"/>
          <cell r="BK6"/>
          <cell r="BL6" t="str">
            <v>G</v>
          </cell>
          <cell r="BM6"/>
          <cell r="BN6"/>
          <cell r="BO6"/>
          <cell r="BP6"/>
          <cell r="BQ6"/>
          <cell r="BR6"/>
          <cell r="BS6"/>
          <cell r="BT6"/>
          <cell r="BU6"/>
          <cell r="BV6"/>
          <cell r="BW6"/>
          <cell r="BX6"/>
          <cell r="BY6"/>
          <cell r="BZ6"/>
        </row>
        <row r="7">
          <cell r="A7" t="str">
            <v>10-405</v>
          </cell>
          <cell r="B7" t="str">
            <v xml:space="preserve">De Huifkar Woltersum </v>
          </cell>
          <cell r="C7" t="str">
            <v>Kerkpad 10, Woltersum</v>
          </cell>
          <cell r="D7">
            <v>0</v>
          </cell>
          <cell r="E7"/>
          <cell r="F7">
            <v>0</v>
          </cell>
          <cell r="G7"/>
          <cell r="H7">
            <v>0</v>
          </cell>
          <cell r="I7"/>
          <cell r="J7">
            <v>0</v>
          </cell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/>
          <cell r="AH7"/>
          <cell r="AI7"/>
          <cell r="AJ7"/>
          <cell r="AK7">
            <v>0</v>
          </cell>
          <cell r="AL7">
            <v>0</v>
          </cell>
          <cell r="AM7"/>
          <cell r="AN7"/>
          <cell r="AO7"/>
          <cell r="AP7"/>
          <cell r="AQ7">
            <v>0</v>
          </cell>
          <cell r="AR7">
            <v>0</v>
          </cell>
          <cell r="AS7">
            <v>0</v>
          </cell>
          <cell r="AT7" t="str">
            <v>A</v>
          </cell>
          <cell r="AU7"/>
          <cell r="AV7"/>
          <cell r="AW7" t="str">
            <v>B</v>
          </cell>
          <cell r="AX7"/>
          <cell r="AY7"/>
          <cell r="AZ7" t="str">
            <v>C</v>
          </cell>
          <cell r="BA7"/>
          <cell r="BB7"/>
          <cell r="BC7" t="str">
            <v>D</v>
          </cell>
          <cell r="BD7"/>
          <cell r="BE7"/>
          <cell r="BF7" t="str">
            <v>E</v>
          </cell>
          <cell r="BG7"/>
          <cell r="BH7"/>
          <cell r="BI7" t="str">
            <v>F</v>
          </cell>
          <cell r="BJ7"/>
          <cell r="BK7"/>
          <cell r="BL7" t="str">
            <v>G</v>
          </cell>
          <cell r="BM7"/>
          <cell r="BN7"/>
          <cell r="BO7"/>
          <cell r="BP7"/>
          <cell r="BQ7"/>
          <cell r="BR7"/>
          <cell r="BS7"/>
          <cell r="BT7"/>
          <cell r="BU7"/>
          <cell r="BV7"/>
          <cell r="BW7"/>
          <cell r="BX7"/>
          <cell r="BY7"/>
          <cell r="BZ7"/>
        </row>
        <row r="8">
          <cell r="A8" t="str">
            <v>10-406</v>
          </cell>
          <cell r="B8" t="str">
            <v xml:space="preserve">De Iemekörf </v>
          </cell>
          <cell r="C8" t="str">
            <v>Mr A.T. Voslaan 11, Appingedam</v>
          </cell>
          <cell r="D8">
            <v>0</v>
          </cell>
          <cell r="E8"/>
          <cell r="F8">
            <v>0</v>
          </cell>
          <cell r="G8"/>
          <cell r="H8">
            <v>0</v>
          </cell>
          <cell r="I8"/>
          <cell r="J8">
            <v>0</v>
          </cell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/>
          <cell r="AH8"/>
          <cell r="AI8"/>
          <cell r="AJ8"/>
          <cell r="AK8">
            <v>0</v>
          </cell>
          <cell r="AL8">
            <v>0</v>
          </cell>
          <cell r="AM8"/>
          <cell r="AN8"/>
          <cell r="AO8"/>
          <cell r="AP8"/>
          <cell r="AQ8">
            <v>0</v>
          </cell>
          <cell r="AR8">
            <v>0</v>
          </cell>
          <cell r="AS8">
            <v>0</v>
          </cell>
          <cell r="AT8" t="str">
            <v>A</v>
          </cell>
          <cell r="AU8"/>
          <cell r="AV8"/>
          <cell r="AW8" t="str">
            <v>B</v>
          </cell>
          <cell r="AX8"/>
          <cell r="AY8"/>
          <cell r="AZ8" t="str">
            <v>C</v>
          </cell>
          <cell r="BA8"/>
          <cell r="BB8"/>
          <cell r="BC8" t="str">
            <v>D</v>
          </cell>
          <cell r="BD8"/>
          <cell r="BE8"/>
          <cell r="BF8" t="str">
            <v>E</v>
          </cell>
          <cell r="BG8"/>
          <cell r="BH8"/>
          <cell r="BI8" t="str">
            <v>F</v>
          </cell>
          <cell r="BJ8"/>
          <cell r="BK8"/>
          <cell r="BL8" t="str">
            <v>G</v>
          </cell>
          <cell r="BM8"/>
          <cell r="BN8"/>
          <cell r="BO8"/>
          <cell r="BP8"/>
          <cell r="BQ8"/>
          <cell r="BR8"/>
          <cell r="BS8"/>
          <cell r="BT8"/>
          <cell r="BU8"/>
          <cell r="BV8"/>
          <cell r="BW8"/>
          <cell r="BX8"/>
          <cell r="BY8"/>
          <cell r="BZ8"/>
        </row>
        <row r="9">
          <cell r="A9" t="str">
            <v>10-407</v>
          </cell>
          <cell r="B9" t="str">
            <v xml:space="preserve">De Lessenaar </v>
          </cell>
          <cell r="C9" t="str">
            <v>Tammingastraat 26, Ten Post</v>
          </cell>
          <cell r="D9">
            <v>0</v>
          </cell>
          <cell r="E9"/>
          <cell r="F9">
            <v>0</v>
          </cell>
          <cell r="G9"/>
          <cell r="H9">
            <v>0</v>
          </cell>
          <cell r="I9"/>
          <cell r="J9">
            <v>0</v>
          </cell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/>
          <cell r="AH9"/>
          <cell r="AI9"/>
          <cell r="AJ9"/>
          <cell r="AK9">
            <v>0</v>
          </cell>
          <cell r="AL9">
            <v>0</v>
          </cell>
          <cell r="AM9"/>
          <cell r="AN9"/>
          <cell r="AO9"/>
          <cell r="AP9"/>
          <cell r="AQ9">
            <v>0</v>
          </cell>
          <cell r="AR9">
            <v>0</v>
          </cell>
          <cell r="AS9">
            <v>0</v>
          </cell>
          <cell r="AT9" t="str">
            <v>A</v>
          </cell>
          <cell r="AU9"/>
          <cell r="AV9"/>
          <cell r="AW9" t="str">
            <v>B</v>
          </cell>
          <cell r="AX9"/>
          <cell r="AY9"/>
          <cell r="AZ9" t="str">
            <v>C</v>
          </cell>
          <cell r="BA9"/>
          <cell r="BB9"/>
          <cell r="BC9" t="str">
            <v>D</v>
          </cell>
          <cell r="BD9"/>
          <cell r="BE9"/>
          <cell r="BF9" t="str">
            <v>E</v>
          </cell>
          <cell r="BG9"/>
          <cell r="BH9"/>
          <cell r="BI9" t="str">
            <v>F</v>
          </cell>
          <cell r="BJ9"/>
          <cell r="BK9"/>
          <cell r="BL9" t="str">
            <v>G</v>
          </cell>
          <cell r="BM9"/>
          <cell r="BN9"/>
          <cell r="BO9"/>
          <cell r="BP9"/>
          <cell r="BQ9"/>
          <cell r="BR9"/>
          <cell r="BS9"/>
          <cell r="BT9"/>
          <cell r="BU9"/>
          <cell r="BV9"/>
          <cell r="BW9"/>
          <cell r="BX9"/>
          <cell r="BY9"/>
          <cell r="BZ9"/>
        </row>
        <row r="10">
          <cell r="A10" t="str">
            <v>10-408</v>
          </cell>
          <cell r="B10" t="str">
            <v xml:space="preserve">De Munte </v>
          </cell>
          <cell r="C10" t="str">
            <v>A.Verburghwijk 5, Termunterzijl</v>
          </cell>
          <cell r="D10">
            <v>0</v>
          </cell>
          <cell r="E10"/>
          <cell r="F10">
            <v>0</v>
          </cell>
          <cell r="G10"/>
          <cell r="H10">
            <v>0</v>
          </cell>
          <cell r="I10"/>
          <cell r="J10">
            <v>0</v>
          </cell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/>
          <cell r="AH10"/>
          <cell r="AI10"/>
          <cell r="AJ10"/>
          <cell r="AK10">
            <v>0</v>
          </cell>
          <cell r="AL10">
            <v>0</v>
          </cell>
          <cell r="AM10"/>
          <cell r="AN10"/>
          <cell r="AO10"/>
          <cell r="AP10"/>
          <cell r="AQ10">
            <v>0</v>
          </cell>
          <cell r="AR10">
            <v>0</v>
          </cell>
          <cell r="AS10">
            <v>0</v>
          </cell>
          <cell r="AT10" t="str">
            <v>A</v>
          </cell>
          <cell r="AU10"/>
          <cell r="AV10"/>
          <cell r="AW10" t="str">
            <v>B</v>
          </cell>
          <cell r="AX10"/>
          <cell r="AY10"/>
          <cell r="AZ10" t="str">
            <v>C</v>
          </cell>
          <cell r="BA10"/>
          <cell r="BB10"/>
          <cell r="BC10" t="str">
            <v>D</v>
          </cell>
          <cell r="BD10"/>
          <cell r="BE10"/>
          <cell r="BF10" t="str">
            <v>E</v>
          </cell>
          <cell r="BG10"/>
          <cell r="BH10"/>
          <cell r="BI10" t="str">
            <v>F</v>
          </cell>
          <cell r="BJ10"/>
          <cell r="BK10"/>
          <cell r="BL10" t="str">
            <v>G</v>
          </cell>
          <cell r="BM10"/>
          <cell r="BN10"/>
          <cell r="BO10"/>
          <cell r="BP10"/>
          <cell r="BQ10"/>
          <cell r="BR10"/>
          <cell r="BS10"/>
          <cell r="BT10"/>
          <cell r="BU10"/>
          <cell r="BV10"/>
          <cell r="BW10"/>
          <cell r="BX10"/>
          <cell r="BY10"/>
          <cell r="BZ10"/>
        </row>
        <row r="11">
          <cell r="A11" t="str">
            <v>10-409</v>
          </cell>
          <cell r="B11" t="str">
            <v xml:space="preserve">De Viking-Noorman </v>
          </cell>
          <cell r="C11" t="str">
            <v>Sont 1, Delfzijl</v>
          </cell>
          <cell r="D11">
            <v>0</v>
          </cell>
          <cell r="E11"/>
          <cell r="F11">
            <v>0</v>
          </cell>
          <cell r="G11"/>
          <cell r="H11">
            <v>0</v>
          </cell>
          <cell r="I11"/>
          <cell r="J11">
            <v>0</v>
          </cell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/>
          <cell r="AH11"/>
          <cell r="AI11"/>
          <cell r="AJ11"/>
          <cell r="AK11">
            <v>0</v>
          </cell>
          <cell r="AL11">
            <v>0</v>
          </cell>
          <cell r="AM11"/>
          <cell r="AN11"/>
          <cell r="AO11"/>
          <cell r="AP11"/>
          <cell r="AQ11">
            <v>0</v>
          </cell>
          <cell r="AR11">
            <v>0</v>
          </cell>
          <cell r="AS11">
            <v>0</v>
          </cell>
          <cell r="AT11" t="str">
            <v>A</v>
          </cell>
          <cell r="AU11"/>
          <cell r="AV11"/>
          <cell r="AW11" t="str">
            <v>B</v>
          </cell>
          <cell r="AX11"/>
          <cell r="AY11"/>
          <cell r="AZ11" t="str">
            <v>C</v>
          </cell>
          <cell r="BA11"/>
          <cell r="BB11"/>
          <cell r="BC11" t="str">
            <v>D</v>
          </cell>
          <cell r="BD11"/>
          <cell r="BE11"/>
          <cell r="BF11" t="str">
            <v>E</v>
          </cell>
          <cell r="BG11"/>
          <cell r="BH11"/>
          <cell r="BI11" t="str">
            <v>F</v>
          </cell>
          <cell r="BJ11"/>
          <cell r="BK11"/>
          <cell r="BL11" t="str">
            <v>G</v>
          </cell>
          <cell r="BM11"/>
          <cell r="BN11"/>
          <cell r="BO11"/>
          <cell r="BP11"/>
          <cell r="BQ11"/>
          <cell r="BR11"/>
          <cell r="BS11"/>
          <cell r="BT11"/>
          <cell r="BU11"/>
          <cell r="BV11"/>
          <cell r="BW11"/>
          <cell r="BX11"/>
          <cell r="BY11"/>
          <cell r="BZ11"/>
        </row>
        <row r="12">
          <cell r="A12" t="str">
            <v>10-410</v>
          </cell>
          <cell r="B12" t="str">
            <v xml:space="preserve">De Waarborg </v>
          </cell>
          <cell r="C12" t="str">
            <v>Hoofdweg 81, Wagenborgen</v>
          </cell>
          <cell r="D12">
            <v>0</v>
          </cell>
          <cell r="E12"/>
          <cell r="F12">
            <v>0</v>
          </cell>
          <cell r="G12"/>
          <cell r="H12">
            <v>0</v>
          </cell>
          <cell r="I12"/>
          <cell r="J12">
            <v>0</v>
          </cell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/>
          <cell r="AH12"/>
          <cell r="AI12"/>
          <cell r="AJ12"/>
          <cell r="AK12">
            <v>0</v>
          </cell>
          <cell r="AL12">
            <v>0</v>
          </cell>
          <cell r="AM12"/>
          <cell r="AN12"/>
          <cell r="AO12"/>
          <cell r="AP12"/>
          <cell r="AQ12">
            <v>0</v>
          </cell>
          <cell r="AR12">
            <v>0</v>
          </cell>
          <cell r="AS12">
            <v>0</v>
          </cell>
          <cell r="AT12" t="str">
            <v>A</v>
          </cell>
          <cell r="AU12"/>
          <cell r="AV12"/>
          <cell r="AW12" t="str">
            <v>B</v>
          </cell>
          <cell r="AX12"/>
          <cell r="AY12"/>
          <cell r="AZ12" t="str">
            <v>C</v>
          </cell>
          <cell r="BA12"/>
          <cell r="BB12"/>
          <cell r="BC12" t="str">
            <v>D</v>
          </cell>
          <cell r="BD12"/>
          <cell r="BE12"/>
          <cell r="BF12" t="str">
            <v>E</v>
          </cell>
          <cell r="BG12"/>
          <cell r="BH12"/>
          <cell r="BI12" t="str">
            <v>F</v>
          </cell>
          <cell r="BJ12"/>
          <cell r="BK12"/>
          <cell r="BL12" t="str">
            <v>G</v>
          </cell>
          <cell r="BM12"/>
          <cell r="BN12"/>
          <cell r="BO12"/>
          <cell r="BP12"/>
          <cell r="BQ12"/>
          <cell r="BR12"/>
          <cell r="BS12"/>
          <cell r="BT12"/>
          <cell r="BU12"/>
          <cell r="BV12"/>
          <cell r="BW12"/>
          <cell r="BX12"/>
          <cell r="BY12"/>
          <cell r="BZ12"/>
        </row>
        <row r="13">
          <cell r="A13" t="str">
            <v>10-411</v>
          </cell>
          <cell r="B13" t="str">
            <v xml:space="preserve">De Wilster </v>
          </cell>
          <cell r="C13" t="str">
            <v>Florastraat 11, Middelstum</v>
          </cell>
          <cell r="D13">
            <v>0</v>
          </cell>
          <cell r="E13"/>
          <cell r="F13">
            <v>0</v>
          </cell>
          <cell r="G13"/>
          <cell r="H13">
            <v>0</v>
          </cell>
          <cell r="I13"/>
          <cell r="J13">
            <v>0</v>
          </cell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/>
          <cell r="AH13"/>
          <cell r="AI13"/>
          <cell r="AJ13"/>
          <cell r="AK13">
            <v>0</v>
          </cell>
          <cell r="AL13">
            <v>0</v>
          </cell>
          <cell r="AM13"/>
          <cell r="AN13"/>
          <cell r="AO13"/>
          <cell r="AP13"/>
          <cell r="AQ13">
            <v>0</v>
          </cell>
          <cell r="AR13">
            <v>0</v>
          </cell>
          <cell r="AS13">
            <v>0</v>
          </cell>
          <cell r="AT13" t="str">
            <v>A</v>
          </cell>
          <cell r="AU13"/>
          <cell r="AV13"/>
          <cell r="AW13" t="str">
            <v>B</v>
          </cell>
          <cell r="AX13"/>
          <cell r="AY13"/>
          <cell r="AZ13" t="str">
            <v>C</v>
          </cell>
          <cell r="BA13"/>
          <cell r="BB13"/>
          <cell r="BC13" t="str">
            <v>D</v>
          </cell>
          <cell r="BD13"/>
          <cell r="BE13"/>
          <cell r="BF13" t="str">
            <v>E</v>
          </cell>
          <cell r="BG13"/>
          <cell r="BH13"/>
          <cell r="BI13" t="str">
            <v>F</v>
          </cell>
          <cell r="BJ13"/>
          <cell r="BK13"/>
          <cell r="BL13" t="str">
            <v>G</v>
          </cell>
          <cell r="BM13"/>
          <cell r="BN13"/>
          <cell r="BO13"/>
          <cell r="BP13"/>
          <cell r="BQ13"/>
          <cell r="BR13"/>
          <cell r="BS13"/>
          <cell r="BT13"/>
          <cell r="BU13"/>
          <cell r="BV13"/>
          <cell r="BW13"/>
          <cell r="BX13"/>
          <cell r="BY13"/>
          <cell r="BZ13"/>
        </row>
        <row r="14">
          <cell r="A14" t="str">
            <v>10-412</v>
          </cell>
          <cell r="B14" t="str">
            <v xml:space="preserve">De Woldrakkers </v>
          </cell>
          <cell r="C14" t="str">
            <v>Burg. Garreltsweg 33, Woldendorp</v>
          </cell>
          <cell r="D14">
            <v>0</v>
          </cell>
          <cell r="E14"/>
          <cell r="F14">
            <v>0</v>
          </cell>
          <cell r="G14"/>
          <cell r="H14">
            <v>0</v>
          </cell>
          <cell r="I14"/>
          <cell r="J14">
            <v>0</v>
          </cell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/>
          <cell r="AH14"/>
          <cell r="AI14"/>
          <cell r="AJ14"/>
          <cell r="AK14">
            <v>0</v>
          </cell>
          <cell r="AL14">
            <v>0</v>
          </cell>
          <cell r="AM14"/>
          <cell r="AN14"/>
          <cell r="AO14"/>
          <cell r="AP14"/>
          <cell r="AQ14">
            <v>0</v>
          </cell>
          <cell r="AR14">
            <v>0</v>
          </cell>
          <cell r="AS14">
            <v>0</v>
          </cell>
          <cell r="AT14" t="str">
            <v>A</v>
          </cell>
          <cell r="AU14"/>
          <cell r="AV14"/>
          <cell r="AW14" t="str">
            <v>B</v>
          </cell>
          <cell r="AX14"/>
          <cell r="AY14"/>
          <cell r="AZ14" t="str">
            <v>C</v>
          </cell>
          <cell r="BA14"/>
          <cell r="BB14"/>
          <cell r="BC14" t="str">
            <v>D</v>
          </cell>
          <cell r="BD14"/>
          <cell r="BE14"/>
          <cell r="BF14" t="str">
            <v>E</v>
          </cell>
          <cell r="BG14"/>
          <cell r="BH14"/>
          <cell r="BI14" t="str">
            <v>F</v>
          </cell>
          <cell r="BJ14"/>
          <cell r="BK14"/>
          <cell r="BL14" t="str">
            <v>G</v>
          </cell>
          <cell r="BM14"/>
          <cell r="BN14"/>
          <cell r="BO14"/>
          <cell r="BP14"/>
          <cell r="BQ14"/>
          <cell r="BR14"/>
          <cell r="BS14"/>
          <cell r="BT14"/>
          <cell r="BU14"/>
          <cell r="BV14"/>
          <cell r="BW14"/>
          <cell r="BX14"/>
          <cell r="BY14"/>
          <cell r="BZ14"/>
        </row>
        <row r="15">
          <cell r="A15" t="str">
            <v>10-413</v>
          </cell>
          <cell r="B15" t="str">
            <v xml:space="preserve">De Zandplaat </v>
          </cell>
          <cell r="C15" t="str">
            <v>Hoofdstraat 81, 't Zandt</v>
          </cell>
          <cell r="D15">
            <v>0</v>
          </cell>
          <cell r="E15"/>
          <cell r="F15">
            <v>0</v>
          </cell>
          <cell r="G15"/>
          <cell r="H15">
            <v>0</v>
          </cell>
          <cell r="I15"/>
          <cell r="J15">
            <v>0</v>
          </cell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/>
          <cell r="AH15"/>
          <cell r="AI15"/>
          <cell r="AJ15"/>
          <cell r="AK15">
            <v>0</v>
          </cell>
          <cell r="AL15">
            <v>0</v>
          </cell>
          <cell r="AM15"/>
          <cell r="AN15"/>
          <cell r="AO15"/>
          <cell r="AP15"/>
          <cell r="AQ15">
            <v>0</v>
          </cell>
          <cell r="AR15">
            <v>0</v>
          </cell>
          <cell r="AS15">
            <v>0</v>
          </cell>
          <cell r="AT15" t="str">
            <v>A</v>
          </cell>
          <cell r="AU15"/>
          <cell r="AV15"/>
          <cell r="AW15" t="str">
            <v>B</v>
          </cell>
          <cell r="AX15"/>
          <cell r="AY15"/>
          <cell r="AZ15" t="str">
            <v>C</v>
          </cell>
          <cell r="BA15"/>
          <cell r="BB15"/>
          <cell r="BC15" t="str">
            <v>D</v>
          </cell>
          <cell r="BD15"/>
          <cell r="BE15"/>
          <cell r="BF15" t="str">
            <v>E</v>
          </cell>
          <cell r="BG15"/>
          <cell r="BH15"/>
          <cell r="BI15" t="str">
            <v>F</v>
          </cell>
          <cell r="BJ15"/>
          <cell r="BK15"/>
          <cell r="BL15" t="str">
            <v>G</v>
          </cell>
          <cell r="BM15"/>
          <cell r="BN15"/>
          <cell r="BO15"/>
          <cell r="BP15"/>
          <cell r="BQ15"/>
          <cell r="BR15"/>
          <cell r="BS15"/>
          <cell r="BT15"/>
          <cell r="BU15"/>
          <cell r="BV15"/>
          <cell r="BW15"/>
          <cell r="BX15"/>
          <cell r="BY15"/>
          <cell r="BZ15"/>
        </row>
        <row r="16">
          <cell r="A16" t="str">
            <v>10-414</v>
          </cell>
          <cell r="B16" t="str">
            <v xml:space="preserve">Dieftil </v>
          </cell>
          <cell r="C16" t="str">
            <v>Schoolweg 19, Oosterwijtwerd</v>
          </cell>
          <cell r="D16">
            <v>0</v>
          </cell>
          <cell r="E16"/>
          <cell r="F16">
            <v>0</v>
          </cell>
          <cell r="G16"/>
          <cell r="H16">
            <v>0</v>
          </cell>
          <cell r="I16"/>
          <cell r="J16">
            <v>0</v>
          </cell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/>
          <cell r="AH16"/>
          <cell r="AI16"/>
          <cell r="AJ16"/>
          <cell r="AK16">
            <v>0</v>
          </cell>
          <cell r="AL16">
            <v>0</v>
          </cell>
          <cell r="AM16"/>
          <cell r="AN16"/>
          <cell r="AO16"/>
          <cell r="AP16"/>
          <cell r="AQ16">
            <v>0</v>
          </cell>
          <cell r="AR16">
            <v>0</v>
          </cell>
          <cell r="AS16">
            <v>0</v>
          </cell>
          <cell r="AT16" t="str">
            <v>A</v>
          </cell>
          <cell r="AU16"/>
          <cell r="AV16"/>
          <cell r="AW16" t="str">
            <v>B</v>
          </cell>
          <cell r="AX16"/>
          <cell r="AY16"/>
          <cell r="AZ16" t="str">
            <v>C</v>
          </cell>
          <cell r="BA16"/>
          <cell r="BB16"/>
          <cell r="BC16" t="str">
            <v>D</v>
          </cell>
          <cell r="BD16"/>
          <cell r="BE16"/>
          <cell r="BF16" t="str">
            <v>E</v>
          </cell>
          <cell r="BG16"/>
          <cell r="BH16"/>
          <cell r="BI16" t="str">
            <v>F</v>
          </cell>
          <cell r="BJ16"/>
          <cell r="BK16"/>
          <cell r="BL16" t="str">
            <v>G</v>
          </cell>
          <cell r="BM16"/>
          <cell r="BN16"/>
          <cell r="BO16"/>
          <cell r="BP16"/>
          <cell r="BQ16"/>
          <cell r="BR16"/>
          <cell r="BS16"/>
          <cell r="BT16"/>
          <cell r="BU16"/>
          <cell r="BV16"/>
          <cell r="BW16"/>
          <cell r="BX16"/>
          <cell r="BY16"/>
          <cell r="BZ16"/>
        </row>
        <row r="17">
          <cell r="A17" t="str">
            <v>10-415</v>
          </cell>
          <cell r="B17" t="str">
            <v xml:space="preserve">Fiepko Coolman </v>
          </cell>
          <cell r="C17" t="str">
            <v>mevr. Evers-Dijkhuizenlaan 55, Spijk</v>
          </cell>
          <cell r="D17">
            <v>0</v>
          </cell>
          <cell r="E17"/>
          <cell r="F17">
            <v>0</v>
          </cell>
          <cell r="G17"/>
          <cell r="H17">
            <v>0</v>
          </cell>
          <cell r="I17"/>
          <cell r="J17">
            <v>0</v>
          </cell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/>
          <cell r="AH17"/>
          <cell r="AI17"/>
          <cell r="AJ17"/>
          <cell r="AK17">
            <v>0</v>
          </cell>
          <cell r="AL17">
            <v>0</v>
          </cell>
          <cell r="AM17"/>
          <cell r="AN17"/>
          <cell r="AO17"/>
          <cell r="AP17"/>
          <cell r="AQ17">
            <v>0</v>
          </cell>
          <cell r="AR17">
            <v>0</v>
          </cell>
          <cell r="AS17">
            <v>0</v>
          </cell>
          <cell r="AT17" t="str">
            <v>A</v>
          </cell>
          <cell r="AU17"/>
          <cell r="AV17"/>
          <cell r="AW17" t="str">
            <v>B</v>
          </cell>
          <cell r="AX17"/>
          <cell r="AY17"/>
          <cell r="AZ17" t="str">
            <v>C</v>
          </cell>
          <cell r="BA17"/>
          <cell r="BB17"/>
          <cell r="BC17" t="str">
            <v>D</v>
          </cell>
          <cell r="BD17"/>
          <cell r="BE17"/>
          <cell r="BF17" t="str">
            <v>E</v>
          </cell>
          <cell r="BG17"/>
          <cell r="BH17"/>
          <cell r="BI17" t="str">
            <v>F</v>
          </cell>
          <cell r="BJ17"/>
          <cell r="BK17"/>
          <cell r="BL17" t="str">
            <v>G</v>
          </cell>
          <cell r="BM17"/>
          <cell r="BN17"/>
          <cell r="BO17"/>
          <cell r="BP17"/>
          <cell r="BQ17"/>
          <cell r="BR17"/>
          <cell r="BS17"/>
          <cell r="BT17"/>
          <cell r="BU17"/>
          <cell r="BV17"/>
          <cell r="BW17"/>
          <cell r="BX17"/>
          <cell r="BY17"/>
          <cell r="BZ17"/>
        </row>
        <row r="18">
          <cell r="A18" t="str">
            <v>10-416</v>
          </cell>
          <cell r="B18" t="str">
            <v xml:space="preserve">Garmerwolde </v>
          </cell>
          <cell r="C18" t="str">
            <v>Dorpsweg 60, Garmerwolde</v>
          </cell>
          <cell r="D18">
            <v>0</v>
          </cell>
          <cell r="E18"/>
          <cell r="F18">
            <v>0</v>
          </cell>
          <cell r="G18"/>
          <cell r="H18">
            <v>0</v>
          </cell>
          <cell r="I18"/>
          <cell r="J18">
            <v>0</v>
          </cell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/>
          <cell r="AH18"/>
          <cell r="AI18"/>
          <cell r="AJ18"/>
          <cell r="AK18">
            <v>0</v>
          </cell>
          <cell r="AL18">
            <v>0</v>
          </cell>
          <cell r="AM18"/>
          <cell r="AN18"/>
          <cell r="AO18"/>
          <cell r="AP18"/>
          <cell r="AQ18">
            <v>0</v>
          </cell>
          <cell r="AR18">
            <v>0</v>
          </cell>
          <cell r="AS18">
            <v>0</v>
          </cell>
          <cell r="AT18" t="str">
            <v>A</v>
          </cell>
          <cell r="AU18"/>
          <cell r="AV18"/>
          <cell r="AW18" t="str">
            <v>B</v>
          </cell>
          <cell r="AX18"/>
          <cell r="AY18"/>
          <cell r="AZ18" t="str">
            <v>C</v>
          </cell>
          <cell r="BA18"/>
          <cell r="BB18"/>
          <cell r="BC18" t="str">
            <v>D</v>
          </cell>
          <cell r="BD18"/>
          <cell r="BE18"/>
          <cell r="BF18" t="str">
            <v>E</v>
          </cell>
          <cell r="BG18"/>
          <cell r="BH18"/>
          <cell r="BI18" t="str">
            <v>F</v>
          </cell>
          <cell r="BJ18"/>
          <cell r="BK18"/>
          <cell r="BL18" t="str">
            <v>G</v>
          </cell>
          <cell r="BM18"/>
          <cell r="BN18"/>
          <cell r="BO18"/>
          <cell r="BP18"/>
          <cell r="BQ18"/>
          <cell r="BR18"/>
          <cell r="BS18"/>
          <cell r="BT18"/>
          <cell r="BU18"/>
          <cell r="BV18"/>
          <cell r="BW18"/>
          <cell r="BX18"/>
          <cell r="BY18"/>
          <cell r="BZ18"/>
        </row>
        <row r="19">
          <cell r="A19" t="str">
            <v>10-417</v>
          </cell>
          <cell r="B19" t="str">
            <v xml:space="preserve">Hiliglo </v>
          </cell>
          <cell r="C19" t="str">
            <v>Pastorielaan 1, Holwierde</v>
          </cell>
          <cell r="D19">
            <v>0</v>
          </cell>
          <cell r="E19"/>
          <cell r="F19">
            <v>0</v>
          </cell>
          <cell r="G19"/>
          <cell r="H19">
            <v>0</v>
          </cell>
          <cell r="I19"/>
          <cell r="J19">
            <v>0</v>
          </cell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/>
          <cell r="AH19"/>
          <cell r="AI19"/>
          <cell r="AJ19"/>
          <cell r="AK19">
            <v>0</v>
          </cell>
          <cell r="AL19">
            <v>0</v>
          </cell>
          <cell r="AM19"/>
          <cell r="AN19"/>
          <cell r="AO19"/>
          <cell r="AP19"/>
          <cell r="AQ19">
            <v>0</v>
          </cell>
          <cell r="AR19">
            <v>0</v>
          </cell>
          <cell r="AS19">
            <v>0</v>
          </cell>
          <cell r="AT19" t="str">
            <v>A</v>
          </cell>
          <cell r="AU19"/>
          <cell r="AV19"/>
          <cell r="AW19" t="str">
            <v>B</v>
          </cell>
          <cell r="AX19"/>
          <cell r="AY19"/>
          <cell r="AZ19" t="str">
            <v>C</v>
          </cell>
          <cell r="BA19"/>
          <cell r="BB19"/>
          <cell r="BC19" t="str">
            <v>D</v>
          </cell>
          <cell r="BD19"/>
          <cell r="BE19"/>
          <cell r="BF19" t="str">
            <v>E</v>
          </cell>
          <cell r="BG19"/>
          <cell r="BH19"/>
          <cell r="BI19" t="str">
            <v>F</v>
          </cell>
          <cell r="BJ19"/>
          <cell r="BK19"/>
          <cell r="BL19" t="str">
            <v>G</v>
          </cell>
          <cell r="BM19"/>
          <cell r="BN19"/>
          <cell r="BO19"/>
          <cell r="BP19"/>
          <cell r="BQ19"/>
          <cell r="BR19"/>
          <cell r="BS19"/>
          <cell r="BT19"/>
          <cell r="BU19"/>
          <cell r="BV19"/>
          <cell r="BW19"/>
          <cell r="BX19"/>
          <cell r="BY19"/>
          <cell r="BZ19"/>
        </row>
        <row r="20">
          <cell r="A20" t="str">
            <v>10-418</v>
          </cell>
          <cell r="B20" t="str">
            <v xml:space="preserve">Jan Ligthart Appingedam </v>
          </cell>
          <cell r="C20" t="str">
            <v>Postbus 326, Appingedam</v>
          </cell>
          <cell r="D20">
            <v>0</v>
          </cell>
          <cell r="E20"/>
          <cell r="F20">
            <v>0</v>
          </cell>
          <cell r="G20"/>
          <cell r="H20">
            <v>0</v>
          </cell>
          <cell r="I20"/>
          <cell r="J20">
            <v>0</v>
          </cell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/>
          <cell r="AH20"/>
          <cell r="AI20"/>
          <cell r="AJ20"/>
          <cell r="AK20">
            <v>0</v>
          </cell>
          <cell r="AL20">
            <v>0</v>
          </cell>
          <cell r="AM20"/>
          <cell r="AN20"/>
          <cell r="AO20"/>
          <cell r="AP20"/>
          <cell r="AQ20">
            <v>0</v>
          </cell>
          <cell r="AR20">
            <v>0</v>
          </cell>
          <cell r="AS20">
            <v>0</v>
          </cell>
          <cell r="AT20" t="str">
            <v>A</v>
          </cell>
          <cell r="AU20"/>
          <cell r="AV20"/>
          <cell r="AW20" t="str">
            <v>B</v>
          </cell>
          <cell r="AX20"/>
          <cell r="AY20"/>
          <cell r="AZ20" t="str">
            <v>C</v>
          </cell>
          <cell r="BA20"/>
          <cell r="BB20"/>
          <cell r="BC20" t="str">
            <v>D</v>
          </cell>
          <cell r="BD20"/>
          <cell r="BE20"/>
          <cell r="BF20" t="str">
            <v>E</v>
          </cell>
          <cell r="BG20"/>
          <cell r="BH20"/>
          <cell r="BI20" t="str">
            <v>F</v>
          </cell>
          <cell r="BJ20"/>
          <cell r="BK20"/>
          <cell r="BL20" t="str">
            <v>G</v>
          </cell>
          <cell r="BM20"/>
          <cell r="BN20"/>
          <cell r="BO20"/>
          <cell r="BP20"/>
          <cell r="BQ20"/>
          <cell r="BR20"/>
          <cell r="BS20"/>
          <cell r="BT20"/>
          <cell r="BU20"/>
          <cell r="BV20"/>
          <cell r="BW20"/>
          <cell r="BX20"/>
          <cell r="BY20"/>
          <cell r="BZ20"/>
        </row>
        <row r="21">
          <cell r="A21" t="str">
            <v>10-419</v>
          </cell>
          <cell r="B21" t="str">
            <v xml:space="preserve">Jan Ligthart Delfzijl </v>
          </cell>
          <cell r="C21" t="str">
            <v>Botterlaan 1, Delfzijl</v>
          </cell>
          <cell r="D21">
            <v>0</v>
          </cell>
          <cell r="E21"/>
          <cell r="F21">
            <v>0</v>
          </cell>
          <cell r="G21"/>
          <cell r="H21">
            <v>0</v>
          </cell>
          <cell r="I21"/>
          <cell r="J21">
            <v>0</v>
          </cell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/>
          <cell r="AH21"/>
          <cell r="AI21"/>
          <cell r="AJ21"/>
          <cell r="AK21">
            <v>0</v>
          </cell>
          <cell r="AL21">
            <v>0</v>
          </cell>
          <cell r="AM21"/>
          <cell r="AN21"/>
          <cell r="AO21"/>
          <cell r="AP21"/>
          <cell r="AQ21">
            <v>0</v>
          </cell>
          <cell r="AR21">
            <v>0</v>
          </cell>
          <cell r="AS21">
            <v>0</v>
          </cell>
          <cell r="AT21" t="str">
            <v>A</v>
          </cell>
          <cell r="AU21"/>
          <cell r="AV21"/>
          <cell r="AW21" t="str">
            <v>B</v>
          </cell>
          <cell r="AX21"/>
          <cell r="AY21"/>
          <cell r="AZ21" t="str">
            <v>C</v>
          </cell>
          <cell r="BA21"/>
          <cell r="BB21"/>
          <cell r="BC21" t="str">
            <v>D</v>
          </cell>
          <cell r="BD21"/>
          <cell r="BE21"/>
          <cell r="BF21" t="str">
            <v>E</v>
          </cell>
          <cell r="BG21"/>
          <cell r="BH21"/>
          <cell r="BI21" t="str">
            <v>F</v>
          </cell>
          <cell r="BJ21"/>
          <cell r="BK21"/>
          <cell r="BL21" t="str">
            <v>G</v>
          </cell>
          <cell r="BM21"/>
          <cell r="BN21"/>
          <cell r="BO21"/>
          <cell r="BP21"/>
          <cell r="BQ21"/>
          <cell r="BR21"/>
          <cell r="BS21"/>
          <cell r="BT21"/>
          <cell r="BU21"/>
          <cell r="BV21"/>
          <cell r="BW21"/>
          <cell r="BX21"/>
          <cell r="BY21"/>
          <cell r="BZ21"/>
        </row>
        <row r="22">
          <cell r="A22" t="str">
            <v>10-420</v>
          </cell>
          <cell r="B22" t="str">
            <v xml:space="preserve">Jan Nieuwenhuyzen </v>
          </cell>
          <cell r="C22" t="str">
            <v>Postbus 31, Appingedam</v>
          </cell>
          <cell r="D22">
            <v>0</v>
          </cell>
          <cell r="E22"/>
          <cell r="F22">
            <v>0</v>
          </cell>
          <cell r="G22"/>
          <cell r="H22">
            <v>0</v>
          </cell>
          <cell r="I22"/>
          <cell r="J22">
            <v>0</v>
          </cell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/>
          <cell r="AH22"/>
          <cell r="AI22"/>
          <cell r="AJ22"/>
          <cell r="AK22">
            <v>0</v>
          </cell>
          <cell r="AL22">
            <v>0</v>
          </cell>
          <cell r="AM22"/>
          <cell r="AN22"/>
          <cell r="AO22"/>
          <cell r="AP22"/>
          <cell r="AQ22">
            <v>0</v>
          </cell>
          <cell r="AR22">
            <v>0</v>
          </cell>
          <cell r="AS22">
            <v>0</v>
          </cell>
          <cell r="AT22" t="str">
            <v>A</v>
          </cell>
          <cell r="AU22"/>
          <cell r="AV22"/>
          <cell r="AW22" t="str">
            <v>B</v>
          </cell>
          <cell r="AX22"/>
          <cell r="AY22"/>
          <cell r="AZ22" t="str">
            <v>C</v>
          </cell>
          <cell r="BA22"/>
          <cell r="BB22"/>
          <cell r="BC22" t="str">
            <v>D</v>
          </cell>
          <cell r="BD22"/>
          <cell r="BE22"/>
          <cell r="BF22" t="str">
            <v>E</v>
          </cell>
          <cell r="BG22"/>
          <cell r="BH22"/>
          <cell r="BI22" t="str">
            <v>F</v>
          </cell>
          <cell r="BJ22"/>
          <cell r="BK22"/>
          <cell r="BL22" t="str">
            <v>G</v>
          </cell>
          <cell r="BM22"/>
          <cell r="BN22"/>
          <cell r="BO22"/>
          <cell r="BP22"/>
          <cell r="BQ22"/>
          <cell r="BR22"/>
          <cell r="BS22"/>
          <cell r="BT22"/>
          <cell r="BU22"/>
          <cell r="BV22"/>
          <cell r="BW22"/>
          <cell r="BX22"/>
          <cell r="BY22"/>
          <cell r="BZ22"/>
        </row>
        <row r="23">
          <cell r="A23" t="str">
            <v>10-421</v>
          </cell>
          <cell r="B23" t="str">
            <v xml:space="preserve">Meedhuizen </v>
          </cell>
          <cell r="C23" t="str">
            <v>Hoofdstraat 21, Meedhuizen</v>
          </cell>
          <cell r="D23">
            <v>0</v>
          </cell>
          <cell r="E23"/>
          <cell r="F23">
            <v>0</v>
          </cell>
          <cell r="G23"/>
          <cell r="H23">
            <v>0</v>
          </cell>
          <cell r="I23"/>
          <cell r="J23">
            <v>0</v>
          </cell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/>
          <cell r="AH23"/>
          <cell r="AI23"/>
          <cell r="AJ23"/>
          <cell r="AK23">
            <v>0</v>
          </cell>
          <cell r="AL23">
            <v>0</v>
          </cell>
          <cell r="AM23"/>
          <cell r="AN23"/>
          <cell r="AO23"/>
          <cell r="AP23"/>
          <cell r="AQ23">
            <v>0</v>
          </cell>
          <cell r="AR23">
            <v>0</v>
          </cell>
          <cell r="AS23">
            <v>0</v>
          </cell>
          <cell r="AT23" t="str">
            <v>A</v>
          </cell>
          <cell r="AU23"/>
          <cell r="AV23"/>
          <cell r="AW23" t="str">
            <v>B</v>
          </cell>
          <cell r="AX23"/>
          <cell r="AY23"/>
          <cell r="AZ23" t="str">
            <v>C</v>
          </cell>
          <cell r="BA23"/>
          <cell r="BB23"/>
          <cell r="BC23" t="str">
            <v>D</v>
          </cell>
          <cell r="BD23"/>
          <cell r="BE23"/>
          <cell r="BF23" t="str">
            <v>E</v>
          </cell>
          <cell r="BG23"/>
          <cell r="BH23"/>
          <cell r="BI23" t="str">
            <v>F</v>
          </cell>
          <cell r="BJ23"/>
          <cell r="BK23"/>
          <cell r="BL23" t="str">
            <v>G</v>
          </cell>
          <cell r="BM23"/>
          <cell r="BN23"/>
          <cell r="BO23"/>
          <cell r="BP23"/>
          <cell r="BQ23"/>
          <cell r="BR23"/>
          <cell r="BS23"/>
          <cell r="BT23"/>
          <cell r="BU23"/>
          <cell r="BV23"/>
          <cell r="BW23"/>
          <cell r="BX23"/>
          <cell r="BY23"/>
          <cell r="BZ23"/>
        </row>
        <row r="24">
          <cell r="A24" t="str">
            <v>10-422</v>
          </cell>
          <cell r="B24" t="str">
            <v xml:space="preserve">Obs RA Venhuisschool </v>
          </cell>
          <cell r="C24" t="str">
            <v>Van Berumstraat 2, Zuidwolde</v>
          </cell>
          <cell r="D24">
            <v>0</v>
          </cell>
          <cell r="E24"/>
          <cell r="F24">
            <v>0</v>
          </cell>
          <cell r="G24"/>
          <cell r="H24">
            <v>0</v>
          </cell>
          <cell r="I24"/>
          <cell r="J24">
            <v>0</v>
          </cell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/>
          <cell r="AH24"/>
          <cell r="AI24"/>
          <cell r="AJ24"/>
          <cell r="AK24">
            <v>0</v>
          </cell>
          <cell r="AL24">
            <v>0</v>
          </cell>
          <cell r="AM24"/>
          <cell r="AN24"/>
          <cell r="AO24"/>
          <cell r="AP24"/>
          <cell r="AQ24">
            <v>0</v>
          </cell>
          <cell r="AR24">
            <v>0</v>
          </cell>
          <cell r="AS24">
            <v>0</v>
          </cell>
          <cell r="AT24" t="str">
            <v>A</v>
          </cell>
          <cell r="AU24"/>
          <cell r="AV24"/>
          <cell r="AW24" t="str">
            <v>B</v>
          </cell>
          <cell r="AX24"/>
          <cell r="AY24"/>
          <cell r="AZ24" t="str">
            <v>C</v>
          </cell>
          <cell r="BA24"/>
          <cell r="BB24"/>
          <cell r="BC24" t="str">
            <v>D</v>
          </cell>
          <cell r="BD24"/>
          <cell r="BE24"/>
          <cell r="BF24" t="str">
            <v>E</v>
          </cell>
          <cell r="BG24"/>
          <cell r="BH24"/>
          <cell r="BI24" t="str">
            <v>F</v>
          </cell>
          <cell r="BJ24"/>
          <cell r="BK24"/>
          <cell r="BL24" t="str">
            <v>G</v>
          </cell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</row>
        <row r="25">
          <cell r="A25" t="str">
            <v>10-423</v>
          </cell>
          <cell r="B25" t="str">
            <v xml:space="preserve">Obs Togtemaarschool </v>
          </cell>
          <cell r="C25" t="str">
            <v>De Vlijt 14, Bedum</v>
          </cell>
          <cell r="D25">
            <v>0</v>
          </cell>
          <cell r="E25"/>
          <cell r="F25">
            <v>0</v>
          </cell>
          <cell r="G25"/>
          <cell r="H25">
            <v>0</v>
          </cell>
          <cell r="I25"/>
          <cell r="J25">
            <v>0</v>
          </cell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/>
          <cell r="AH25"/>
          <cell r="AI25"/>
          <cell r="AJ25"/>
          <cell r="AK25">
            <v>0</v>
          </cell>
          <cell r="AL25">
            <v>0</v>
          </cell>
          <cell r="AM25"/>
          <cell r="AN25"/>
          <cell r="AO25"/>
          <cell r="AP25"/>
          <cell r="AQ25">
            <v>0</v>
          </cell>
          <cell r="AR25">
            <v>0</v>
          </cell>
          <cell r="AS25">
            <v>0</v>
          </cell>
          <cell r="AT25" t="str">
            <v>A</v>
          </cell>
          <cell r="AU25"/>
          <cell r="AV25"/>
          <cell r="AW25" t="str">
            <v>B</v>
          </cell>
          <cell r="AX25"/>
          <cell r="AY25"/>
          <cell r="AZ25" t="str">
            <v>C</v>
          </cell>
          <cell r="BA25"/>
          <cell r="BB25"/>
          <cell r="BC25" t="str">
            <v>D</v>
          </cell>
          <cell r="BD25"/>
          <cell r="BE25"/>
          <cell r="BF25" t="str">
            <v>E</v>
          </cell>
          <cell r="BG25"/>
          <cell r="BH25"/>
          <cell r="BI25" t="str">
            <v>F</v>
          </cell>
          <cell r="BJ25"/>
          <cell r="BK25"/>
          <cell r="BL25" t="str">
            <v>G</v>
          </cell>
          <cell r="BM25"/>
          <cell r="BN25"/>
          <cell r="BO25"/>
          <cell r="BP25"/>
          <cell r="BQ25"/>
          <cell r="BR25"/>
          <cell r="BS25"/>
          <cell r="BT25"/>
          <cell r="BU25"/>
          <cell r="BV25"/>
          <cell r="BW25"/>
          <cell r="BX25"/>
          <cell r="BY25"/>
          <cell r="BZ25"/>
        </row>
        <row r="26">
          <cell r="A26" t="str">
            <v>10-424</v>
          </cell>
          <cell r="B26" t="str">
            <v xml:space="preserve">Onderwijsbureau </v>
          </cell>
          <cell r="C26" t="str">
            <v>, Loppersum</v>
          </cell>
          <cell r="D26">
            <v>0</v>
          </cell>
          <cell r="E26"/>
          <cell r="F26">
            <v>0</v>
          </cell>
          <cell r="G26"/>
          <cell r="H26">
            <v>0</v>
          </cell>
          <cell r="I26"/>
          <cell r="J26">
            <v>0</v>
          </cell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/>
          <cell r="AH26"/>
          <cell r="AI26"/>
          <cell r="AJ26"/>
          <cell r="AK26">
            <v>0</v>
          </cell>
          <cell r="AL26">
            <v>0</v>
          </cell>
          <cell r="AM26"/>
          <cell r="AN26"/>
          <cell r="AO26"/>
          <cell r="AP26"/>
          <cell r="AQ26">
            <v>0</v>
          </cell>
          <cell r="AR26">
            <v>0</v>
          </cell>
          <cell r="AS26">
            <v>0</v>
          </cell>
          <cell r="AT26" t="str">
            <v>A</v>
          </cell>
          <cell r="AU26"/>
          <cell r="AV26"/>
          <cell r="AW26" t="str">
            <v>B</v>
          </cell>
          <cell r="AX26"/>
          <cell r="AY26"/>
          <cell r="AZ26" t="str">
            <v>C</v>
          </cell>
          <cell r="BA26"/>
          <cell r="BB26"/>
          <cell r="BC26" t="str">
            <v>D</v>
          </cell>
          <cell r="BD26"/>
          <cell r="BE26"/>
          <cell r="BF26" t="str">
            <v>E</v>
          </cell>
          <cell r="BG26"/>
          <cell r="BH26"/>
          <cell r="BI26" t="str">
            <v>F</v>
          </cell>
          <cell r="BJ26"/>
          <cell r="BK26"/>
          <cell r="BL26" t="str">
            <v>G</v>
          </cell>
          <cell r="BM26"/>
          <cell r="BN26"/>
          <cell r="BO26"/>
          <cell r="BP26"/>
          <cell r="BQ26"/>
          <cell r="BR26"/>
          <cell r="BS26"/>
          <cell r="BT26"/>
          <cell r="BU26"/>
          <cell r="BV26"/>
          <cell r="BW26"/>
          <cell r="BX26"/>
          <cell r="BY26"/>
          <cell r="BZ26"/>
        </row>
        <row r="27">
          <cell r="A27" t="str">
            <v>10-425</v>
          </cell>
          <cell r="B27" t="str">
            <v xml:space="preserve">Prinses Beatr,De Wilgenstee </v>
          </cell>
          <cell r="C27" t="str">
            <v>Kwekersweg 1, Zeerijp</v>
          </cell>
          <cell r="D27">
            <v>0</v>
          </cell>
          <cell r="E27"/>
          <cell r="F27">
            <v>0</v>
          </cell>
          <cell r="G27"/>
          <cell r="H27">
            <v>0</v>
          </cell>
          <cell r="I27"/>
          <cell r="J27">
            <v>0</v>
          </cell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/>
          <cell r="AH27"/>
          <cell r="AI27"/>
          <cell r="AJ27"/>
          <cell r="AK27">
            <v>0</v>
          </cell>
          <cell r="AL27">
            <v>0</v>
          </cell>
          <cell r="AM27"/>
          <cell r="AN27"/>
          <cell r="AO27"/>
          <cell r="AP27"/>
          <cell r="AQ27">
            <v>0</v>
          </cell>
          <cell r="AR27">
            <v>0</v>
          </cell>
          <cell r="AS27">
            <v>0</v>
          </cell>
          <cell r="AT27" t="str">
            <v>A</v>
          </cell>
          <cell r="AU27"/>
          <cell r="AV27"/>
          <cell r="AW27" t="str">
            <v>B</v>
          </cell>
          <cell r="AX27"/>
          <cell r="AY27"/>
          <cell r="AZ27" t="str">
            <v>C</v>
          </cell>
          <cell r="BA27"/>
          <cell r="BB27"/>
          <cell r="BC27" t="str">
            <v>D</v>
          </cell>
          <cell r="BD27"/>
          <cell r="BE27"/>
          <cell r="BF27" t="str">
            <v>E</v>
          </cell>
          <cell r="BG27"/>
          <cell r="BH27"/>
          <cell r="BI27" t="str">
            <v>F</v>
          </cell>
          <cell r="BJ27"/>
          <cell r="BK27"/>
          <cell r="BL27" t="str">
            <v>G</v>
          </cell>
          <cell r="BM27"/>
          <cell r="BN27"/>
          <cell r="BO27"/>
          <cell r="BP27"/>
          <cell r="BQ27"/>
          <cell r="BR27"/>
          <cell r="BS27"/>
          <cell r="BT27"/>
          <cell r="BU27"/>
          <cell r="BV27"/>
          <cell r="BW27"/>
          <cell r="BX27"/>
          <cell r="BY27"/>
          <cell r="BZ27"/>
        </row>
        <row r="28">
          <cell r="A28" t="str">
            <v>10-426</v>
          </cell>
          <cell r="B28" t="str">
            <v xml:space="preserve">Prinses Beatrixschool </v>
          </cell>
          <cell r="C28" t="str">
            <v>Pomonaweg 44, Loppersum</v>
          </cell>
          <cell r="D28">
            <v>0</v>
          </cell>
          <cell r="E28"/>
          <cell r="F28">
            <v>0</v>
          </cell>
          <cell r="G28"/>
          <cell r="H28">
            <v>0</v>
          </cell>
          <cell r="I28"/>
          <cell r="J28">
            <v>0</v>
          </cell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/>
          <cell r="AH28"/>
          <cell r="AI28"/>
          <cell r="AJ28"/>
          <cell r="AK28">
            <v>0</v>
          </cell>
          <cell r="AL28">
            <v>0</v>
          </cell>
          <cell r="AM28"/>
          <cell r="AN28"/>
          <cell r="AO28"/>
          <cell r="AP28"/>
          <cell r="AQ28">
            <v>0</v>
          </cell>
          <cell r="AR28">
            <v>0</v>
          </cell>
          <cell r="AS28">
            <v>0</v>
          </cell>
          <cell r="AT28" t="str">
            <v>A</v>
          </cell>
          <cell r="AU28"/>
          <cell r="AV28"/>
          <cell r="AW28" t="str">
            <v>B</v>
          </cell>
          <cell r="AX28"/>
          <cell r="AY28"/>
          <cell r="AZ28" t="str">
            <v>C</v>
          </cell>
          <cell r="BA28"/>
          <cell r="BB28"/>
          <cell r="BC28" t="str">
            <v>D</v>
          </cell>
          <cell r="BD28"/>
          <cell r="BE28"/>
          <cell r="BF28" t="str">
            <v>E</v>
          </cell>
          <cell r="BG28"/>
          <cell r="BH28"/>
          <cell r="BI28" t="str">
            <v>F</v>
          </cell>
          <cell r="BJ28"/>
          <cell r="BK28"/>
          <cell r="BL28" t="str">
            <v>G</v>
          </cell>
          <cell r="BM28"/>
          <cell r="BN28"/>
          <cell r="BO28"/>
          <cell r="BP28"/>
          <cell r="BQ28"/>
          <cell r="BR28"/>
          <cell r="BS28"/>
          <cell r="BT28"/>
          <cell r="BU28"/>
          <cell r="BV28"/>
          <cell r="BW28"/>
          <cell r="BX28"/>
          <cell r="BY28"/>
          <cell r="BZ28"/>
        </row>
        <row r="29">
          <cell r="A29" t="str">
            <v>10-427</v>
          </cell>
          <cell r="B29" t="str">
            <v xml:space="preserve">Ripperdaborg Dalton Onderw </v>
          </cell>
          <cell r="C29" t="str">
            <v>Postbus 49, Farmsum</v>
          </cell>
          <cell r="D29">
            <v>0</v>
          </cell>
          <cell r="E29"/>
          <cell r="F29">
            <v>0</v>
          </cell>
          <cell r="G29"/>
          <cell r="H29">
            <v>0</v>
          </cell>
          <cell r="I29"/>
          <cell r="J29">
            <v>0</v>
          </cell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/>
          <cell r="AH29"/>
          <cell r="AI29"/>
          <cell r="AJ29"/>
          <cell r="AK29">
            <v>0</v>
          </cell>
          <cell r="AL29">
            <v>0</v>
          </cell>
          <cell r="AM29"/>
          <cell r="AN29"/>
          <cell r="AO29"/>
          <cell r="AP29"/>
          <cell r="AQ29">
            <v>0</v>
          </cell>
          <cell r="AR29">
            <v>0</v>
          </cell>
          <cell r="AS29">
            <v>0</v>
          </cell>
          <cell r="AT29" t="str">
            <v>A</v>
          </cell>
          <cell r="AU29">
            <v>0</v>
          </cell>
          <cell r="AV29">
            <v>0</v>
          </cell>
          <cell r="AW29" t="str">
            <v>B</v>
          </cell>
          <cell r="AX29">
            <v>0</v>
          </cell>
          <cell r="AY29">
            <v>0</v>
          </cell>
          <cell r="AZ29" t="str">
            <v>C</v>
          </cell>
          <cell r="BA29">
            <v>0</v>
          </cell>
          <cell r="BB29">
            <v>0</v>
          </cell>
          <cell r="BC29" t="str">
            <v>D</v>
          </cell>
          <cell r="BD29">
            <v>0</v>
          </cell>
          <cell r="BE29">
            <v>0</v>
          </cell>
          <cell r="BF29" t="str">
            <v>E</v>
          </cell>
          <cell r="BG29">
            <v>0</v>
          </cell>
          <cell r="BH29">
            <v>0</v>
          </cell>
          <cell r="BI29" t="str">
            <v>F</v>
          </cell>
          <cell r="BJ29">
            <v>0</v>
          </cell>
          <cell r="BK29">
            <v>0</v>
          </cell>
          <cell r="BL29" t="str">
            <v>G</v>
          </cell>
          <cell r="BM29">
            <v>0</v>
          </cell>
          <cell r="BN29">
            <v>0</v>
          </cell>
          <cell r="BO29"/>
          <cell r="BP29"/>
          <cell r="BQ29"/>
          <cell r="BR29"/>
          <cell r="BS29"/>
          <cell r="BT29"/>
          <cell r="BU29"/>
          <cell r="BV29"/>
          <cell r="BW29"/>
          <cell r="BX29"/>
          <cell r="BY29"/>
          <cell r="BZ29"/>
        </row>
        <row r="30">
          <cell r="A30" t="str">
            <v>10-428</v>
          </cell>
          <cell r="B30" t="str">
            <v xml:space="preserve">t Zigt </v>
          </cell>
          <cell r="C30" t="str">
            <v>Gersteland 3, Delfzijl</v>
          </cell>
          <cell r="D30">
            <v>0</v>
          </cell>
          <cell r="E30"/>
          <cell r="F30">
            <v>0</v>
          </cell>
          <cell r="G30"/>
          <cell r="H30">
            <v>0</v>
          </cell>
          <cell r="I30"/>
          <cell r="J30">
            <v>0</v>
          </cell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/>
          <cell r="AH30"/>
          <cell r="AI30"/>
          <cell r="AJ30"/>
          <cell r="AK30">
            <v>0</v>
          </cell>
          <cell r="AL30">
            <v>0</v>
          </cell>
          <cell r="AM30"/>
          <cell r="AN30"/>
          <cell r="AO30"/>
          <cell r="AP30"/>
          <cell r="AQ30">
            <v>0</v>
          </cell>
          <cell r="AR30">
            <v>0</v>
          </cell>
          <cell r="AS30">
            <v>0</v>
          </cell>
          <cell r="AT30" t="str">
            <v>A</v>
          </cell>
          <cell r="AU30">
            <v>0</v>
          </cell>
          <cell r="AV30">
            <v>0</v>
          </cell>
          <cell r="AW30" t="str">
            <v>B</v>
          </cell>
          <cell r="AX30">
            <v>0</v>
          </cell>
          <cell r="AY30">
            <v>0</v>
          </cell>
          <cell r="AZ30" t="str">
            <v>C</v>
          </cell>
          <cell r="BA30">
            <v>0</v>
          </cell>
          <cell r="BB30">
            <v>0</v>
          </cell>
          <cell r="BC30" t="str">
            <v>D</v>
          </cell>
          <cell r="BD30">
            <v>0</v>
          </cell>
          <cell r="BE30">
            <v>0</v>
          </cell>
          <cell r="BF30" t="str">
            <v>E</v>
          </cell>
          <cell r="BG30">
            <v>0</v>
          </cell>
          <cell r="BH30">
            <v>0</v>
          </cell>
          <cell r="BI30" t="str">
            <v>F</v>
          </cell>
          <cell r="BJ30">
            <v>0</v>
          </cell>
          <cell r="BK30">
            <v>0</v>
          </cell>
          <cell r="BL30" t="str">
            <v>G</v>
          </cell>
          <cell r="BM30">
            <v>0</v>
          </cell>
          <cell r="BN30">
            <v>0</v>
          </cell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</row>
        <row r="31">
          <cell r="A31" t="str">
            <v>10-429</v>
          </cell>
          <cell r="B31" t="str">
            <v xml:space="preserve">Tasveld </v>
          </cell>
          <cell r="C31" t="str">
            <v>Gevelsteen 2, Delfzijl</v>
          </cell>
          <cell r="D31">
            <v>0</v>
          </cell>
          <cell r="E31"/>
          <cell r="F31">
            <v>0</v>
          </cell>
          <cell r="G31"/>
          <cell r="H31">
            <v>0</v>
          </cell>
          <cell r="I31"/>
          <cell r="J31">
            <v>0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/>
          <cell r="AH31"/>
          <cell r="AI31"/>
          <cell r="AJ31"/>
          <cell r="AK31">
            <v>0</v>
          </cell>
          <cell r="AL31">
            <v>0</v>
          </cell>
          <cell r="AM31"/>
          <cell r="AN31"/>
          <cell r="AO31"/>
          <cell r="AP31"/>
          <cell r="AQ31">
            <v>0</v>
          </cell>
          <cell r="AR31">
            <v>0</v>
          </cell>
          <cell r="AS31">
            <v>0</v>
          </cell>
          <cell r="AT31" t="str">
            <v>A</v>
          </cell>
          <cell r="AU31">
            <v>0</v>
          </cell>
          <cell r="AV31">
            <v>0</v>
          </cell>
          <cell r="AW31" t="str">
            <v>B</v>
          </cell>
          <cell r="AX31">
            <v>0</v>
          </cell>
          <cell r="AY31">
            <v>0</v>
          </cell>
          <cell r="AZ31" t="str">
            <v>C</v>
          </cell>
          <cell r="BA31">
            <v>0</v>
          </cell>
          <cell r="BB31">
            <v>0</v>
          </cell>
          <cell r="BC31" t="str">
            <v>D</v>
          </cell>
          <cell r="BD31">
            <v>0</v>
          </cell>
          <cell r="BE31">
            <v>0</v>
          </cell>
          <cell r="BF31" t="str">
            <v>E</v>
          </cell>
          <cell r="BG31">
            <v>0</v>
          </cell>
          <cell r="BH31">
            <v>0</v>
          </cell>
          <cell r="BI31" t="str">
            <v>F</v>
          </cell>
          <cell r="BJ31">
            <v>0</v>
          </cell>
          <cell r="BK31">
            <v>0</v>
          </cell>
          <cell r="BL31" t="str">
            <v>G</v>
          </cell>
          <cell r="BM31">
            <v>0</v>
          </cell>
          <cell r="BN31">
            <v>0</v>
          </cell>
          <cell r="BO31"/>
          <cell r="BP31"/>
          <cell r="BQ31"/>
          <cell r="BR31"/>
          <cell r="BS31"/>
          <cell r="BT31"/>
          <cell r="BU31"/>
          <cell r="BV31"/>
          <cell r="BW31"/>
          <cell r="BX31"/>
          <cell r="BY31"/>
          <cell r="BZ31"/>
        </row>
        <row r="32">
          <cell r="A32" t="str">
            <v>10-430</v>
          </cell>
          <cell r="B32" t="str">
            <v xml:space="preserve">Wirdumerdraaischool </v>
          </cell>
          <cell r="C32" t="str">
            <v>Stadsweg 6, Wirdum</v>
          </cell>
          <cell r="D32">
            <v>0</v>
          </cell>
          <cell r="E32"/>
          <cell r="F32">
            <v>0</v>
          </cell>
          <cell r="G32"/>
          <cell r="H32">
            <v>0</v>
          </cell>
          <cell r="I32"/>
          <cell r="J32">
            <v>0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/>
          <cell r="AH32"/>
          <cell r="AI32"/>
          <cell r="AJ32"/>
          <cell r="AK32">
            <v>0</v>
          </cell>
          <cell r="AL32">
            <v>0</v>
          </cell>
          <cell r="AM32"/>
          <cell r="AN32"/>
          <cell r="AO32"/>
          <cell r="AP32"/>
          <cell r="AQ32">
            <v>0</v>
          </cell>
          <cell r="AR32">
            <v>0</v>
          </cell>
          <cell r="AS32">
            <v>0</v>
          </cell>
          <cell r="AT32" t="str">
            <v>A</v>
          </cell>
          <cell r="AU32">
            <v>0</v>
          </cell>
          <cell r="AV32">
            <v>0</v>
          </cell>
          <cell r="AW32" t="str">
            <v>B</v>
          </cell>
          <cell r="AX32">
            <v>0</v>
          </cell>
          <cell r="AY32">
            <v>0</v>
          </cell>
          <cell r="AZ32" t="str">
            <v>C</v>
          </cell>
          <cell r="BA32">
            <v>0</v>
          </cell>
          <cell r="BB32">
            <v>0</v>
          </cell>
          <cell r="BC32" t="str">
            <v>D</v>
          </cell>
          <cell r="BD32">
            <v>0</v>
          </cell>
          <cell r="BE32">
            <v>0</v>
          </cell>
          <cell r="BF32" t="str">
            <v>E</v>
          </cell>
          <cell r="BG32">
            <v>0</v>
          </cell>
          <cell r="BH32">
            <v>0</v>
          </cell>
          <cell r="BI32" t="str">
            <v>F</v>
          </cell>
          <cell r="BJ32">
            <v>0</v>
          </cell>
          <cell r="BK32">
            <v>0</v>
          </cell>
          <cell r="BL32" t="str">
            <v>G</v>
          </cell>
          <cell r="BM32">
            <v>0</v>
          </cell>
          <cell r="BN32">
            <v>0</v>
          </cell>
          <cell r="BO32"/>
          <cell r="BP32"/>
          <cell r="BQ32"/>
          <cell r="BR32"/>
          <cell r="BS32"/>
          <cell r="BT32"/>
          <cell r="BU32"/>
          <cell r="BV32"/>
          <cell r="BW32"/>
          <cell r="BX32"/>
          <cell r="BY32"/>
          <cell r="BZ32"/>
        </row>
        <row r="33">
          <cell r="A33">
            <v>31</v>
          </cell>
          <cell r="D33">
            <v>0</v>
          </cell>
          <cell r="E33"/>
          <cell r="F33">
            <v>0</v>
          </cell>
          <cell r="G33"/>
          <cell r="H33">
            <v>0</v>
          </cell>
          <cell r="I33"/>
          <cell r="J33">
            <v>0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/>
          <cell r="AH33"/>
          <cell r="AI33"/>
          <cell r="AJ33"/>
          <cell r="AK33">
            <v>0</v>
          </cell>
          <cell r="AL33">
            <v>0</v>
          </cell>
          <cell r="AM33"/>
          <cell r="AN33"/>
          <cell r="AO33"/>
          <cell r="AP33"/>
          <cell r="AQ33">
            <v>0</v>
          </cell>
          <cell r="AR33">
            <v>0</v>
          </cell>
          <cell r="AS33">
            <v>0</v>
          </cell>
          <cell r="AT33" t="str">
            <v>A</v>
          </cell>
          <cell r="AU33">
            <v>0</v>
          </cell>
          <cell r="AV33">
            <v>0</v>
          </cell>
          <cell r="AW33" t="str">
            <v>B</v>
          </cell>
          <cell r="AX33">
            <v>0</v>
          </cell>
          <cell r="AY33">
            <v>0</v>
          </cell>
          <cell r="AZ33" t="str">
            <v>C</v>
          </cell>
          <cell r="BA33">
            <v>0</v>
          </cell>
          <cell r="BB33">
            <v>0</v>
          </cell>
          <cell r="BC33" t="str">
            <v>D</v>
          </cell>
          <cell r="BD33">
            <v>0</v>
          </cell>
          <cell r="BE33">
            <v>0</v>
          </cell>
          <cell r="BF33" t="str">
            <v>E</v>
          </cell>
          <cell r="BG33">
            <v>0</v>
          </cell>
          <cell r="BH33">
            <v>0</v>
          </cell>
          <cell r="BI33" t="str">
            <v>F</v>
          </cell>
          <cell r="BJ33">
            <v>0</v>
          </cell>
          <cell r="BK33">
            <v>0</v>
          </cell>
          <cell r="BL33" t="str">
            <v>G</v>
          </cell>
          <cell r="BM33">
            <v>0</v>
          </cell>
          <cell r="BN33">
            <v>0</v>
          </cell>
          <cell r="BO33"/>
          <cell r="BP33"/>
          <cell r="BQ33"/>
          <cell r="BR33"/>
          <cell r="BS33"/>
          <cell r="BT33"/>
          <cell r="BU33"/>
          <cell r="BV33"/>
          <cell r="BW33"/>
          <cell r="BX33"/>
          <cell r="BY33"/>
          <cell r="BZ33"/>
        </row>
        <row r="34">
          <cell r="A34">
            <v>32</v>
          </cell>
          <cell r="D34">
            <v>0</v>
          </cell>
          <cell r="E34"/>
          <cell r="F34">
            <v>0</v>
          </cell>
          <cell r="G34"/>
          <cell r="H34">
            <v>0</v>
          </cell>
          <cell r="I34"/>
          <cell r="J34">
            <v>0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/>
          <cell r="AH34"/>
          <cell r="AI34"/>
          <cell r="AJ34"/>
          <cell r="AK34">
            <v>0</v>
          </cell>
          <cell r="AL34">
            <v>0</v>
          </cell>
          <cell r="AM34"/>
          <cell r="AN34"/>
          <cell r="AO34"/>
          <cell r="AP34"/>
          <cell r="AQ34">
            <v>0</v>
          </cell>
          <cell r="AR34">
            <v>0</v>
          </cell>
          <cell r="AS34">
            <v>0</v>
          </cell>
          <cell r="AT34" t="str">
            <v>A</v>
          </cell>
          <cell r="AU34">
            <v>0</v>
          </cell>
          <cell r="AV34">
            <v>0</v>
          </cell>
          <cell r="AW34" t="str">
            <v>B</v>
          </cell>
          <cell r="AX34">
            <v>0</v>
          </cell>
          <cell r="AY34">
            <v>0</v>
          </cell>
          <cell r="AZ34" t="str">
            <v>C</v>
          </cell>
          <cell r="BA34">
            <v>0</v>
          </cell>
          <cell r="BB34">
            <v>0</v>
          </cell>
          <cell r="BC34" t="str">
            <v>D</v>
          </cell>
          <cell r="BD34">
            <v>0</v>
          </cell>
          <cell r="BE34">
            <v>0</v>
          </cell>
          <cell r="BF34" t="str">
            <v>E</v>
          </cell>
          <cell r="BG34">
            <v>0</v>
          </cell>
          <cell r="BH34">
            <v>0</v>
          </cell>
          <cell r="BI34" t="str">
            <v>F</v>
          </cell>
          <cell r="BJ34">
            <v>0</v>
          </cell>
          <cell r="BK34">
            <v>0</v>
          </cell>
          <cell r="BL34" t="str">
            <v>G</v>
          </cell>
          <cell r="BM34">
            <v>0</v>
          </cell>
          <cell r="BN34">
            <v>0</v>
          </cell>
          <cell r="BO34"/>
          <cell r="BP34"/>
          <cell r="BQ34"/>
          <cell r="BR34"/>
          <cell r="BS34"/>
          <cell r="BT34"/>
          <cell r="BU34"/>
          <cell r="BV34"/>
          <cell r="BW34"/>
          <cell r="BX34"/>
          <cell r="BY34"/>
          <cell r="BZ34"/>
        </row>
        <row r="35">
          <cell r="A35">
            <v>33</v>
          </cell>
          <cell r="D35">
            <v>0</v>
          </cell>
          <cell r="E35"/>
          <cell r="F35">
            <v>0</v>
          </cell>
          <cell r="G35"/>
          <cell r="H35">
            <v>0</v>
          </cell>
          <cell r="I35"/>
          <cell r="J35">
            <v>0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/>
          <cell r="AH35"/>
          <cell r="AI35"/>
          <cell r="AJ35"/>
          <cell r="AK35">
            <v>0</v>
          </cell>
          <cell r="AL35">
            <v>0</v>
          </cell>
          <cell r="AM35"/>
          <cell r="AN35"/>
          <cell r="AO35"/>
          <cell r="AP35"/>
          <cell r="AQ35">
            <v>0</v>
          </cell>
          <cell r="AR35">
            <v>0</v>
          </cell>
          <cell r="AS35">
            <v>0</v>
          </cell>
          <cell r="AT35" t="str">
            <v>A</v>
          </cell>
          <cell r="AU35">
            <v>0</v>
          </cell>
          <cell r="AV35">
            <v>0</v>
          </cell>
          <cell r="AW35" t="str">
            <v>B</v>
          </cell>
          <cell r="AX35">
            <v>0</v>
          </cell>
          <cell r="AY35">
            <v>0</v>
          </cell>
          <cell r="AZ35" t="str">
            <v>C</v>
          </cell>
          <cell r="BA35">
            <v>0</v>
          </cell>
          <cell r="BB35">
            <v>0</v>
          </cell>
          <cell r="BC35" t="str">
            <v>D</v>
          </cell>
          <cell r="BD35">
            <v>0</v>
          </cell>
          <cell r="BE35">
            <v>0</v>
          </cell>
          <cell r="BF35" t="str">
            <v>E</v>
          </cell>
          <cell r="BG35">
            <v>0</v>
          </cell>
          <cell r="BH35">
            <v>0</v>
          </cell>
          <cell r="BI35" t="str">
            <v>F</v>
          </cell>
          <cell r="BJ35">
            <v>0</v>
          </cell>
          <cell r="BK35">
            <v>0</v>
          </cell>
          <cell r="BL35" t="str">
            <v>G</v>
          </cell>
          <cell r="BM35">
            <v>0</v>
          </cell>
          <cell r="BN35">
            <v>0</v>
          </cell>
          <cell r="BO35"/>
          <cell r="BP35"/>
          <cell r="BQ35"/>
          <cell r="BR35"/>
          <cell r="BS35"/>
          <cell r="BT35"/>
          <cell r="BU35"/>
          <cell r="BV35"/>
          <cell r="BW35"/>
          <cell r="BX35"/>
          <cell r="BY35"/>
          <cell r="BZ35"/>
        </row>
        <row r="36">
          <cell r="A36">
            <v>34</v>
          </cell>
          <cell r="D36">
            <v>0</v>
          </cell>
          <cell r="E36"/>
          <cell r="F36">
            <v>0</v>
          </cell>
          <cell r="G36"/>
          <cell r="H36">
            <v>0</v>
          </cell>
          <cell r="I36"/>
          <cell r="J36">
            <v>0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/>
          <cell r="AH36"/>
          <cell r="AI36"/>
          <cell r="AJ36"/>
          <cell r="AK36">
            <v>0</v>
          </cell>
          <cell r="AL36">
            <v>0</v>
          </cell>
          <cell r="AM36"/>
          <cell r="AN36"/>
          <cell r="AO36"/>
          <cell r="AP36"/>
          <cell r="AQ36">
            <v>0</v>
          </cell>
          <cell r="AR36">
            <v>0</v>
          </cell>
          <cell r="AS36">
            <v>0</v>
          </cell>
          <cell r="AT36" t="str">
            <v>A</v>
          </cell>
          <cell r="AU36">
            <v>0</v>
          </cell>
          <cell r="AV36">
            <v>0</v>
          </cell>
          <cell r="AW36" t="str">
            <v>B</v>
          </cell>
          <cell r="AX36">
            <v>0</v>
          </cell>
          <cell r="AY36">
            <v>0</v>
          </cell>
          <cell r="AZ36" t="str">
            <v>C</v>
          </cell>
          <cell r="BA36">
            <v>0</v>
          </cell>
          <cell r="BB36">
            <v>0</v>
          </cell>
          <cell r="BC36" t="str">
            <v>D</v>
          </cell>
          <cell r="BD36">
            <v>0</v>
          </cell>
          <cell r="BE36">
            <v>0</v>
          </cell>
          <cell r="BF36" t="str">
            <v>E</v>
          </cell>
          <cell r="BG36">
            <v>0</v>
          </cell>
          <cell r="BH36">
            <v>0</v>
          </cell>
          <cell r="BI36" t="str">
            <v>F</v>
          </cell>
          <cell r="BJ36">
            <v>0</v>
          </cell>
          <cell r="BK36">
            <v>0</v>
          </cell>
          <cell r="BL36" t="str">
            <v>G</v>
          </cell>
          <cell r="BM36">
            <v>0</v>
          </cell>
          <cell r="BN36">
            <v>0</v>
          </cell>
          <cell r="BO36"/>
          <cell r="BP36"/>
          <cell r="BQ36"/>
          <cell r="BR36"/>
          <cell r="BS36"/>
          <cell r="BT36"/>
          <cell r="BU36"/>
          <cell r="BV36"/>
          <cell r="BW36"/>
          <cell r="BX36"/>
          <cell r="BY36"/>
          <cell r="BZ36"/>
        </row>
      </sheetData>
      <sheetData sheetId="2">
        <row r="2">
          <cell r="B2" t="str">
            <v>Stichting Baasis</v>
          </cell>
        </row>
        <row r="3">
          <cell r="B3" t="str">
            <v>Zuidlaren</v>
          </cell>
        </row>
      </sheetData>
      <sheetData sheetId="3">
        <row r="28">
          <cell r="A28" t="str">
            <v>contractbeheerder</v>
          </cell>
        </row>
      </sheetData>
      <sheetData sheetId="4"/>
      <sheetData sheetId="5">
        <row r="18">
          <cell r="E18">
            <v>0</v>
          </cell>
          <cell r="G18">
            <v>0</v>
          </cell>
        </row>
        <row r="32">
          <cell r="E32">
            <v>0</v>
          </cell>
          <cell r="G32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2">
          <cell r="C2">
            <v>1</v>
          </cell>
        </row>
        <row r="3">
          <cell r="C3">
            <v>1</v>
          </cell>
        </row>
        <row r="6">
          <cell r="C6" t="e">
            <v>#N/A</v>
          </cell>
        </row>
        <row r="7">
          <cell r="C7" t="e">
            <v>#N/A</v>
          </cell>
        </row>
        <row r="10">
          <cell r="E10" t="e">
            <v>#N/A</v>
          </cell>
          <cell r="I10" t="e">
            <v>#N/A</v>
          </cell>
        </row>
        <row r="11">
          <cell r="E11" t="e">
            <v>#N/A</v>
          </cell>
          <cell r="I11" t="e">
            <v>#N/A</v>
          </cell>
        </row>
        <row r="14">
          <cell r="E14" t="e">
            <v>#N/A</v>
          </cell>
        </row>
        <row r="15">
          <cell r="E15" t="e">
            <v>#N/A</v>
          </cell>
        </row>
        <row r="16">
          <cell r="E16" t="e">
            <v>#N/A</v>
          </cell>
        </row>
        <row r="17">
          <cell r="E17" t="e">
            <v>#N/A</v>
          </cell>
        </row>
        <row r="18">
          <cell r="E18" t="e">
            <v>#N/A</v>
          </cell>
        </row>
        <row r="19">
          <cell r="E19" t="e">
            <v>#N/A</v>
          </cell>
        </row>
        <row r="20">
          <cell r="E20" t="e">
            <v>#N/A</v>
          </cell>
        </row>
        <row r="21">
          <cell r="E21" t="e">
            <v>#N/A</v>
          </cell>
        </row>
        <row r="22">
          <cell r="E22" t="e">
            <v>#N/A</v>
          </cell>
        </row>
        <row r="24">
          <cell r="E24" t="e">
            <v>#N/A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-1"/>
      <sheetName val="B-2"/>
      <sheetName val="C"/>
      <sheetName val="Totaal"/>
      <sheetName val="DT-inhoud"/>
      <sheetName val="DT-oppevl"/>
      <sheetName val="Laag 1"/>
      <sheetName val="BVO"/>
      <sheetName val="Categorie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DG_macros"/>
      <sheetName val="Module2"/>
      <sheetName val="Programma_check"/>
      <sheetName val="Tussenblad"/>
      <sheetName val="Blad1"/>
      <sheetName val="totaal"/>
      <sheetName val="Hoofdmenu"/>
      <sheetName val="scrprogramma"/>
      <sheetName val="scrvloersoort"/>
      <sheetName val="scrruimtestaten"/>
      <sheetName val="sorteer op code_oud"/>
      <sheetName val="sorteer op nr_oud"/>
      <sheetName val="Ma_vr"/>
      <sheetName val="Ma_vr-naloop"/>
      <sheetName val="Za"/>
      <sheetName val="Zo"/>
      <sheetName val="Fe"/>
      <sheetName val="Normblad"/>
      <sheetName val="rekenblad"/>
      <sheetName val="Start_programma's"/>
      <sheetName val="Apo_L"/>
      <sheetName val="Aul_L"/>
      <sheetName val="Aul_S"/>
      <sheetName val="Aul_T"/>
      <sheetName val="Bad_L"/>
      <sheetName val="Bad_S"/>
      <sheetName val="Bal_S"/>
      <sheetName val="Bed_L"/>
      <sheetName val="Beh_L"/>
      <sheetName val="Beh_S"/>
      <sheetName val="Beh_R"/>
      <sheetName val="Beh_T"/>
      <sheetName val="Com_L"/>
      <sheetName val="Con_L"/>
      <sheetName val="Csa_L"/>
      <sheetName val="Dag_L"/>
      <sheetName val="Dag_S"/>
      <sheetName val="Dag_T"/>
      <sheetName val="Dot_L"/>
      <sheetName val="Dot_S"/>
      <sheetName val="Dou_L"/>
      <sheetName val="Dou_S"/>
      <sheetName val="Ent_L"/>
      <sheetName val="Ent_S"/>
      <sheetName val="Ent_T"/>
      <sheetName val="Gan_L"/>
      <sheetName val="Gan_S"/>
      <sheetName val="GPB_S"/>
      <sheetName val="Gan_T"/>
      <sheetName val="Gar_L"/>
      <sheetName val="Gar_S"/>
      <sheetName val="Gar_T"/>
      <sheetName val="Gip_L"/>
      <sheetName val="Gip_S"/>
      <sheetName val="Hyd_L"/>
      <sheetName val="Hyd_S"/>
      <sheetName val="Iso_L"/>
      <sheetName val="Iso_T"/>
      <sheetName val="Iso_S"/>
      <sheetName val="Gla_G"/>
      <sheetName val="Gla_D"/>
      <sheetName val="Kan_L"/>
      <sheetName val="Kan_S"/>
      <sheetName val="Kan_T"/>
      <sheetName val="Kaw_T"/>
      <sheetName val="KPB_L"/>
      <sheetName val="Keu_L"/>
      <sheetName val="Keu_S"/>
      <sheetName val="Keu_T"/>
      <sheetName val="KVO_L"/>
      <sheetName val="Kle_L"/>
      <sheetName val="Kle_T"/>
      <sheetName val="Koe_L"/>
      <sheetName val="Koe_S"/>
      <sheetName val="Kle_S"/>
      <sheetName val="Kof_L"/>
      <sheetName val="Kof_S"/>
      <sheetName val="Kof_T"/>
      <sheetName val="Lab_L"/>
      <sheetName val="Lab_S"/>
      <sheetName val="Les_L"/>
      <sheetName val="Les_T"/>
      <sheetName val="Lif_L"/>
      <sheetName val="Lif_T"/>
      <sheetName val="Mag_L"/>
      <sheetName val="Mag_S"/>
      <sheetName val="Mag_T"/>
      <sheetName val="Mor_L"/>
      <sheetName val="Mor_S"/>
      <sheetName val="Mor_T"/>
      <sheetName val="Mor_Li"/>
      <sheetName val="Oef_L"/>
      <sheetName val="Mor_Li "/>
      <sheetName val="Ope_L"/>
      <sheetName val="Ope_S"/>
      <sheetName val="Par_L"/>
      <sheetName val="Par_S"/>
      <sheetName val="Opl_G"/>
      <sheetName val="Opl_S"/>
      <sheetName val="Opv_L"/>
      <sheetName val="Pat_L"/>
      <sheetName val="Pat_S"/>
      <sheetName val="Pat_T"/>
      <sheetName val="Rec_L"/>
      <sheetName val="Rec_T"/>
      <sheetName val="Pri_L"/>
      <sheetName val="Res_L"/>
      <sheetName val="Res_S"/>
      <sheetName val="Res_T"/>
      <sheetName val="Rol_L"/>
      <sheetName val="Rol_S"/>
      <sheetName val="Ron_L"/>
      <sheetName val="Ron_S"/>
      <sheetName val="San_L"/>
      <sheetName val="Roo_L"/>
      <sheetName val="Sad_P"/>
      <sheetName val="San_P"/>
      <sheetName val="San_S"/>
      <sheetName val="Sch_L"/>
      <sheetName val="Sla_L"/>
      <sheetName val="Spo_L"/>
      <sheetName val="Spo_S"/>
      <sheetName val="Spr_L"/>
      <sheetName val="Spr_T"/>
      <sheetName val="Tea_L"/>
      <sheetName val="Tea_T"/>
      <sheetName val="Tel_L"/>
      <sheetName val="Tel_T"/>
      <sheetName val="The_L"/>
      <sheetName val="The_T"/>
      <sheetName val="Toi_P"/>
      <sheetName val="Toi_S"/>
      <sheetName val="Tra_L"/>
      <sheetName val="Tra_M"/>
      <sheetName val="Tra_S"/>
      <sheetName val="Tra_T"/>
      <sheetName val="Ver_L"/>
      <sheetName val="Ver_T"/>
      <sheetName val="Voo_P"/>
      <sheetName val="Voo_S"/>
      <sheetName val="Wac_L"/>
      <sheetName val="Wac_S"/>
      <sheetName val="Wac_T"/>
      <sheetName val="Was_L"/>
      <sheetName val="Was_St"/>
      <sheetName val="Was_S"/>
      <sheetName val="Win_L"/>
      <sheetName val="Win_S"/>
      <sheetName val="Win_T"/>
      <sheetName val="Zwe_S"/>
      <sheetName val="Module1"/>
      <sheetName val="Module3"/>
      <sheetName val="Module4"/>
      <sheetName val="Module5"/>
      <sheetName val="Module6"/>
      <sheetName val="Module7"/>
      <sheetName val="Module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r.form.Contractomzet Diensten"/>
      <sheetName val="Uitvoerder"/>
      <sheetName val="Aard werk"/>
      <sheetName val="Frequnetie"/>
    </sheetNames>
    <sheetDataSet>
      <sheetData sheetId="0"/>
      <sheetData sheetId="1"/>
      <sheetData sheetId="2"/>
      <sheetData sheetId="3">
        <row r="3">
          <cell r="A3">
            <v>1</v>
          </cell>
          <cell r="B3" t="str">
            <v>12 x per jaar, een x per maand</v>
          </cell>
        </row>
        <row r="4">
          <cell r="A4">
            <v>2</v>
          </cell>
          <cell r="B4" t="str">
            <v>8 x per jaar, niet de derde maand van het kwartaal</v>
          </cell>
        </row>
        <row r="5">
          <cell r="A5">
            <v>3</v>
          </cell>
          <cell r="B5" t="str">
            <v>8 x per jaar, niet 1e maand van het kwartaal</v>
          </cell>
        </row>
        <row r="6">
          <cell r="A6">
            <v>4</v>
          </cell>
          <cell r="B6" t="str">
            <v>8 x per jaar, niet 2e maand van het kwartaal</v>
          </cell>
        </row>
        <row r="7">
          <cell r="A7">
            <v>5</v>
          </cell>
          <cell r="B7" t="str">
            <v>6 x per jaar, oneven maanden</v>
          </cell>
        </row>
        <row r="8">
          <cell r="A8">
            <v>6</v>
          </cell>
          <cell r="B8" t="str">
            <v>6 x per jaar, even maanden</v>
          </cell>
        </row>
        <row r="9">
          <cell r="A9">
            <v>7</v>
          </cell>
          <cell r="B9" t="str">
            <v>4x per jaar, 1e maand van het kwartaal</v>
          </cell>
        </row>
        <row r="10">
          <cell r="A10">
            <v>8</v>
          </cell>
          <cell r="B10" t="str">
            <v>4x per jaar, 2e maand van het kwartaal</v>
          </cell>
        </row>
        <row r="11">
          <cell r="A11">
            <v>9</v>
          </cell>
          <cell r="B11" t="str">
            <v>4 x per jaar, 3e maand van het kwartaal</v>
          </cell>
        </row>
        <row r="12">
          <cell r="A12">
            <v>10</v>
          </cell>
          <cell r="B12" t="str">
            <v>3 x per jaar, 1e van de 4 maanden</v>
          </cell>
        </row>
        <row r="13">
          <cell r="A13">
            <v>11</v>
          </cell>
          <cell r="B13" t="str">
            <v>3 x per jaar, 2e van de 4 maanden</v>
          </cell>
        </row>
        <row r="14">
          <cell r="A14">
            <v>12</v>
          </cell>
          <cell r="B14" t="str">
            <v>3 x per jaar, 3e van de 4 maanden</v>
          </cell>
        </row>
        <row r="15">
          <cell r="A15">
            <v>13</v>
          </cell>
          <cell r="B15" t="str">
            <v>3 x per jaar, 4e van de 4 maanden</v>
          </cell>
        </row>
        <row r="16">
          <cell r="A16">
            <v>14</v>
          </cell>
          <cell r="B16" t="str">
            <v>2 x per jaar, 1e maand van het halfjaar</v>
          </cell>
        </row>
        <row r="17">
          <cell r="A17">
            <v>15</v>
          </cell>
          <cell r="B17" t="str">
            <v>2x per jaar, 2e maand van het halfjaar</v>
          </cell>
        </row>
        <row r="18">
          <cell r="A18">
            <v>16</v>
          </cell>
          <cell r="B18" t="str">
            <v>2 x per jaar, 3e maand van het halfjaar</v>
          </cell>
        </row>
        <row r="19">
          <cell r="A19">
            <v>17</v>
          </cell>
          <cell r="B19" t="str">
            <v>2 x per jaar, 4e maand van het halfjaar</v>
          </cell>
        </row>
        <row r="20">
          <cell r="A20">
            <v>18</v>
          </cell>
          <cell r="B20" t="str">
            <v>2 x per jaar, 5e maand van het halfjaar</v>
          </cell>
        </row>
        <row r="21">
          <cell r="A21">
            <v>19</v>
          </cell>
          <cell r="B21" t="str">
            <v>2 x per jaar, 6e maand van het halfjaar</v>
          </cell>
        </row>
        <row r="22">
          <cell r="A22">
            <v>20</v>
          </cell>
          <cell r="B22" t="str">
            <v>1 x per jaar, januari</v>
          </cell>
        </row>
        <row r="23">
          <cell r="A23">
            <v>21</v>
          </cell>
          <cell r="B23" t="str">
            <v>1 x per jaar, februari</v>
          </cell>
        </row>
        <row r="24">
          <cell r="A24">
            <v>22</v>
          </cell>
          <cell r="B24" t="str">
            <v>1 x per jaar, maart</v>
          </cell>
        </row>
        <row r="25">
          <cell r="A25">
            <v>23</v>
          </cell>
          <cell r="B25" t="str">
            <v>1 x per jaar, april</v>
          </cell>
        </row>
        <row r="26">
          <cell r="A26">
            <v>24</v>
          </cell>
          <cell r="B26" t="str">
            <v>1 x per jaar, mei</v>
          </cell>
        </row>
        <row r="27">
          <cell r="A27">
            <v>25</v>
          </cell>
          <cell r="B27" t="str">
            <v>1 x per jaar, juni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r.xls"/>
      <sheetName val="#REF"/>
      <sheetName val="atir_xls"/>
      <sheetName val="3-Basis_ruimtestaat"/>
      <sheetName val="Omreken"/>
      <sheetName val="atir_xls1"/>
      <sheetName val="atir_xl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andachtspunten"/>
      <sheetName val="taakverdeling per gebouw"/>
      <sheetName val="calculatie glas"/>
      <sheetName val="foto's glas"/>
      <sheetName val="calculatie HQ"/>
      <sheetName val="calculatie Service center"/>
      <sheetName val="calculatie Distribution"/>
      <sheetName val="Uurtarieven"/>
      <sheetName val="m² prijzen"/>
      <sheetName val="eenheidsprijzen"/>
      <sheetName val="Machine-investeringskosten"/>
      <sheetName val="dieptereiniging"/>
      <sheetName val="uurtarieven extra werkzhd"/>
      <sheetName val="Matrix artikel 21 CAO"/>
      <sheetName val="Algemeen"/>
      <sheetName val="Hoeveelheden sanitair"/>
      <sheetName val="Calculatie diepter sanitair"/>
      <sheetName val="Calculatieblad dieptereining"/>
      <sheetName val="werkprg sanitair"/>
      <sheetName val="werkprg. keuken"/>
      <sheetName val="werkprg. pantry"/>
      <sheetName val="niet in offerte"/>
      <sheetName val="Offerteproces"/>
      <sheetName val="Vragen bestek"/>
      <sheetName val="normentabel"/>
      <sheetName val="Werkwijze"/>
      <sheetName val="Invulblad uurtarieven"/>
      <sheetName val="Basisgegeve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1">
          <cell r="L1" t="str">
            <v>SERVICE CENTER</v>
          </cell>
        </row>
        <row r="2">
          <cell r="M2" t="str">
            <v>Freq.</v>
          </cell>
          <cell r="N2" t="str">
            <v>basis</v>
          </cell>
          <cell r="O2" t="str">
            <v>factor</v>
          </cell>
          <cell r="P2" t="str">
            <v>norm</v>
          </cell>
        </row>
        <row r="3">
          <cell r="L3" t="str">
            <v>canteen</v>
          </cell>
          <cell r="M3">
            <v>255</v>
          </cell>
          <cell r="N3">
            <v>275</v>
          </cell>
          <cell r="O3">
            <v>1</v>
          </cell>
          <cell r="P3">
            <v>275</v>
          </cell>
          <cell r="Q3" t="str">
            <v>d</v>
          </cell>
        </row>
        <row r="4">
          <cell r="L4" t="str">
            <v>entrance</v>
          </cell>
          <cell r="M4">
            <v>255</v>
          </cell>
          <cell r="N4">
            <v>350</v>
          </cell>
          <cell r="O4">
            <v>1</v>
          </cell>
          <cell r="P4">
            <v>350</v>
          </cell>
          <cell r="Q4" t="str">
            <v>a</v>
          </cell>
        </row>
        <row r="5">
          <cell r="L5" t="str">
            <v>hall</v>
          </cell>
          <cell r="M5">
            <v>255</v>
          </cell>
          <cell r="N5">
            <v>450</v>
          </cell>
          <cell r="O5">
            <v>1</v>
          </cell>
          <cell r="P5">
            <v>450</v>
          </cell>
          <cell r="Q5" t="str">
            <v>a</v>
          </cell>
        </row>
        <row r="6">
          <cell r="L6" t="str">
            <v>main stairs</v>
          </cell>
          <cell r="M6">
            <v>255</v>
          </cell>
          <cell r="N6">
            <v>280</v>
          </cell>
          <cell r="O6">
            <v>1</v>
          </cell>
          <cell r="P6">
            <v>280</v>
          </cell>
          <cell r="Q6" t="str">
            <v>a</v>
          </cell>
        </row>
        <row r="7">
          <cell r="L7" t="str">
            <v>movement space</v>
          </cell>
          <cell r="M7">
            <v>255</v>
          </cell>
          <cell r="N7">
            <v>550</v>
          </cell>
          <cell r="O7">
            <v>1</v>
          </cell>
          <cell r="P7">
            <v>550</v>
          </cell>
          <cell r="Q7" t="str">
            <v>a</v>
          </cell>
        </row>
        <row r="8">
          <cell r="L8" t="str">
            <v>wardrobe</v>
          </cell>
          <cell r="M8">
            <v>12</v>
          </cell>
          <cell r="N8">
            <v>250</v>
          </cell>
          <cell r="O8">
            <v>1</v>
          </cell>
          <cell r="P8">
            <v>250</v>
          </cell>
          <cell r="Q8" t="str">
            <v>a</v>
          </cell>
        </row>
        <row r="9">
          <cell r="L9" t="str">
            <v>office</v>
          </cell>
          <cell r="M9">
            <v>255</v>
          </cell>
          <cell r="N9">
            <v>350</v>
          </cell>
          <cell r="O9">
            <v>1</v>
          </cell>
          <cell r="P9">
            <v>350</v>
          </cell>
          <cell r="Q9" t="str">
            <v>b</v>
          </cell>
        </row>
        <row r="10">
          <cell r="L10" t="str">
            <v>pantry</v>
          </cell>
          <cell r="M10">
            <v>255</v>
          </cell>
          <cell r="N10">
            <v>285</v>
          </cell>
          <cell r="O10">
            <v>1</v>
          </cell>
          <cell r="P10">
            <v>285</v>
          </cell>
          <cell r="Q10" t="str">
            <v>d</v>
          </cell>
        </row>
        <row r="11">
          <cell r="L11" t="str">
            <v>showroom</v>
          </cell>
          <cell r="M11">
            <v>255</v>
          </cell>
          <cell r="N11">
            <v>330</v>
          </cell>
          <cell r="O11">
            <v>1</v>
          </cell>
          <cell r="P11">
            <v>330</v>
          </cell>
          <cell r="Q11" t="str">
            <v>d</v>
          </cell>
        </row>
        <row r="12">
          <cell r="L12" t="str">
            <v>toiletroom</v>
          </cell>
          <cell r="M12">
            <v>255</v>
          </cell>
          <cell r="N12">
            <v>60</v>
          </cell>
          <cell r="O12">
            <v>1</v>
          </cell>
          <cell r="P12">
            <v>60</v>
          </cell>
          <cell r="Q12" t="str">
            <v>c</v>
          </cell>
        </row>
        <row r="13">
          <cell r="L13" t="str">
            <v>trainingroom</v>
          </cell>
          <cell r="M13">
            <v>255</v>
          </cell>
          <cell r="N13">
            <v>425</v>
          </cell>
          <cell r="O13">
            <v>1</v>
          </cell>
          <cell r="P13">
            <v>425</v>
          </cell>
          <cell r="Q13" t="str">
            <v>d</v>
          </cell>
        </row>
        <row r="14">
          <cell r="L14" t="str">
            <v>washroom</v>
          </cell>
          <cell r="M14">
            <v>255</v>
          </cell>
          <cell r="N14">
            <v>60</v>
          </cell>
          <cell r="O14">
            <v>1</v>
          </cell>
          <cell r="P14">
            <v>60</v>
          </cell>
          <cell r="Q14" t="str">
            <v>c</v>
          </cell>
        </row>
        <row r="15">
          <cell r="L15" t="str">
            <v>elevator</v>
          </cell>
          <cell r="M15">
            <v>26</v>
          </cell>
          <cell r="N15">
            <v>80</v>
          </cell>
          <cell r="O15">
            <v>1</v>
          </cell>
          <cell r="P15">
            <v>80</v>
          </cell>
          <cell r="Q15" t="str">
            <v>a</v>
          </cell>
        </row>
      </sheetData>
      <sheetData sheetId="25"/>
      <sheetData sheetId="26"/>
      <sheetData sheetId="2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andachtspunten"/>
      <sheetName val="Totaaloverzicht"/>
      <sheetName val="Normen"/>
      <sheetName val="Ruimtestaat"/>
      <sheetName val="Glasbewassing"/>
      <sheetName val="TARIEF"/>
      <sheetName val="BM"/>
      <sheetName val="Uurtarieven"/>
      <sheetName val="Invulblad uurtarieven"/>
      <sheetName val="Matrix artikel 17 CAO"/>
      <sheetName val="Basisgegevens"/>
      <sheetName val="Werkbare dagen"/>
    </sheetNames>
    <sheetDataSet>
      <sheetData sheetId="0"/>
      <sheetData sheetId="1"/>
      <sheetData sheetId="2">
        <row r="3">
          <cell r="A3" t="str">
            <v>archief  Tapijt  104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B6" t="str">
            <v>JEUGD Loongroep 1</v>
          </cell>
          <cell r="E6" t="str">
            <v>VAKVOLWASSENEN</v>
          </cell>
          <cell r="H6" t="str">
            <v>Ervaringsjarentoeslag</v>
          </cell>
        </row>
        <row r="7">
          <cell r="B7" t="str">
            <v>Leeftijd</v>
          </cell>
          <cell r="C7" t="str">
            <v>basisuurloon</v>
          </cell>
          <cell r="E7" t="str">
            <v>Loongroep</v>
          </cell>
          <cell r="F7" t="str">
            <v>basisuurloon</v>
          </cell>
          <cell r="H7" t="str">
            <v>Loongroep</v>
          </cell>
          <cell r="I7" t="str">
            <v>basisuurloon</v>
          </cell>
        </row>
        <row r="8">
          <cell r="B8">
            <v>17</v>
          </cell>
          <cell r="C8">
            <v>4.62</v>
          </cell>
          <cell r="E8">
            <v>1</v>
          </cell>
          <cell r="F8">
            <v>10.28</v>
          </cell>
          <cell r="H8">
            <v>1</v>
          </cell>
          <cell r="I8">
            <v>0.3</v>
          </cell>
        </row>
        <row r="9">
          <cell r="B9">
            <v>18</v>
          </cell>
          <cell r="C9">
            <v>5.65</v>
          </cell>
          <cell r="E9" t="str">
            <v>1 (+5%)</v>
          </cell>
          <cell r="F9">
            <v>10.79</v>
          </cell>
          <cell r="H9" t="str">
            <v>1 (+5%)</v>
          </cell>
          <cell r="I9">
            <v>0.32</v>
          </cell>
        </row>
        <row r="10">
          <cell r="B10">
            <v>19</v>
          </cell>
          <cell r="C10">
            <v>6.68</v>
          </cell>
          <cell r="E10">
            <v>2</v>
          </cell>
          <cell r="F10">
            <v>11.33</v>
          </cell>
          <cell r="H10">
            <v>2</v>
          </cell>
          <cell r="I10">
            <v>0.31</v>
          </cell>
        </row>
        <row r="11">
          <cell r="B11">
            <v>20</v>
          </cell>
          <cell r="C11">
            <v>7.71</v>
          </cell>
          <cell r="E11" t="str">
            <v>2 (+5%)</v>
          </cell>
          <cell r="F11">
            <v>11.89</v>
          </cell>
          <cell r="H11" t="str">
            <v>2 (+5%)</v>
          </cell>
          <cell r="I11">
            <v>0.32</v>
          </cell>
        </row>
        <row r="12">
          <cell r="B12">
            <v>21</v>
          </cell>
          <cell r="C12">
            <v>8.74</v>
          </cell>
          <cell r="E12">
            <v>3</v>
          </cell>
          <cell r="F12">
            <v>12.38</v>
          </cell>
          <cell r="H12">
            <v>3</v>
          </cell>
          <cell r="I12">
            <v>0.31</v>
          </cell>
        </row>
        <row r="21">
          <cell r="F21">
            <v>0.11940298507462686</v>
          </cell>
          <cell r="I21">
            <v>0.11940298507462686</v>
          </cell>
        </row>
        <row r="22">
          <cell r="E22">
            <v>10</v>
          </cell>
        </row>
        <row r="23">
          <cell r="F23">
            <v>2.7554535017221583E-2</v>
          </cell>
          <cell r="I23">
            <v>2.7554535017221583E-2</v>
          </cell>
        </row>
        <row r="24">
          <cell r="F24">
            <v>1.148105625717566E-3</v>
          </cell>
          <cell r="I24">
            <v>1.148105625717566E-3</v>
          </cell>
        </row>
        <row r="25">
          <cell r="F25">
            <v>0</v>
          </cell>
          <cell r="I25">
            <v>0</v>
          </cell>
        </row>
        <row r="26">
          <cell r="F26">
            <v>0</v>
          </cell>
          <cell r="I26">
            <v>1.3777267508610792E-2</v>
          </cell>
        </row>
        <row r="36">
          <cell r="E36">
            <v>9.4E-2</v>
          </cell>
        </row>
        <row r="45">
          <cell r="E45">
            <v>4.2000000000000003E-2</v>
          </cell>
          <cell r="I45">
            <v>65.25</v>
          </cell>
        </row>
        <row r="50">
          <cell r="E50">
            <v>9.0999999999999998E-2</v>
          </cell>
          <cell r="I50">
            <v>5.4</v>
          </cell>
        </row>
        <row r="51">
          <cell r="E51">
            <v>8.9999999999999993E-3</v>
          </cell>
        </row>
        <row r="56">
          <cell r="E56">
            <v>0.19106999999999996</v>
          </cell>
        </row>
        <row r="63">
          <cell r="E63">
            <v>0.36</v>
          </cell>
        </row>
        <row r="64">
          <cell r="E64">
            <v>0.16</v>
          </cell>
        </row>
        <row r="65">
          <cell r="E65">
            <v>0.18</v>
          </cell>
        </row>
        <row r="66">
          <cell r="E66">
            <v>0.22</v>
          </cell>
        </row>
        <row r="67">
          <cell r="E67">
            <v>0.28000000000000003</v>
          </cell>
        </row>
        <row r="68">
          <cell r="E68">
            <v>0.26</v>
          </cell>
        </row>
        <row r="70">
          <cell r="E70">
            <v>0.31</v>
          </cell>
        </row>
        <row r="71">
          <cell r="E71">
            <v>0.18</v>
          </cell>
        </row>
        <row r="72">
          <cell r="E72">
            <v>2.5000000000000001E-2</v>
          </cell>
        </row>
      </sheetData>
      <sheetData sheetId="1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STURING"/>
      <sheetName val="OBJECT "/>
      <sheetName val="CALCULATIE"/>
      <sheetName val="CALCULATIE 2 (2)"/>
      <sheetName val="CALCULATIE 2 (3)"/>
      <sheetName val="Blad3"/>
      <sheetName val="CALCULATIE 2 (4)"/>
      <sheetName val="SLOTSCHERM"/>
      <sheetName val="RAYON"/>
      <sheetName val="MD"/>
      <sheetName val="GLAS"/>
      <sheetName val="UURTARIEF"/>
      <sheetName val="Matrix"/>
      <sheetName val="T&amp;T Glas"/>
      <sheetName val="T&amp;T Spec"/>
    </sheetNames>
    <sheetDataSet>
      <sheetData sheetId="0" refreshError="1"/>
      <sheetData sheetId="1" refreshError="1">
        <row r="3">
          <cell r="B3" t="str">
            <v>VeenCampus</v>
          </cell>
        </row>
        <row r="4">
          <cell r="B4">
            <v>1655434</v>
          </cell>
        </row>
        <row r="8">
          <cell r="B8" t="str">
            <v>Laak Boulevard 400-408</v>
          </cell>
        </row>
        <row r="12">
          <cell r="B12" t="str">
            <v>Amersfoort (vathorst)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boek"/>
      <sheetName val="Huidig en Prognose"/>
      <sheetName val="BSC CA"/>
      <sheetName val="BSC SC"/>
      <sheetName val="Reductieberekening"/>
      <sheetName val="Voorcalcalculat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C3">
            <v>2</v>
          </cell>
        </row>
      </sheetData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.inzet"/>
      <sheetName val="Calculatie"/>
      <sheetName val="Offerteformulier 1"/>
      <sheetName val="Offerteformulier 2"/>
      <sheetName val="Werkrooster"/>
      <sheetName val="Alg. kosten"/>
      <sheetName val="Kengetallen"/>
      <sheetName val="Parameters"/>
      <sheetName val="pers_inzet1"/>
      <sheetName val="Offerteformulier_11"/>
      <sheetName val="Offerteformulier_21"/>
      <sheetName val="Alg__kosten1"/>
      <sheetName val="pers_inzet"/>
      <sheetName val="Offerteformulier_1"/>
      <sheetName val="Offerteformulier_2"/>
      <sheetName val="Alg__k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p (EXT)"/>
      <sheetName val="Blad1"/>
      <sheetName val="CALC (EXT)"/>
      <sheetName val="Recap (INT)"/>
      <sheetName val="CALC (INT)"/>
      <sheetName val="normblad"/>
      <sheetName val="Basics en GC"/>
      <sheetName val="PVE_func eisen"/>
      <sheetName val="leeftijd"/>
      <sheetName val="Uurtarieven"/>
      <sheetName val="Percentages"/>
      <sheetName val="Toeslagen"/>
      <sheetName val="Indicatieve afroepprijzen"/>
      <sheetName val="Werkprogramma"/>
      <sheetName val="Tariefsopbouw"/>
      <sheetName val="Overnamegegevens"/>
      <sheetName val="Prestatiefactoren"/>
      <sheetName val="Ruimtestaat"/>
      <sheetName val="Glasbewassing"/>
      <sheetName val="Vloeronderhoud"/>
      <sheetName val="Extra werkzaamheden"/>
      <sheetName val="Regie en afroep"/>
      <sheetName val="Totalisat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al overzicht"/>
      <sheetName val="functieschalen FUWA"/>
      <sheetName val="functieschalen HAY"/>
      <sheetName val="functieindeling"/>
      <sheetName val="Opstartkosten catering"/>
      <sheetName val="Totaaloverzicht"/>
      <sheetName val="Model"/>
      <sheetName val="8 jaar"/>
      <sheetName val="Bieding"/>
      <sheetName val="Account management jr1"/>
      <sheetName val="Account management jr 2"/>
      <sheetName val="Account management jr 3"/>
      <sheetName val="Account management jr 4"/>
      <sheetName val="Account management jr 5"/>
      <sheetName val="Tranisition costs jr 1"/>
      <sheetName val="5 year model"/>
      <sheetName val="NL"/>
      <sheetName val="Noord"/>
      <sheetName val="Zuid"/>
      <sheetName val="EMEA (2)"/>
      <sheetName val="EMEA"/>
      <sheetName val="Rates"/>
      <sheetName val="NL bench "/>
      <sheetName val="Assumptions"/>
      <sheetName val="Kengetallen oud"/>
      <sheetName val="overhead&amp;profit 2010"/>
      <sheetName val="Bewaking &amp; receptie 2010"/>
      <sheetName val="Facility Management 2010"/>
      <sheetName val="Schoonmaak 2010"/>
      <sheetName val="Model 2012"/>
      <sheetName val="Uren"/>
      <sheetName val="overzicht regelingen"/>
      <sheetName val="Prijsopbouw 2012"/>
      <sheetName val="Risico inventarisatie"/>
      <sheetName val="gemiddeld m2 tarief Noord"/>
      <sheetName val="gemiddeld m2 tarief Zuid"/>
      <sheetName val="Uitloop Noord"/>
      <sheetName val="Uitloop Zuid"/>
      <sheetName val="FM management"/>
      <sheetName val="FUWA uurtarieven"/>
      <sheetName val="functieschalen HAY (2)"/>
      <sheetName val="Personeel"/>
      <sheetName val="Blad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1"/>
      <sheetName val="Psychiatrie"/>
      <sheetName val="Blad3 (3)"/>
      <sheetName val="Blad3 (2)"/>
      <sheetName val="Blad2"/>
      <sheetName val="Blad3"/>
      <sheetName val="Blad4"/>
      <sheetName val="Nummers"/>
      <sheetName val="Menu"/>
      <sheetName val="Tijdnormen"/>
      <sheetName val="Frekwenties"/>
      <sheetName val="Vloeren"/>
      <sheetName val="Uitgangspunten"/>
      <sheetName val="hiddenSheet"/>
      <sheetName val="dv_info"/>
      <sheetName val="Blad3_(3)"/>
      <sheetName val="Blad3_(2)"/>
      <sheetName val="Kalender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  <sheetName val="Normen"/>
      <sheetName val="Kalender (2)"/>
      <sheetName val="Opzoeklijst"/>
      <sheetName val="01.255"/>
      <sheetName val="02.255"/>
      <sheetName val="04.255"/>
      <sheetName val="AZR psychiatrie"/>
      <sheetName val="Blad3_(3)1"/>
      <sheetName val="Blad3_(2)1"/>
      <sheetName val="Kalender_(2)"/>
      <sheetName val="01_255"/>
      <sheetName val="02_255"/>
      <sheetName val="04_255"/>
      <sheetName val=""/>
      <sheetName val="Blad3_(3)2"/>
      <sheetName val="Blad3_(2)2"/>
      <sheetName val="Kalender_(2)1"/>
      <sheetName val="01_2551"/>
      <sheetName val="02_2551"/>
      <sheetName val="04_2551"/>
      <sheetName val="1_0a-Contractblad_Prodruimten"/>
      <sheetName val="1_0d-Contractblad_Algemeen"/>
      <sheetName val="1_1-Jaarprijzen"/>
      <sheetName val="1_5_Opbouw_uurtarieven"/>
      <sheetName val="1_1a-Inzet_uren_per_lijn"/>
      <sheetName val="1_1a-Overzicht_uren-prijzen"/>
      <sheetName val="1_2-Tijdseenheid_Productie"/>
      <sheetName val="MAXIMO_VERSU_CONTRACT"/>
      <sheetName val="1_3a-Low_Care"/>
      <sheetName val="1_3f-Mutaties"/>
      <sheetName val="13g-Mutaties_oud"/>
      <sheetName val="1_3c-Plafond_en_wanden"/>
      <sheetName val="1_3d_Vloeronderhoud_door_ED"/>
      <sheetName val="1_6-Machine-investeringskosten"/>
      <sheetName val="AZR_psychiatrie"/>
      <sheetName val="Blad3_(3)3"/>
      <sheetName val="Blad3_(2)3"/>
      <sheetName val="Kalender_(2)2"/>
      <sheetName val="01_2552"/>
      <sheetName val="02_2552"/>
      <sheetName val="04_2552"/>
      <sheetName val="1_0a-Contractblad_Prodruimten1"/>
      <sheetName val="1_0d-Contractblad_Algemeen1"/>
      <sheetName val="1_1-Jaarprijzen1"/>
      <sheetName val="1_5_Opbouw_uurtarieven1"/>
      <sheetName val="1_1a-Inzet_uren_per_lijn1"/>
      <sheetName val="1_1a-Overzicht_uren-prijzen1"/>
      <sheetName val="1_2-Tijdseenheid_Productie1"/>
      <sheetName val="MAXIMO_VERSU_CONTRACT1"/>
      <sheetName val="1_3a-Low_Care1"/>
      <sheetName val="1_3f-Mutaties1"/>
      <sheetName val="13g-Mutaties_oud1"/>
      <sheetName val="1_3c-Plafond_en_wanden1"/>
      <sheetName val="1_3d_Vloeronderhoud_door_ED1"/>
      <sheetName val="1_6-Machine-investeringskosten1"/>
      <sheetName val="AZR_psychiatri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 &amp; Assumptions"/>
      <sheetName val="Tender Settlement Form"/>
      <sheetName val="Adding Sheets"/>
      <sheetName val="Site Info"/>
      <sheetName val="Equip"/>
      <sheetName val="Periodics"/>
      <sheetName val="Comms_Tech"/>
      <sheetName val="Materials"/>
      <sheetName val="Amendments"/>
      <sheetName val="Other"/>
      <sheetName val="Hard Serv Subcon"/>
      <sheetName val="Hard Serv Matrix"/>
      <sheetName val="Tender Price Tracker Form"/>
      <sheetName val="Record of Tender Details"/>
      <sheetName val="Notification of Contract Award"/>
      <sheetName val="Contract Com no Signed Contract"/>
      <sheetName val="Hourly Rates"/>
      <sheetName val="Benchmarks"/>
      <sheetName val="Headcount Data"/>
      <sheetName val="Multi Service Details"/>
      <sheetName val="Summary"/>
      <sheetName val="Mobilisation"/>
      <sheetName val="MC"/>
      <sheetName val="SC1"/>
      <sheetName val="SC2"/>
      <sheetName val="SC3"/>
      <sheetName val="SC4"/>
      <sheetName val="Site (1)"/>
      <sheetName val="Sheet1"/>
      <sheetName val="Hygiene"/>
      <sheetName val="Site (2)"/>
      <sheetName val="Site (3)"/>
      <sheetName val="Site (4)"/>
      <sheetName val="Site (5)"/>
      <sheetName val="Site (6)"/>
      <sheetName val="Site (7)"/>
      <sheetName val="Site (8)"/>
      <sheetName val="Site (9)"/>
      <sheetName val="Site (10)"/>
      <sheetName val="Site (11)"/>
      <sheetName val="Site (12)"/>
      <sheetName val="Site (13)"/>
      <sheetName val="Site (14)"/>
      <sheetName val="Site (15)"/>
      <sheetName val="Site (16)"/>
      <sheetName val="Site (17)"/>
      <sheetName val="Site (18)"/>
      <sheetName val="Site (19)"/>
      <sheetName val="Site (20)"/>
      <sheetName val="Site (21)"/>
      <sheetName val="Site (22)"/>
      <sheetName val="Site (23)"/>
      <sheetName val="Site (24)"/>
      <sheetName val="Site (25)"/>
      <sheetName val="Site (26)"/>
      <sheetName val="Site (27)"/>
      <sheetName val="Site (28)"/>
      <sheetName val="Site (29)"/>
      <sheetName val="Site (30)"/>
      <sheetName val="Site (31)"/>
      <sheetName val="Site (32)"/>
      <sheetName val="Site (33)"/>
      <sheetName val="Site (34)"/>
      <sheetName val="Site (35)"/>
      <sheetName val="Site (36)"/>
      <sheetName val="Site (37)"/>
      <sheetName val="Site (38)"/>
      <sheetName val="Site (39)"/>
      <sheetName val="Site (40)"/>
      <sheetName val="Site (41)"/>
      <sheetName val="Site (42)"/>
      <sheetName val="Site (43)"/>
      <sheetName val="Site (44)"/>
      <sheetName val="Site (45)"/>
      <sheetName val="Site (46)"/>
      <sheetName val="Site (47)"/>
      <sheetName val="Site (48)"/>
      <sheetName val="Hygiene Requirements"/>
      <sheetName val="Laundry (Mats)"/>
      <sheetName val="Productivity Calcs"/>
      <sheetName val="Compact Productivity"/>
      <sheetName val="Assumed Pay Rates"/>
      <sheetName val="General Cleaning UK "/>
      <sheetName val="Pest Control"/>
      <sheetName val="Equipment"/>
      <sheetName val="Window Cleaning Costs"/>
      <sheetName val="Pandemic Protection Kits"/>
      <sheetName val="Landscaping"/>
      <sheetName val="Gritting"/>
      <sheetName val="5. General Waste (2)"/>
      <sheetName val="6. Recycled Waste (2)"/>
      <sheetName val="7. Confidential Waste (2)"/>
      <sheetName val="Instructions "/>
      <sheetName val="Staffing Numbers"/>
      <sheetName val="Consolidation of Annual Costs"/>
      <sheetName val="1. General Cleaning"/>
      <sheetName val="2. Consumables"/>
      <sheetName val="3. Horticulture"/>
      <sheetName val="4. Pest Control"/>
      <sheetName val="5. General Waste"/>
      <sheetName val="6. Recycled Waste"/>
      <sheetName val="7. Confidential Waste"/>
      <sheetName val="8. Additional services CE"/>
      <sheetName val="9. Laundry (Mats)"/>
      <sheetName val="10. Hygiene (Ancillary)"/>
      <sheetName val="11. Pandemic Protection"/>
      <sheetName val="12. Winter Gritting Service"/>
      <sheetName val="Sheet19"/>
      <sheetName val="Sign Off Summary"/>
      <sheetName val="Management Structure"/>
      <sheetName val="6. Recycled Waste (3)"/>
      <sheetName val="Auction Analysis"/>
      <sheetName val="Clarifications 1"/>
      <sheetName val="ISS v OCS"/>
      <sheetName val="Consolidation of Annual Cos (2"/>
      <sheetName val="European Benchmark"/>
      <sheetName val="Cleaning Missing Sites"/>
      <sheetName val="TUPE Data"/>
      <sheetName val="Redun"/>
      <sheetName val="Statutory Table"/>
      <sheetName val="Enhanced Table"/>
      <sheetName val="All Country Caveats"/>
    </sheetNames>
    <sheetDataSet>
      <sheetData sheetId="0">
        <row r="237">
          <cell r="D237" t="str">
            <v>Like</v>
          </cell>
          <cell r="E237" t="str">
            <v>Mobile</v>
          </cell>
          <cell r="F237" t="str">
            <v>Premium 2</v>
          </cell>
          <cell r="G237" t="str">
            <v>Premium 3</v>
          </cell>
          <cell r="H237" t="str">
            <v>Premium 4</v>
          </cell>
        </row>
      </sheetData>
      <sheetData sheetId="1"/>
      <sheetData sheetId="2"/>
      <sheetData sheetId="3"/>
      <sheetData sheetId="4">
        <row r="3">
          <cell r="J3" t="str">
            <v>Vacuum_Cleaners</v>
          </cell>
        </row>
        <row r="4">
          <cell r="J4" t="str">
            <v>Floor_Machines</v>
          </cell>
        </row>
        <row r="5">
          <cell r="J5" t="str">
            <v>Scrubber_Driers</v>
          </cell>
        </row>
        <row r="6">
          <cell r="J6" t="str">
            <v>Sweeper</v>
          </cell>
        </row>
        <row r="7">
          <cell r="J7" t="str">
            <v>Carpet_Machines</v>
          </cell>
        </row>
        <row r="8">
          <cell r="J8" t="str">
            <v>Pressure_Washer</v>
          </cell>
        </row>
        <row r="9">
          <cell r="J9" t="str">
            <v>Steamers</v>
          </cell>
        </row>
        <row r="10">
          <cell r="J10" t="str">
            <v>Access</v>
          </cell>
        </row>
        <row r="11">
          <cell r="J11" t="str">
            <v>Miscellaneous</v>
          </cell>
        </row>
        <row r="12">
          <cell r="J12" t="str">
            <v>Washing_Drying_Machines</v>
          </cell>
        </row>
        <row r="13">
          <cell r="J13" t="str">
            <v>Specialist</v>
          </cell>
        </row>
        <row r="14">
          <cell r="J14" t="str">
            <v>Security</v>
          </cell>
        </row>
        <row r="15">
          <cell r="J15" t="str">
            <v>Maint</v>
          </cell>
        </row>
        <row r="16">
          <cell r="J16" t="str">
            <v>Catering</v>
          </cell>
        </row>
        <row r="17">
          <cell r="J17" t="str">
            <v>&lt; Reserved &gt;</v>
          </cell>
        </row>
        <row r="18">
          <cell r="J18" t="str">
            <v>&lt; Reserved &gt;</v>
          </cell>
        </row>
        <row r="19">
          <cell r="J19" t="str">
            <v>&lt; Reserved &gt;</v>
          </cell>
        </row>
      </sheetData>
      <sheetData sheetId="5">
        <row r="3">
          <cell r="K3" t="str">
            <v>CARPET</v>
          </cell>
        </row>
        <row r="4">
          <cell r="K4" t="str">
            <v>HARD_FLOOR</v>
          </cell>
        </row>
        <row r="5">
          <cell r="K5" t="str">
            <v xml:space="preserve">FABRIC_CHAIR  </v>
          </cell>
        </row>
        <row r="6">
          <cell r="K6" t="str">
            <v>PVC_CHAIR</v>
          </cell>
        </row>
        <row r="7">
          <cell r="K7" t="str">
            <v>CEILING</v>
          </cell>
        </row>
        <row r="8">
          <cell r="K8" t="str">
            <v xml:space="preserve">LIGHT_DIFFUSERS  </v>
          </cell>
        </row>
        <row r="9">
          <cell r="K9" t="str">
            <v>WALL__Per_m²__floor_area</v>
          </cell>
        </row>
        <row r="10">
          <cell r="K10" t="str">
            <v>VENETIAN_BLINDS</v>
          </cell>
        </row>
        <row r="11">
          <cell r="K11" t="str">
            <v>HORIZONTAL_BLINDS</v>
          </cell>
        </row>
        <row r="12">
          <cell r="K12" t="str">
            <v>CURTAINS</v>
          </cell>
        </row>
        <row r="13">
          <cell r="K13" t="str">
            <v>NET_CURTAINS</v>
          </cell>
        </row>
        <row r="14">
          <cell r="K14" t="str">
            <v>GRAFFITI_REMOVAL</v>
          </cell>
        </row>
        <row r="15">
          <cell r="K15" t="str">
            <v>VDU_SCREEN_TERMINAL</v>
          </cell>
        </row>
        <row r="16">
          <cell r="K16" t="str">
            <v>KEYBOARD</v>
          </cell>
        </row>
        <row r="17">
          <cell r="K17" t="str">
            <v>TELEPHONE</v>
          </cell>
        </row>
        <row r="18">
          <cell r="K18" t="str">
            <v>FAX_PRINTER_COPIER_ETC.</v>
          </cell>
        </row>
        <row r="19">
          <cell r="K19" t="str">
            <v>COMPUTER_FLOOR_VOIDS</v>
          </cell>
        </row>
        <row r="20">
          <cell r="K20" t="str">
            <v>KITCHEN</v>
          </cell>
        </row>
        <row r="21">
          <cell r="K21" t="str">
            <v>TOILET</v>
          </cell>
        </row>
        <row r="22">
          <cell r="K22" t="str">
            <v>SANITARY_WARE</v>
          </cell>
        </row>
        <row r="23">
          <cell r="K23" t="str">
            <v>TERRAZZO_MARBLE_FLOOR</v>
          </cell>
        </row>
        <row r="24">
          <cell r="K24" t="str">
            <v>EXTERNAL_CLADDING</v>
          </cell>
        </row>
        <row r="25">
          <cell r="K25" t="str">
            <v>UNDERSIDE_OF_CANOPIES</v>
          </cell>
        </row>
        <row r="26">
          <cell r="K26" t="str">
            <v>INTERNAL_PARTITION_WINDOWS</v>
          </cell>
        </row>
        <row r="27">
          <cell r="K27" t="str">
            <v>CLEAN_REFRIGERATOR</v>
          </cell>
        </row>
        <row r="28">
          <cell r="K28" t="str">
            <v>REMOVE_RESTORE_FURNITURE</v>
          </cell>
        </row>
        <row r="29">
          <cell r="K29" t="str">
            <v>&lt;RESERVED&gt;</v>
          </cell>
        </row>
        <row r="30">
          <cell r="K30" t="str">
            <v>&lt;RESERVED&gt;</v>
          </cell>
        </row>
        <row r="31">
          <cell r="K31" t="str">
            <v>&lt;RESERVED&gt;</v>
          </cell>
        </row>
      </sheetData>
      <sheetData sheetId="6">
        <row r="3">
          <cell r="H3" t="str">
            <v>Technology</v>
          </cell>
        </row>
        <row r="4">
          <cell r="H4" t="str">
            <v>Communication</v>
          </cell>
        </row>
      </sheetData>
      <sheetData sheetId="7">
        <row r="3">
          <cell r="I3" t="str">
            <v>KLEENEX® Everyday Use Hand Cleanser - 6331 -6x1000ml</v>
          </cell>
          <cell r="J3" t="str">
            <v>KLEENEX® Ultra Hand Towels - Medium - 6778 -15 sleeves x 124 sheets</v>
          </cell>
          <cell r="K3" t="str">
            <v>KLEENEX® 27 Bulk Pack Toilet Tissue - 4477 -27 sleeves x 260 sheets</v>
          </cell>
          <cell r="L3" t="str">
            <v>Consumable - Standard</v>
          </cell>
        </row>
        <row r="4">
          <cell r="I4" t="str">
            <v>KLEENEX® Luxury Foam Frequent Use Hand Cleanser - 6342 -6x1000ml</v>
          </cell>
          <cell r="J4" t="str">
            <v>KLEENEX® Ultra Hand Towels - Small - 6789 -15 sleeves x 186 sheets</v>
          </cell>
          <cell r="K4" t="str">
            <v>SCOTT® 36 Bulk Pack, 2ply - 8577 -36 sleeves x 300 sheets</v>
          </cell>
          <cell r="L4" t="str">
            <v>Consumable - Deluxe</v>
          </cell>
        </row>
        <row r="5">
          <cell r="I5" t="str">
            <v>&lt; Reserved &gt;</v>
          </cell>
          <cell r="J5" t="str">
            <v>SCOTT® Performance Hand Towels - Medium - 6663 -15 sleeves x 212 sheets</v>
          </cell>
          <cell r="K5" t="str">
            <v>KLEENEX® Ultra Midi Jumbo Toilet Tissue - 8515 -6 rolls x 1250 sheets</v>
          </cell>
          <cell r="L5" t="str">
            <v>Consumable - Luxury</v>
          </cell>
        </row>
        <row r="6">
          <cell r="I6" t="str">
            <v>&lt; Reserved &gt;</v>
          </cell>
          <cell r="J6" t="str">
            <v>Scott Xtra Folded Hand Towels - Medium - 6669 -15 sleeves x 240 sheets</v>
          </cell>
          <cell r="K6" t="str">
            <v>HOSTESS* 200 Jumbo Toilet Tissue - 8614 -12 rolls x 1000 sheets</v>
          </cell>
          <cell r="L6" t="str">
            <v>&lt; Reserved &gt;</v>
          </cell>
        </row>
        <row r="7">
          <cell r="I7" t="str">
            <v>&lt; Reserved &gt;</v>
          </cell>
          <cell r="J7" t="str">
            <v>SCOTT® Performance Hand Towels - Small - 6689 -15 sleeves x 274 sheets</v>
          </cell>
          <cell r="K7" t="str">
            <v>HOSTESS* 200 Jumbo Toilet Tissue - 8615 -12 rolls x 1000 sheets</v>
          </cell>
          <cell r="L7" t="str">
            <v>&lt; Reserved &gt;</v>
          </cell>
        </row>
        <row r="8">
          <cell r="J8" t="str">
            <v>SCOTT® Xtra Folded Hand Towels - Small - 6677 -15 sleeves x 320 sheets</v>
          </cell>
          <cell r="K8" t="str">
            <v>HOSTESS* 320 Toilet Tissue Rolls - 8653 -36 rolls x 320 sheets</v>
          </cell>
          <cell r="L8" t="str">
            <v>&lt; Reserved &gt;</v>
          </cell>
        </row>
        <row r="9">
          <cell r="J9" t="str">
            <v>SCOTT® Xtra Rolled Hand Towels - 6667 -6 rolls x 304 metres</v>
          </cell>
          <cell r="K9" t="str">
            <v>&lt; Reserved &gt;</v>
          </cell>
        </row>
        <row r="10">
          <cell r="J10" t="str">
            <v>SCOTT® Xtra Rolled Hand Towels - Blue - 6668 -6 rolls x 304 metres</v>
          </cell>
          <cell r="K10" t="str">
            <v>&lt; Reserved &gt;</v>
          </cell>
        </row>
        <row r="11">
          <cell r="J11" t="str">
            <v>&lt; Reserved &gt;</v>
          </cell>
          <cell r="K11" t="str">
            <v>&lt; Reserved &gt;</v>
          </cell>
        </row>
        <row r="12">
          <cell r="J12" t="str">
            <v>&lt; Reserved &gt;</v>
          </cell>
        </row>
        <row r="13">
          <cell r="J13" t="str">
            <v>&lt; Reserved &gt;</v>
          </cell>
        </row>
      </sheetData>
      <sheetData sheetId="8"/>
      <sheetData sheetId="9">
        <row r="22">
          <cell r="B22" t="str">
            <v>Standard DBS Check</v>
          </cell>
        </row>
        <row r="23">
          <cell r="B23" t="str">
            <v>Enhanced DBS Check</v>
          </cell>
        </row>
        <row r="33">
          <cell r="B33" t="str">
            <v>Operative Part Time</v>
          </cell>
        </row>
        <row r="34">
          <cell r="B34" t="str">
            <v>Operative Full Time</v>
          </cell>
        </row>
        <row r="35">
          <cell r="B35" t="str">
            <v>Supervisor Part Time</v>
          </cell>
        </row>
        <row r="36">
          <cell r="B36" t="str">
            <v>Supervisor Full Time</v>
          </cell>
        </row>
        <row r="37">
          <cell r="B37" t="str">
            <v>External Operative</v>
          </cell>
        </row>
        <row r="38">
          <cell r="B38" t="str">
            <v>Warehouse Operative</v>
          </cell>
        </row>
        <row r="39">
          <cell r="B39" t="str">
            <v>Mobile Operative</v>
          </cell>
        </row>
        <row r="40">
          <cell r="B40" t="str">
            <v>Engineering Operative</v>
          </cell>
        </row>
        <row r="41">
          <cell r="B41" t="str">
            <v>Security Operative</v>
          </cell>
        </row>
        <row r="42">
          <cell r="B42" t="str">
            <v>Catering  Assistant</v>
          </cell>
        </row>
        <row r="43">
          <cell r="B43" t="str">
            <v>Chefs</v>
          </cell>
        </row>
        <row r="44">
          <cell r="B44" t="str">
            <v>Site Manager</v>
          </cell>
        </row>
        <row r="45">
          <cell r="B45" t="str">
            <v>Blank 1</v>
          </cell>
        </row>
        <row r="46">
          <cell r="B46" t="str">
            <v>Blank 2</v>
          </cell>
        </row>
        <row r="47">
          <cell r="B47" t="str">
            <v>Blank 3</v>
          </cell>
        </row>
        <row r="52">
          <cell r="C52" t="str">
            <v>Band 5 - Ford Focus Estate 1.6D 90 Style DPF</v>
          </cell>
          <cell r="D52" t="str">
            <v>Band 4 - Ford Mondeo 2.0TDCi 115PS Edge 5Sp 5Dr Hatch</v>
          </cell>
          <cell r="E52" t="str">
            <v>Band 3 - Renault Megane 5Dr Hatch 1.9dCi 130 Privilege Tom Tom</v>
          </cell>
          <cell r="F52" t="str">
            <v>Band 2- Ford Mondeo 5Dr 2.0D 163ps Titanium X</v>
          </cell>
          <cell r="G52" t="str">
            <v>Yes</v>
          </cell>
        </row>
        <row r="53">
          <cell r="B53">
            <v>10000</v>
          </cell>
          <cell r="G53" t="str">
            <v>No</v>
          </cell>
        </row>
        <row r="54">
          <cell r="B54">
            <v>15000</v>
          </cell>
        </row>
        <row r="55">
          <cell r="B55">
            <v>20000</v>
          </cell>
        </row>
        <row r="56">
          <cell r="B56">
            <v>25000</v>
          </cell>
        </row>
        <row r="57">
          <cell r="B57">
            <v>30000</v>
          </cell>
        </row>
        <row r="62">
          <cell r="B62" t="str">
            <v>85 x 120 cm (4" x 3")</v>
          </cell>
          <cell r="F62" t="str">
            <v>Standard</v>
          </cell>
          <cell r="G62" t="str">
            <v>Weekly</v>
          </cell>
        </row>
        <row r="63">
          <cell r="B63" t="str">
            <v>85 x 150 cm (5" x 3"</v>
          </cell>
          <cell r="F63" t="str">
            <v>Uni Colour</v>
          </cell>
          <cell r="G63" t="str">
            <v>Fortnightly</v>
          </cell>
        </row>
        <row r="64">
          <cell r="B64" t="str">
            <v>120 x 180 cm (6" x 4")</v>
          </cell>
          <cell r="F64" t="str">
            <v>Logo</v>
          </cell>
          <cell r="G64" t="str">
            <v>4 Weekly</v>
          </cell>
        </row>
        <row r="65">
          <cell r="B65" t="str">
            <v>85 x 240 cm (8" x 3")</v>
          </cell>
        </row>
        <row r="66">
          <cell r="B66" t="str">
            <v>85 x 360 cm (12" x 3")</v>
          </cell>
        </row>
        <row r="70">
          <cell r="C70" t="str">
            <v>Small Van - Renault Kangoo ML19cDi 75 (without Tom Tom)</v>
          </cell>
          <cell r="D70" t="str">
            <v>Small Van - Renault Trafic SWB SL27 115cDi</v>
          </cell>
          <cell r="E70" t="str">
            <v>Small Van - Renault Trafic SWB SL27 115cDi Crew Cab</v>
          </cell>
          <cell r="F70" t="str">
            <v>Medium Van - Renault Trafic LWB LH29dCi 115</v>
          </cell>
          <cell r="G70" t="str">
            <v>Medium Van - Renault Trafic LWB LL29dCi 115ps Double Cab</v>
          </cell>
          <cell r="H70" t="str">
            <v>Large Van -Renault Master MM35 150dCi</v>
          </cell>
          <cell r="I70" t="str">
            <v>Large Van - Renault Master MML35dCi 125ps Crew Van</v>
          </cell>
          <cell r="J70" t="str">
            <v>Crew Bus - Renault Trafic LL29 115ps 9 Seater</v>
          </cell>
        </row>
        <row r="71">
          <cell r="B71">
            <v>10000</v>
          </cell>
        </row>
        <row r="72">
          <cell r="B72">
            <v>15000</v>
          </cell>
        </row>
        <row r="73">
          <cell r="B73">
            <v>20000</v>
          </cell>
        </row>
        <row r="74">
          <cell r="B74">
            <v>25000</v>
          </cell>
        </row>
        <row r="75">
          <cell r="B75">
            <v>30000</v>
          </cell>
        </row>
        <row r="83">
          <cell r="B83">
            <v>0.9</v>
          </cell>
        </row>
        <row r="84">
          <cell r="B84">
            <v>0.8</v>
          </cell>
        </row>
        <row r="85">
          <cell r="B85">
            <v>0.7</v>
          </cell>
        </row>
        <row r="86">
          <cell r="B86">
            <v>0.6</v>
          </cell>
        </row>
        <row r="87">
          <cell r="B87">
            <v>0.5</v>
          </cell>
        </row>
        <row r="88">
          <cell r="B88">
            <v>0.4</v>
          </cell>
        </row>
        <row r="89">
          <cell r="B89">
            <v>0.3</v>
          </cell>
        </row>
        <row r="90">
          <cell r="B90">
            <v>0.2</v>
          </cell>
        </row>
        <row r="91">
          <cell r="B91">
            <v>0.1</v>
          </cell>
        </row>
        <row r="92">
          <cell r="B92">
            <v>0</v>
          </cell>
        </row>
        <row r="95">
          <cell r="B95">
            <v>0.01</v>
          </cell>
        </row>
        <row r="96">
          <cell r="B96">
            <v>0.02</v>
          </cell>
        </row>
        <row r="97">
          <cell r="B97">
            <v>0.03</v>
          </cell>
        </row>
        <row r="100">
          <cell r="B100">
            <v>0.1</v>
          </cell>
        </row>
        <row r="101">
          <cell r="B101">
            <v>0.2</v>
          </cell>
        </row>
        <row r="102">
          <cell r="B102">
            <v>0.3</v>
          </cell>
        </row>
        <row r="103">
          <cell r="B103">
            <v>0.4</v>
          </cell>
        </row>
        <row r="104">
          <cell r="B104">
            <v>0.5</v>
          </cell>
        </row>
        <row r="105">
          <cell r="B105">
            <v>0.6</v>
          </cell>
        </row>
      </sheetData>
      <sheetData sheetId="10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0</v>
          </cell>
        </row>
        <row r="70">
          <cell r="B70">
            <v>0</v>
          </cell>
        </row>
        <row r="71">
          <cell r="B71">
            <v>0</v>
          </cell>
        </row>
        <row r="72">
          <cell r="B72">
            <v>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</row>
        <row r="78">
          <cell r="B7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A5" t="str">
            <v>Cleaning</v>
          </cell>
        </row>
        <row r="6">
          <cell r="A6" t="str">
            <v>Supervisor</v>
          </cell>
        </row>
        <row r="7">
          <cell r="A7" t="str">
            <v>Janitor</v>
          </cell>
        </row>
        <row r="8">
          <cell r="A8" t="str">
            <v>Service 4</v>
          </cell>
        </row>
        <row r="9">
          <cell r="A9" t="str">
            <v>Service 5</v>
          </cell>
        </row>
        <row r="10">
          <cell r="A10" t="str">
            <v>Service 6</v>
          </cell>
        </row>
        <row r="11">
          <cell r="A11" t="str">
            <v>Service 7</v>
          </cell>
        </row>
        <row r="12">
          <cell r="A12" t="str">
            <v>Service 8</v>
          </cell>
        </row>
        <row r="13">
          <cell r="A13" t="str">
            <v>Service 9</v>
          </cell>
        </row>
        <row r="14">
          <cell r="A14" t="str">
            <v>Service 10</v>
          </cell>
        </row>
        <row r="15">
          <cell r="A15" t="str">
            <v>Service 11</v>
          </cell>
        </row>
        <row r="16">
          <cell r="A16" t="str">
            <v>Service 12</v>
          </cell>
        </row>
        <row r="17">
          <cell r="A17" t="str">
            <v>Service 13</v>
          </cell>
        </row>
        <row r="18">
          <cell r="A18" t="str">
            <v>Service 14</v>
          </cell>
        </row>
        <row r="19">
          <cell r="A19" t="str">
            <v>Service 15</v>
          </cell>
        </row>
        <row r="20">
          <cell r="A20" t="str">
            <v>Service 16</v>
          </cell>
        </row>
        <row r="21">
          <cell r="A21" t="str">
            <v>Service 17</v>
          </cell>
        </row>
        <row r="22">
          <cell r="A22" t="str">
            <v>Service 18</v>
          </cell>
        </row>
        <row r="23">
          <cell r="A23" t="str">
            <v>Service 19</v>
          </cell>
        </row>
        <row r="24">
          <cell r="A24" t="str">
            <v>Service 20</v>
          </cell>
        </row>
        <row r="25">
          <cell r="A25" t="str">
            <v>Service 21</v>
          </cell>
        </row>
        <row r="26">
          <cell r="A26" t="str">
            <v>Service 22</v>
          </cell>
        </row>
        <row r="27">
          <cell r="A27" t="str">
            <v>Service 23</v>
          </cell>
        </row>
        <row r="28">
          <cell r="A28" t="str">
            <v>Service 24</v>
          </cell>
        </row>
        <row r="29">
          <cell r="A29" t="str">
            <v>Service 25</v>
          </cell>
        </row>
      </sheetData>
      <sheetData sheetId="20"/>
      <sheetData sheetId="21"/>
      <sheetData sheetId="22"/>
      <sheetData sheetId="23"/>
      <sheetData sheetId="24">
        <row r="421">
          <cell r="T421">
            <v>136155.66428434438</v>
          </cell>
        </row>
      </sheetData>
      <sheetData sheetId="25"/>
      <sheetData sheetId="26"/>
      <sheetData sheetId="27"/>
      <sheetData sheetId="28">
        <row r="3">
          <cell r="E3" t="str">
            <v>Security</v>
          </cell>
          <cell r="G3" t="str">
            <v>London</v>
          </cell>
        </row>
        <row r="4">
          <cell r="E4" t="str">
            <v>M&amp;E</v>
          </cell>
          <cell r="G4" t="str">
            <v>National</v>
          </cell>
        </row>
        <row r="5">
          <cell r="E5" t="str">
            <v>Cleaning</v>
          </cell>
        </row>
        <row r="6">
          <cell r="E6" t="str">
            <v>Other</v>
          </cell>
        </row>
        <row r="7">
          <cell r="E7" t="str">
            <v>Landscaping</v>
          </cell>
        </row>
        <row r="8">
          <cell r="E8" t="str">
            <v>Catering</v>
          </cell>
        </row>
        <row r="9">
          <cell r="E9" t="str">
            <v>Reception</v>
          </cell>
        </row>
        <row r="10">
          <cell r="E10" t="str">
            <v>FM Services</v>
          </cell>
        </row>
        <row r="11">
          <cell r="E11" t="str">
            <v>Helpdesk</v>
          </cell>
        </row>
        <row r="12">
          <cell r="E12" t="str">
            <v>Portering</v>
          </cell>
        </row>
        <row r="13">
          <cell r="E13" t="str">
            <v>Mail</v>
          </cell>
        </row>
        <row r="14">
          <cell r="E14" t="str">
            <v>Reprographics</v>
          </cell>
        </row>
        <row r="15">
          <cell r="E15" t="str">
            <v>Management</v>
          </cell>
        </row>
        <row r="16">
          <cell r="E16" t="str">
            <v>Waste</v>
          </cell>
        </row>
        <row r="17">
          <cell r="E17" t="str">
            <v>Pest</v>
          </cell>
        </row>
      </sheetData>
      <sheetData sheetId="29">
        <row r="3">
          <cell r="L3" t="str">
            <v>Disposal_Bins</v>
          </cell>
        </row>
        <row r="4">
          <cell r="L4" t="str">
            <v>Air_Fresheners</v>
          </cell>
        </row>
        <row r="5">
          <cell r="L5" t="str">
            <v>Vending_Machine</v>
          </cell>
        </row>
        <row r="6">
          <cell r="L6" t="str">
            <v>Roller_Towels</v>
          </cell>
        </row>
        <row r="7">
          <cell r="L7" t="str">
            <v>Sanitisation</v>
          </cell>
        </row>
        <row r="8">
          <cell r="L8" t="str">
            <v>Platinum_Range</v>
          </cell>
        </row>
        <row r="9">
          <cell r="L9" t="str">
            <v>Hand_Care</v>
          </cell>
        </row>
        <row r="10">
          <cell r="L10" t="str">
            <v>Medical_Services</v>
          </cell>
        </row>
        <row r="11">
          <cell r="L11" t="str">
            <v>&lt;Reserved&gt;</v>
          </cell>
        </row>
        <row r="12">
          <cell r="L12" t="str">
            <v>&lt;Reserved&gt;</v>
          </cell>
        </row>
        <row r="13">
          <cell r="L13" t="str">
            <v>&lt;Reserved&gt;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name personeel"/>
      <sheetName val="20121015_Overnamegegevens berek"/>
    </sheetNames>
    <definedNames>
      <definedName name="Berkt" refersTo="#VERW!"/>
      <definedName name="Gan_R" refersTo="#VERW!"/>
      <definedName name="totaal" refersTo="#VERW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zamelblad"/>
      <sheetName val="totaal (2)"/>
      <sheetName val="totaal"/>
      <sheetName val="basisgegevens"/>
      <sheetName val="overige m2 prijzen"/>
      <sheetName val="uurtariefopbouw"/>
      <sheetName val="1"/>
      <sheetName val="1a"/>
      <sheetName val="2"/>
      <sheetName val="2a"/>
      <sheetName val="3"/>
      <sheetName val="3a"/>
      <sheetName val="4"/>
      <sheetName val="4a"/>
      <sheetName val="5"/>
      <sheetName val="5a"/>
      <sheetName val="6"/>
      <sheetName val="6a"/>
      <sheetName val="7"/>
      <sheetName val="7a"/>
      <sheetName val="8"/>
      <sheetName val="8a"/>
      <sheetName val="9"/>
      <sheetName val="9a"/>
      <sheetName val="10"/>
      <sheetName val="10a"/>
      <sheetName val="11"/>
      <sheetName val="11a"/>
      <sheetName val="12"/>
      <sheetName val="12a"/>
      <sheetName val="13"/>
      <sheetName val="13a"/>
      <sheetName val="14"/>
      <sheetName val="14a"/>
      <sheetName val="15"/>
      <sheetName val="15a"/>
      <sheetName val="16"/>
      <sheetName val="16a"/>
      <sheetName val="17"/>
      <sheetName val="17a"/>
      <sheetName val="18"/>
      <sheetName val="18a"/>
      <sheetName val="19"/>
      <sheetName val="19a"/>
      <sheetName val="20"/>
      <sheetName val="20a"/>
      <sheetName val="21"/>
      <sheetName val="21a"/>
      <sheetName val="22"/>
      <sheetName val="22a"/>
      <sheetName val="23"/>
      <sheetName val="23a"/>
      <sheetName val="24"/>
      <sheetName val="24a"/>
      <sheetName val="25"/>
      <sheetName val="25a"/>
      <sheetName val="26"/>
      <sheetName val="26a"/>
      <sheetName val="27"/>
      <sheetName val="27a"/>
      <sheetName val="28"/>
      <sheetName val="28a"/>
      <sheetName val="29"/>
      <sheetName val="29a"/>
      <sheetName val="30"/>
      <sheetName val="30a"/>
      <sheetName val="Totaalblad"/>
      <sheetName val="Wijzigingenblad"/>
      <sheetName val="Supplement"/>
      <sheetName val="Extra gegevens vestigingen OGN "/>
    </sheetNames>
    <sheetDataSet>
      <sheetData sheetId="0">
        <row r="2">
          <cell r="A2" t="str">
            <v>bestek</v>
          </cell>
        </row>
        <row r="3">
          <cell r="A3" t="str">
            <v>2015-1100</v>
          </cell>
        </row>
      </sheetData>
      <sheetData sheetId="1"/>
      <sheetData sheetId="2"/>
      <sheetData sheetId="3">
        <row r="4">
          <cell r="B4" t="str">
            <v>Stichting Onderwijsgroep Noord</v>
          </cell>
        </row>
      </sheetData>
      <sheetData sheetId="4"/>
      <sheetData sheetId="5">
        <row r="37">
          <cell r="E37">
            <v>0</v>
          </cell>
          <cell r="G37">
            <v>0</v>
          </cell>
          <cell r="I3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te Information - LAR"/>
      <sheetName val="Site Selection"/>
      <sheetName val="Sheet3"/>
      <sheetName val="Country summary data"/>
      <sheetName val="Site Info - 11-27-06 (2)"/>
    </sheetNames>
    <sheetDataSet>
      <sheetData sheetId="0"/>
      <sheetData sheetId="1"/>
      <sheetData sheetId="2" refreshError="1">
        <row r="10">
          <cell r="B10" t="str">
            <v>office</v>
          </cell>
        </row>
        <row r="11">
          <cell r="B11" t="str">
            <v>data center</v>
          </cell>
        </row>
        <row r="12">
          <cell r="B12" t="str">
            <v>warehouse</v>
          </cell>
        </row>
        <row r="13">
          <cell r="B13" t="str">
            <v>manufacturing/warehouse</v>
          </cell>
        </row>
        <row r="14">
          <cell r="B14" t="str">
            <v>fab</v>
          </cell>
        </row>
        <row r="15">
          <cell r="B15" t="str">
            <v>café</v>
          </cell>
        </row>
        <row r="16">
          <cell r="B16" t="str">
            <v>parking structure</v>
          </cell>
        </row>
        <row r="17">
          <cell r="B17" t="str">
            <v>conference</v>
          </cell>
        </row>
        <row r="18">
          <cell r="B18" t="str">
            <v>other - enter type</v>
          </cell>
        </row>
        <row r="21">
          <cell r="B21" t="str">
            <v>tar</v>
          </cell>
          <cell r="C21" t="str">
            <v>normal</v>
          </cell>
        </row>
        <row r="22">
          <cell r="B22" t="str">
            <v>asphalt</v>
          </cell>
          <cell r="C22" t="str">
            <v>24 x 7</v>
          </cell>
        </row>
        <row r="23">
          <cell r="B23" t="str">
            <v>membrane</v>
          </cell>
          <cell r="C23" t="str">
            <v>24 x 5</v>
          </cell>
        </row>
        <row r="24">
          <cell r="B24" t="str">
            <v>metal</v>
          </cell>
          <cell r="C24" t="str">
            <v>16 x 7</v>
          </cell>
        </row>
        <row r="25">
          <cell r="B25" t="str">
            <v>other - enter type</v>
          </cell>
          <cell r="C25" t="str">
            <v>16 x 5</v>
          </cell>
        </row>
        <row r="26">
          <cell r="C26" t="str">
            <v>other - enter type</v>
          </cell>
        </row>
        <row r="30">
          <cell r="C30">
            <v>1</v>
          </cell>
        </row>
        <row r="31">
          <cell r="C31">
            <v>2</v>
          </cell>
        </row>
      </sheetData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blad"/>
      <sheetName val="Risicoprofiel (1)"/>
      <sheetName val="Risicoprofiel (2)"/>
      <sheetName val="1-Contractblad dag (1)"/>
      <sheetName val="1-Contractblad dag (2)"/>
      <sheetName val="2-Kengetal"/>
      <sheetName val="3-Basis ruimtestaat"/>
      <sheetName val="4-Premies en opslagen"/>
      <sheetName val="5-Opbouw uurtarieven"/>
      <sheetName val="6- toeslagenmatrix"/>
      <sheetName val="7-Machine-investeringskosten 1"/>
      <sheetName val="7-Machine-investeringskoste 2"/>
      <sheetName val="8-Afroepprij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jsopbouw 2004"/>
      <sheetName val="rekenuurtarief"/>
      <sheetName val="Omreken"/>
      <sheetName val="Niet-meewerkende objectleiding"/>
      <sheetName val="Kengetallen per ruimte"/>
      <sheetName val="Prestatieberekening"/>
      <sheetName val="Ruimte-prestatie"/>
      <sheetName val="Bestek"/>
      <sheetName val="Regulier werk"/>
      <sheetName val="Gegunde beurten"/>
      <sheetName val="Afroep incidenteel"/>
      <sheetName val="Glas"/>
      <sheetName val="Totaal"/>
      <sheetName val="HHS-origineel offerte definitie"/>
      <sheetName val="3-Basis ruimtestaat"/>
      <sheetName val="Prijsopbouw_2004"/>
      <sheetName val="Niet-meewerkende_objectleiding"/>
      <sheetName val="Kengetallen_per_ruimte"/>
      <sheetName val="Regulier_werk"/>
      <sheetName val="Gegunde_beurten"/>
      <sheetName val="Afroep_incidenteel"/>
      <sheetName val="HHS-origineel_offerte_definitie"/>
      <sheetName val="3-Basis_ruimtesta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ummary"/>
      <sheetName val="Service Standards"/>
      <sheetName val="Sheet2"/>
      <sheetName val="Sheet3"/>
    </sheetNames>
    <sheetDataSet>
      <sheetData sheetId="0"/>
      <sheetData sheetId="1"/>
      <sheetData sheetId="2">
        <row r="3">
          <cell r="G3" t="str">
            <v>Self-perform</v>
          </cell>
        </row>
        <row r="4">
          <cell r="G4" t="str">
            <v>Subcontract</v>
          </cell>
        </row>
      </sheetData>
      <sheetData sheetId="3"/>
      <sheetData sheetId="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r.xls"/>
      <sheetName val="#REF"/>
      <sheetName val="Omreken"/>
      <sheetName val="Tabellen"/>
      <sheetName val="atir_xls"/>
      <sheetName val="Validaties"/>
      <sheetName val="Info blad"/>
      <sheetName val="Operationeel"/>
      <sheetName val="1-Contract tot. en prijzenblad"/>
      <sheetName val="2-Basis ruimtestaat"/>
      <sheetName val="3-Premies en opslagen"/>
      <sheetName val="4-Opbouw uurtarief productie"/>
      <sheetName val="5-Opbouw uurtarief toezicht"/>
      <sheetName val="6-Afroepprijs"/>
      <sheetName val="7-Glasbewassing"/>
      <sheetName val="8-Machinekosten"/>
      <sheetName val="9-Sanitaire voorzieningen"/>
      <sheetName val="10-Menukaart Meeting &amp; Events"/>
      <sheetName val="Dieptereiniging Keuken"/>
      <sheetName val="Basis"/>
      <sheetName val="atir_xls1"/>
      <sheetName val="Gomtarief"/>
      <sheetName val="Gomregie"/>
      <sheetName val="GSRtarief"/>
      <sheetName val="ORtarief"/>
      <sheetName val="Printblad"/>
      <sheetName val="SocLasten"/>
      <sheetName val="Uitgangspunten"/>
      <sheetName val="4Atir"/>
      <sheetName val="5Atir"/>
      <sheetName val="Resume"/>
      <sheetName val="Berekening Resume"/>
      <sheetName val="Blad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6">
          <cell r="K46">
            <v>0</v>
          </cell>
        </row>
      </sheetData>
      <sheetData sheetId="30"/>
      <sheetData sheetId="31"/>
      <sheetData sheetId="3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rkelijke dagen"/>
      <sheetName val="PVE"/>
      <sheetName val="opening"/>
      <sheetName val="GC"/>
      <sheetName val="extra's"/>
      <sheetName val="Normenblad (2)"/>
      <sheetName val="DT_ma_vr"/>
      <sheetName val="DT_za_zo"/>
      <sheetName val="DT_fe"/>
      <sheetName val="Calc_ma_vr"/>
      <sheetName val="Calc_za_zo"/>
      <sheetName val="Calc_za"/>
      <sheetName val="Calc_zo"/>
      <sheetName val="Calc_fe"/>
      <sheetName val="normen_ma_vr"/>
      <sheetName val="normen_za_zo"/>
      <sheetName val="normen_fe"/>
      <sheetName val="normen"/>
      <sheetName val="Inventarisatie (2)"/>
      <sheetName val="Recap totaal"/>
      <sheetName val="Uurtarieven matrix"/>
      <sheetName val="Recap_ma_vr"/>
      <sheetName val="Recap_za"/>
      <sheetName val="Recap_zo"/>
      <sheetName val="Recap_fe"/>
      <sheetName val="Uurtarieven"/>
      <sheetName val="Percentages"/>
      <sheetName val="Toeslagen"/>
      <sheetName val="Inventarisatie"/>
      <sheetName val="medewerker smo uurtarief"/>
      <sheetName val="voorman smo uurtarief"/>
      <sheetName val="objectleiding smo uurtarief"/>
      <sheetName val="dagkracht uurtarief"/>
      <sheetName val="Specialistisch uurtarief"/>
      <sheetName val="regie uurtarief"/>
      <sheetName val="garderobe-sanitair uurtarief"/>
      <sheetName val="Normenblad"/>
      <sheetName val="Calculatieblad"/>
      <sheetName val="basisgegevens"/>
      <sheetName val="opleiding"/>
      <sheetName val="Calculatieoverzicht"/>
      <sheetName val="Afroepprijzen"/>
      <sheetName val="Fusernet"/>
      <sheetName val="Indicatieve afroepprijzen"/>
      <sheetName val="Extra We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">
          <cell r="H11">
            <v>34.995535025718169</v>
          </cell>
          <cell r="J11">
            <v>56.767404482848633</v>
          </cell>
        </row>
        <row r="17">
          <cell r="H17">
            <v>39.014980605357081</v>
          </cell>
          <cell r="J17">
            <v>63.669695917439341</v>
          </cell>
        </row>
        <row r="23">
          <cell r="H23">
            <v>42.524230280355937</v>
          </cell>
          <cell r="J23">
            <v>69.397886735046285</v>
          </cell>
        </row>
        <row r="29">
          <cell r="H29">
            <v>36.154433469550725</v>
          </cell>
          <cell r="J29">
            <v>58.546710233107632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6">
          <cell r="E16">
            <v>21.77186945713046</v>
          </cell>
        </row>
      </sheetData>
      <sheetData sheetId="30">
        <row r="16">
          <cell r="E16">
            <v>24.65471531208226</v>
          </cell>
        </row>
        <row r="42">
          <cell r="E42">
            <v>26.687622949315951</v>
          </cell>
        </row>
      </sheetData>
      <sheetData sheetId="31">
        <row r="16">
          <cell r="E16">
            <v>26.873656454690348</v>
          </cell>
        </row>
        <row r="42">
          <cell r="E42">
            <v>29.087402053010759</v>
          </cell>
        </row>
      </sheetData>
      <sheetData sheetId="32">
        <row r="16">
          <cell r="E16">
            <v>22.392276763556907</v>
          </cell>
        </row>
        <row r="42">
          <cell r="E42">
            <v>24.958295087772271</v>
          </cell>
        </row>
      </sheetData>
      <sheetData sheetId="33">
        <row r="16">
          <cell r="E16">
            <v>23.530114887819582</v>
          </cell>
        </row>
        <row r="42">
          <cell r="E42">
            <v>28.652341765000376</v>
          </cell>
        </row>
      </sheetData>
      <sheetData sheetId="34">
        <row r="16">
          <cell r="E16">
            <v>21.77186945713046</v>
          </cell>
        </row>
        <row r="42">
          <cell r="E42">
            <v>24.568830779003473</v>
          </cell>
        </row>
      </sheetData>
      <sheetData sheetId="35">
        <row r="16">
          <cell r="E16">
            <v>21.77186945713046</v>
          </cell>
        </row>
        <row r="42">
          <cell r="E42">
            <v>24.054876397152945</v>
          </cell>
        </row>
      </sheetData>
      <sheetData sheetId="36">
        <row r="18">
          <cell r="Q18" t="str">
            <v>m257k</v>
          </cell>
          <cell r="R18">
            <v>0</v>
          </cell>
        </row>
        <row r="19">
          <cell r="Q19" t="str">
            <v>m204k</v>
          </cell>
          <cell r="R19">
            <v>0</v>
          </cell>
        </row>
        <row r="20">
          <cell r="Q20" t="str">
            <v>m156k</v>
          </cell>
          <cell r="R20">
            <v>0</v>
          </cell>
        </row>
        <row r="21">
          <cell r="Q21" t="str">
            <v>m104k</v>
          </cell>
          <cell r="R21">
            <v>322.08461677651763</v>
          </cell>
        </row>
        <row r="22">
          <cell r="Q22" t="str">
            <v>m52k</v>
          </cell>
          <cell r="R22">
            <v>0</v>
          </cell>
        </row>
        <row r="23">
          <cell r="Q23" t="str">
            <v>m99k</v>
          </cell>
          <cell r="R23">
            <v>0</v>
          </cell>
        </row>
        <row r="24">
          <cell r="Q24" t="str">
            <v>m51k</v>
          </cell>
          <cell r="R24">
            <v>0</v>
          </cell>
        </row>
        <row r="25">
          <cell r="Q25" t="str">
            <v>m6k</v>
          </cell>
          <cell r="R25">
            <v>0</v>
          </cell>
        </row>
        <row r="26">
          <cell r="Q26" t="str">
            <v>v156k</v>
          </cell>
          <cell r="R26">
            <v>0</v>
          </cell>
        </row>
        <row r="27">
          <cell r="Q27" t="str">
            <v>v99k</v>
          </cell>
          <cell r="R27">
            <v>0</v>
          </cell>
        </row>
        <row r="28">
          <cell r="Q28" t="str">
            <v>d156k</v>
          </cell>
          <cell r="R28">
            <v>350.00000000000006</v>
          </cell>
        </row>
        <row r="29">
          <cell r="Q29" t="str">
            <v>d12k</v>
          </cell>
          <cell r="R29">
            <v>0</v>
          </cell>
        </row>
        <row r="30">
          <cell r="Q30" t="str">
            <v>m257p</v>
          </cell>
          <cell r="R30">
            <v>350</v>
          </cell>
        </row>
        <row r="31">
          <cell r="Q31" t="str">
            <v>m204p</v>
          </cell>
          <cell r="R31">
            <v>500.00000000000006</v>
          </cell>
        </row>
        <row r="32">
          <cell r="Q32" t="str">
            <v>m156p</v>
          </cell>
          <cell r="R32">
            <v>360.90122622574381</v>
          </cell>
        </row>
        <row r="33">
          <cell r="Q33" t="str">
            <v>m104p</v>
          </cell>
          <cell r="R33">
            <v>0</v>
          </cell>
        </row>
        <row r="34">
          <cell r="Q34" t="str">
            <v>m52p</v>
          </cell>
          <cell r="R34">
            <v>400</v>
          </cell>
        </row>
        <row r="35">
          <cell r="Q35" t="str">
            <v>m99p</v>
          </cell>
          <cell r="R35">
            <v>300</v>
          </cell>
        </row>
        <row r="36">
          <cell r="Q36" t="str">
            <v>m51p</v>
          </cell>
          <cell r="R36">
            <v>345.07767122856029</v>
          </cell>
        </row>
        <row r="37">
          <cell r="Q37" t="str">
            <v>m6p</v>
          </cell>
          <cell r="R37">
            <v>0</v>
          </cell>
        </row>
        <row r="38">
          <cell r="Q38" t="str">
            <v>v156p</v>
          </cell>
          <cell r="R38">
            <v>0</v>
          </cell>
        </row>
        <row r="39">
          <cell r="Q39" t="str">
            <v>v99p</v>
          </cell>
          <cell r="R39">
            <v>0</v>
          </cell>
        </row>
        <row r="40">
          <cell r="Q40" t="str">
            <v>d156p</v>
          </cell>
          <cell r="R40">
            <v>0</v>
          </cell>
        </row>
        <row r="41">
          <cell r="Q41" t="str">
            <v>d12p</v>
          </cell>
          <cell r="R41">
            <v>0</v>
          </cell>
        </row>
        <row r="42">
          <cell r="Q42" t="str">
            <v>m257rp</v>
          </cell>
          <cell r="R42">
            <v>0</v>
          </cell>
        </row>
        <row r="43">
          <cell r="Q43" t="str">
            <v>m204rp</v>
          </cell>
          <cell r="R43">
            <v>0</v>
          </cell>
        </row>
        <row r="44">
          <cell r="Q44" t="str">
            <v>m156rp</v>
          </cell>
          <cell r="R44">
            <v>350</v>
          </cell>
        </row>
        <row r="45">
          <cell r="Q45" t="str">
            <v>m104rp</v>
          </cell>
          <cell r="R45">
            <v>302.39446142991534</v>
          </cell>
        </row>
        <row r="46">
          <cell r="Q46" t="str">
            <v>m52rp</v>
          </cell>
          <cell r="R46">
            <v>0</v>
          </cell>
        </row>
        <row r="47">
          <cell r="Q47" t="str">
            <v>m99rp</v>
          </cell>
          <cell r="R47">
            <v>0</v>
          </cell>
        </row>
        <row r="48">
          <cell r="Q48" t="str">
            <v>m51rp</v>
          </cell>
          <cell r="R48">
            <v>350</v>
          </cell>
        </row>
        <row r="49">
          <cell r="Q49" t="str">
            <v>m6rp</v>
          </cell>
          <cell r="R49">
            <v>0</v>
          </cell>
        </row>
        <row r="50">
          <cell r="Q50" t="str">
            <v>v156rp</v>
          </cell>
          <cell r="R50">
            <v>0</v>
          </cell>
        </row>
        <row r="51">
          <cell r="Q51" t="str">
            <v>v99rp</v>
          </cell>
          <cell r="R51">
            <v>0</v>
          </cell>
        </row>
        <row r="52">
          <cell r="Q52" t="str">
            <v>d156rp</v>
          </cell>
          <cell r="R52">
            <v>0</v>
          </cell>
        </row>
        <row r="53">
          <cell r="Q53" t="str">
            <v>d12rp</v>
          </cell>
          <cell r="R53">
            <v>0</v>
          </cell>
        </row>
        <row r="54">
          <cell r="Q54" t="str">
            <v>m257rs</v>
          </cell>
          <cell r="R54">
            <v>259.01190859349856</v>
          </cell>
        </row>
        <row r="55">
          <cell r="Q55" t="str">
            <v>m204rs</v>
          </cell>
          <cell r="R55">
            <v>0</v>
          </cell>
        </row>
        <row r="56">
          <cell r="Q56" t="str">
            <v>m156rs</v>
          </cell>
          <cell r="R56">
            <v>185</v>
          </cell>
        </row>
        <row r="57">
          <cell r="Q57" t="str">
            <v>m104rs</v>
          </cell>
          <cell r="R57">
            <v>0</v>
          </cell>
        </row>
        <row r="58">
          <cell r="Q58" t="str">
            <v>m52rs</v>
          </cell>
          <cell r="R58">
            <v>0</v>
          </cell>
        </row>
        <row r="59">
          <cell r="Q59" t="str">
            <v>m99rs</v>
          </cell>
          <cell r="R59">
            <v>0</v>
          </cell>
        </row>
        <row r="60">
          <cell r="Q60" t="str">
            <v>m51rs</v>
          </cell>
          <cell r="R60">
            <v>0</v>
          </cell>
        </row>
        <row r="61">
          <cell r="Q61" t="str">
            <v>m6rs</v>
          </cell>
          <cell r="R61">
            <v>0</v>
          </cell>
        </row>
        <row r="62">
          <cell r="Q62" t="str">
            <v>v156rs</v>
          </cell>
          <cell r="R62">
            <v>0</v>
          </cell>
        </row>
        <row r="63">
          <cell r="Q63" t="str">
            <v>v99rs</v>
          </cell>
          <cell r="R63">
            <v>0</v>
          </cell>
        </row>
        <row r="64">
          <cell r="Q64" t="str">
            <v>d156rs</v>
          </cell>
          <cell r="R64">
            <v>250</v>
          </cell>
        </row>
        <row r="65">
          <cell r="Q65" t="str">
            <v>d12rs</v>
          </cell>
          <cell r="R65">
            <v>0</v>
          </cell>
        </row>
        <row r="66">
          <cell r="Q66" t="str">
            <v>m257s</v>
          </cell>
          <cell r="R66">
            <v>102.92508205904255</v>
          </cell>
        </row>
        <row r="67">
          <cell r="Q67" t="str">
            <v>m204s</v>
          </cell>
          <cell r="R67">
            <v>0</v>
          </cell>
        </row>
        <row r="68">
          <cell r="Q68" t="str">
            <v>m156s</v>
          </cell>
          <cell r="R68">
            <v>0</v>
          </cell>
        </row>
        <row r="69">
          <cell r="Q69" t="str">
            <v>m104s</v>
          </cell>
          <cell r="R69">
            <v>0</v>
          </cell>
        </row>
        <row r="70">
          <cell r="Q70" t="str">
            <v>m52s</v>
          </cell>
          <cell r="R70">
            <v>0</v>
          </cell>
        </row>
        <row r="71">
          <cell r="Q71" t="str">
            <v>m99s</v>
          </cell>
          <cell r="R71">
            <v>106.2828755801573</v>
          </cell>
        </row>
        <row r="72">
          <cell r="Q72" t="str">
            <v>m51s</v>
          </cell>
          <cell r="R72">
            <v>0</v>
          </cell>
        </row>
        <row r="73">
          <cell r="Q73" t="str">
            <v>m6s</v>
          </cell>
          <cell r="R73">
            <v>106.28287558015725</v>
          </cell>
        </row>
        <row r="74">
          <cell r="Q74" t="str">
            <v>v156s</v>
          </cell>
          <cell r="R74">
            <v>80</v>
          </cell>
        </row>
        <row r="75">
          <cell r="Q75" t="str">
            <v>v99s</v>
          </cell>
          <cell r="R75">
            <v>79.999999999999986</v>
          </cell>
        </row>
        <row r="76">
          <cell r="Q76" t="str">
            <v>d156s</v>
          </cell>
          <cell r="R76">
            <v>80</v>
          </cell>
        </row>
        <row r="77">
          <cell r="Q77" t="str">
            <v>d12s</v>
          </cell>
          <cell r="R77">
            <v>0</v>
          </cell>
        </row>
        <row r="78">
          <cell r="Q78" t="str">
            <v>m257v</v>
          </cell>
          <cell r="R78">
            <v>325.97254004576655</v>
          </cell>
        </row>
        <row r="79">
          <cell r="Q79" t="str">
            <v>m204v</v>
          </cell>
          <cell r="R79">
            <v>293.85208016407876</v>
          </cell>
        </row>
        <row r="80">
          <cell r="Q80" t="str">
            <v>m156v</v>
          </cell>
          <cell r="R80">
            <v>450</v>
          </cell>
        </row>
        <row r="81">
          <cell r="Q81" t="str">
            <v>m104v</v>
          </cell>
          <cell r="R81">
            <v>287.09030353493301</v>
          </cell>
        </row>
        <row r="82">
          <cell r="Q82" t="str">
            <v>m52v</v>
          </cell>
          <cell r="R82">
            <v>0</v>
          </cell>
        </row>
        <row r="83">
          <cell r="Q83" t="str">
            <v>m99v</v>
          </cell>
          <cell r="R83">
            <v>421.97840073529414</v>
          </cell>
        </row>
        <row r="84">
          <cell r="Q84" t="str">
            <v>m51v</v>
          </cell>
          <cell r="R84">
            <v>293.85208016407876</v>
          </cell>
        </row>
        <row r="85">
          <cell r="Q85" t="str">
            <v>m6v</v>
          </cell>
          <cell r="R85">
            <v>325.97254004576661</v>
          </cell>
        </row>
        <row r="86">
          <cell r="Q86" t="str">
            <v>v156v</v>
          </cell>
          <cell r="R86">
            <v>413.60414830604003</v>
          </cell>
        </row>
        <row r="87">
          <cell r="Q87" t="str">
            <v>v99v</v>
          </cell>
          <cell r="R87">
            <v>413.60414830604009</v>
          </cell>
        </row>
        <row r="88">
          <cell r="Q88" t="str">
            <v>d156v</v>
          </cell>
          <cell r="R88">
            <v>516.88172043010763</v>
          </cell>
        </row>
        <row r="89">
          <cell r="Q89" t="str">
            <v>d12v</v>
          </cell>
          <cell r="R89">
            <v>350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boek"/>
      <sheetName val="vergelijken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ienorm-Kengetal"/>
      <sheetName val="Basis ruimtestaat"/>
      <sheetName val="Jaarprijs smk"/>
      <sheetName val="Glasbewassing"/>
      <sheetName val="Investering machines"/>
      <sheetName val="Afroepprijzen"/>
      <sheetName val="prijsopbouw"/>
      <sheetName val="Basis_ruimtestaat"/>
      <sheetName val="Jaarprijs_smk"/>
      <sheetName val="Investering_mach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9">
          <cell r="O19">
            <v>1.0486</v>
          </cell>
        </row>
      </sheetData>
      <sheetData sheetId="7"/>
      <sheetData sheetId="8"/>
      <sheetData sheetId="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pijt- en meubel  Fortron (2)"/>
      <sheetName val="prijslijst"/>
      <sheetName val="invullen"/>
      <sheetName val="prijscalc"/>
      <sheetName val="Vloeronderhoud Lino fortron"/>
      <sheetName val="Tapijt- en meubel  Fortron"/>
      <sheetName val="Plafond- en wandreiniging"/>
      <sheetName val="Lamellen reiniging"/>
      <sheetName val="prijslijst computer"/>
      <sheetName val="prijslijst sanitaire art. CWS"/>
      <sheetName val="Computer staffel"/>
      <sheetName val="afroepprijzen"/>
      <sheetName val="Blad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C2">
            <v>2.2037100000000001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1"/>
      <sheetName val="Adm. ruimte 01.0"/>
      <sheetName val="Vergaderruimte 02.0"/>
      <sheetName val="Rookruimte 03.0"/>
      <sheetName val="Sanitaire ruimte 04.0"/>
      <sheetName val="Kleed en doucheruimte 05.0"/>
      <sheetName val="Kopieerprintruimte 06.0"/>
      <sheetName val="Laboratoria 07.0"/>
      <sheetName val="Fitnessruimte 08.0"/>
      <sheetName val="Garderobe 09.0"/>
      <sheetName val="Publieksentreehal 10.0"/>
      <sheetName val="Verkeersruimten 11.0"/>
      <sheetName val="Hoofdtrap 12.0"/>
      <sheetName val="Noodtrap 13.0"/>
      <sheetName val="Lift 14.0"/>
      <sheetName val="entree 15.0"/>
      <sheetName val="docenten-pers.kamer 16.0"/>
      <sheetName val="Pantry 17.0"/>
      <sheetName val="Opslag-archief 18.0"/>
      <sheetName val="Leslokaal theorie 19.0"/>
      <sheetName val="Leslokaal praktijk 20.0"/>
      <sheetName val="EHBO-ruimte 21.0"/>
      <sheetName val="Gymzaal 22.0"/>
      <sheetName val="Toestelberging 23.0"/>
      <sheetName val="Studieruimte-hal 24.0"/>
      <sheetName val="Kabinet 25.0"/>
      <sheetName val="Mediatheek bibliotheek 26.0"/>
      <sheetName val="aula restaurant 27.0"/>
      <sheetName val="Keuken 28.0"/>
      <sheetName val="Adm_ ruimte 01_0"/>
      <sheetName val="Vaste gegeve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erials"/>
      <sheetName val="Work Scedule Wijhe "/>
      <sheetName val="Uren calculatie"/>
      <sheetName val="NAW blad - Resumé"/>
      <sheetName val="Transport dag"/>
      <sheetName val="Transport nacht"/>
      <sheetName val="Middag werk 5w"/>
      <sheetName val="nachtwerk 5w"/>
      <sheetName val="zaterdag werk"/>
      <sheetName val="Leiding"/>
      <sheetName val="Calculatieblad uurtarieven"/>
      <sheetName val="Regietarieven"/>
      <sheetName val="soclasten 2011"/>
      <sheetName val="Uitgangspun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arisatie"/>
      <sheetName val="Categorieen"/>
      <sheetName val="Abt Emo School Westeremden 1906"/>
    </sheetNames>
    <sheetDataSet>
      <sheetData sheetId="0" refreshError="1"/>
      <sheetData sheetId="1" refreshError="1">
        <row r="1059">
          <cell r="A1059" t="str">
            <v>normaal</v>
          </cell>
          <cell r="B1059">
            <v>30</v>
          </cell>
          <cell r="C1059">
            <v>31</v>
          </cell>
          <cell r="D1059">
            <v>32</v>
          </cell>
          <cell r="E1059">
            <v>33</v>
          </cell>
          <cell r="F1059">
            <v>34</v>
          </cell>
          <cell r="G1059">
            <v>35</v>
          </cell>
          <cell r="H1059">
            <v>36</v>
          </cell>
          <cell r="I1059">
            <v>37</v>
          </cell>
          <cell r="J1059">
            <v>38</v>
          </cell>
          <cell r="K1059">
            <v>39</v>
          </cell>
          <cell r="L1059">
            <v>40</v>
          </cell>
          <cell r="M1059">
            <v>41</v>
          </cell>
          <cell r="N1059">
            <v>42</v>
          </cell>
          <cell r="O1059">
            <v>43</v>
          </cell>
          <cell r="P1059">
            <v>44</v>
          </cell>
          <cell r="Q1059">
            <v>45</v>
          </cell>
          <cell r="R1059">
            <v>46</v>
          </cell>
          <cell r="S1059">
            <v>47</v>
          </cell>
          <cell r="T1059">
            <v>48</v>
          </cell>
          <cell r="U1059">
            <v>49</v>
          </cell>
          <cell r="V1059">
            <v>50</v>
          </cell>
          <cell r="W1059">
            <v>51</v>
          </cell>
          <cell r="X1059">
            <v>52</v>
          </cell>
        </row>
        <row r="1060">
          <cell r="A1060" t="str">
            <v>A</v>
          </cell>
          <cell r="B1060">
            <v>150</v>
          </cell>
          <cell r="C1060">
            <v>155</v>
          </cell>
          <cell r="D1060">
            <v>160</v>
          </cell>
          <cell r="E1060">
            <v>165</v>
          </cell>
          <cell r="F1060">
            <v>170</v>
          </cell>
          <cell r="G1060">
            <v>175</v>
          </cell>
          <cell r="H1060">
            <v>180</v>
          </cell>
          <cell r="I1060">
            <v>185</v>
          </cell>
          <cell r="J1060">
            <v>190</v>
          </cell>
          <cell r="K1060">
            <v>195</v>
          </cell>
          <cell r="L1060">
            <v>200</v>
          </cell>
          <cell r="M1060">
            <v>205</v>
          </cell>
          <cell r="N1060">
            <v>210</v>
          </cell>
          <cell r="O1060">
            <v>215</v>
          </cell>
          <cell r="P1060">
            <v>220</v>
          </cell>
          <cell r="Q1060">
            <v>225</v>
          </cell>
          <cell r="R1060">
            <v>230</v>
          </cell>
          <cell r="S1060">
            <v>235</v>
          </cell>
          <cell r="T1060">
            <v>240</v>
          </cell>
          <cell r="U1060">
            <v>245</v>
          </cell>
          <cell r="V1060">
            <v>250</v>
          </cell>
          <cell r="W1060">
            <v>255</v>
          </cell>
          <cell r="X1060">
            <v>260</v>
          </cell>
        </row>
        <row r="1061">
          <cell r="A1061" t="str">
            <v>B</v>
          </cell>
          <cell r="B1061">
            <v>150</v>
          </cell>
          <cell r="C1061">
            <v>155</v>
          </cell>
          <cell r="D1061">
            <v>160</v>
          </cell>
          <cell r="E1061">
            <v>165</v>
          </cell>
          <cell r="F1061">
            <v>170</v>
          </cell>
          <cell r="G1061">
            <v>175</v>
          </cell>
          <cell r="H1061">
            <v>180</v>
          </cell>
          <cell r="I1061">
            <v>185</v>
          </cell>
          <cell r="J1061">
            <v>190</v>
          </cell>
          <cell r="K1061">
            <v>195</v>
          </cell>
          <cell r="L1061">
            <v>200</v>
          </cell>
          <cell r="M1061">
            <v>205</v>
          </cell>
          <cell r="N1061">
            <v>210</v>
          </cell>
          <cell r="O1061">
            <v>215</v>
          </cell>
          <cell r="P1061">
            <v>220</v>
          </cell>
          <cell r="Q1061">
            <v>225</v>
          </cell>
          <cell r="R1061">
            <v>230</v>
          </cell>
          <cell r="S1061">
            <v>235</v>
          </cell>
          <cell r="T1061">
            <v>240</v>
          </cell>
          <cell r="U1061">
            <v>245</v>
          </cell>
          <cell r="V1061">
            <v>250</v>
          </cell>
          <cell r="W1061">
            <v>255</v>
          </cell>
          <cell r="X1061">
            <v>260</v>
          </cell>
        </row>
        <row r="1062">
          <cell r="A1062" t="str">
            <v>C</v>
          </cell>
          <cell r="B1062">
            <v>150</v>
          </cell>
          <cell r="C1062">
            <v>155</v>
          </cell>
          <cell r="D1062">
            <v>160</v>
          </cell>
          <cell r="E1062">
            <v>165</v>
          </cell>
          <cell r="F1062">
            <v>170</v>
          </cell>
          <cell r="G1062">
            <v>175</v>
          </cell>
          <cell r="H1062">
            <v>180</v>
          </cell>
          <cell r="I1062">
            <v>185</v>
          </cell>
          <cell r="J1062">
            <v>190</v>
          </cell>
          <cell r="K1062">
            <v>195</v>
          </cell>
          <cell r="L1062">
            <v>200</v>
          </cell>
          <cell r="M1062">
            <v>205</v>
          </cell>
          <cell r="N1062">
            <v>210</v>
          </cell>
          <cell r="O1062">
            <v>215</v>
          </cell>
          <cell r="P1062">
            <v>220</v>
          </cell>
          <cell r="Q1062">
            <v>225</v>
          </cell>
          <cell r="R1062">
            <v>230</v>
          </cell>
          <cell r="S1062">
            <v>235</v>
          </cell>
          <cell r="T1062">
            <v>240</v>
          </cell>
          <cell r="U1062">
            <v>245</v>
          </cell>
          <cell r="V1062">
            <v>250</v>
          </cell>
          <cell r="W1062">
            <v>255</v>
          </cell>
          <cell r="X1062">
            <v>260</v>
          </cell>
        </row>
        <row r="1063">
          <cell r="A1063" t="str">
            <v>D</v>
          </cell>
          <cell r="B1063">
            <v>150</v>
          </cell>
          <cell r="C1063">
            <v>155</v>
          </cell>
          <cell r="D1063">
            <v>160</v>
          </cell>
          <cell r="E1063">
            <v>165</v>
          </cell>
          <cell r="F1063">
            <v>170</v>
          </cell>
          <cell r="G1063">
            <v>175</v>
          </cell>
          <cell r="H1063">
            <v>180</v>
          </cell>
          <cell r="I1063">
            <v>185</v>
          </cell>
          <cell r="J1063">
            <v>190</v>
          </cell>
          <cell r="K1063">
            <v>195</v>
          </cell>
          <cell r="L1063">
            <v>200</v>
          </cell>
          <cell r="M1063">
            <v>205</v>
          </cell>
          <cell r="N1063">
            <v>210</v>
          </cell>
          <cell r="O1063">
            <v>215</v>
          </cell>
          <cell r="P1063">
            <v>220</v>
          </cell>
          <cell r="Q1063">
            <v>225</v>
          </cell>
          <cell r="R1063">
            <v>230</v>
          </cell>
          <cell r="S1063">
            <v>235</v>
          </cell>
          <cell r="T1063">
            <v>240</v>
          </cell>
          <cell r="U1063">
            <v>245</v>
          </cell>
          <cell r="V1063">
            <v>250</v>
          </cell>
          <cell r="W1063">
            <v>255</v>
          </cell>
          <cell r="X1063">
            <v>260</v>
          </cell>
        </row>
        <row r="1064">
          <cell r="A1064" t="str">
            <v>E</v>
          </cell>
          <cell r="B1064">
            <v>150</v>
          </cell>
          <cell r="C1064">
            <v>155</v>
          </cell>
          <cell r="D1064">
            <v>160</v>
          </cell>
          <cell r="E1064">
            <v>165</v>
          </cell>
          <cell r="F1064">
            <v>170</v>
          </cell>
          <cell r="G1064">
            <v>175</v>
          </cell>
          <cell r="H1064">
            <v>180</v>
          </cell>
          <cell r="I1064">
            <v>185</v>
          </cell>
          <cell r="J1064">
            <v>190</v>
          </cell>
          <cell r="K1064">
            <v>195</v>
          </cell>
          <cell r="L1064">
            <v>200</v>
          </cell>
          <cell r="M1064">
            <v>205</v>
          </cell>
          <cell r="N1064">
            <v>210</v>
          </cell>
          <cell r="O1064">
            <v>215</v>
          </cell>
          <cell r="P1064">
            <v>220</v>
          </cell>
          <cell r="Q1064">
            <v>225</v>
          </cell>
          <cell r="R1064">
            <v>230</v>
          </cell>
          <cell r="S1064">
            <v>235</v>
          </cell>
          <cell r="T1064">
            <v>240</v>
          </cell>
          <cell r="U1064">
            <v>245</v>
          </cell>
          <cell r="V1064">
            <v>250</v>
          </cell>
          <cell r="W1064">
            <v>255</v>
          </cell>
          <cell r="X1064">
            <v>260</v>
          </cell>
        </row>
        <row r="1065">
          <cell r="A1065" t="str">
            <v>F</v>
          </cell>
          <cell r="B1065">
            <v>3</v>
          </cell>
          <cell r="C1065">
            <v>3</v>
          </cell>
          <cell r="D1065">
            <v>3</v>
          </cell>
          <cell r="E1065">
            <v>3</v>
          </cell>
          <cell r="F1065">
            <v>3</v>
          </cell>
          <cell r="G1065">
            <v>3</v>
          </cell>
          <cell r="H1065">
            <v>3</v>
          </cell>
          <cell r="I1065">
            <v>3</v>
          </cell>
          <cell r="J1065">
            <v>3</v>
          </cell>
          <cell r="K1065">
            <v>3</v>
          </cell>
          <cell r="L1065">
            <v>3</v>
          </cell>
          <cell r="M1065">
            <v>3</v>
          </cell>
          <cell r="N1065">
            <v>3</v>
          </cell>
          <cell r="O1065">
            <v>3</v>
          </cell>
          <cell r="P1065">
            <v>3</v>
          </cell>
          <cell r="Q1065">
            <v>3</v>
          </cell>
          <cell r="R1065">
            <v>3</v>
          </cell>
          <cell r="S1065">
            <v>3</v>
          </cell>
          <cell r="T1065">
            <v>3</v>
          </cell>
          <cell r="U1065">
            <v>3</v>
          </cell>
          <cell r="V1065">
            <v>3</v>
          </cell>
          <cell r="W1065">
            <v>3</v>
          </cell>
          <cell r="X1065">
            <v>3</v>
          </cell>
        </row>
        <row r="1066">
          <cell r="A1066" t="str">
            <v>G</v>
          </cell>
          <cell r="B1066">
            <v>1</v>
          </cell>
          <cell r="C1066">
            <v>1</v>
          </cell>
          <cell r="D1066">
            <v>1</v>
          </cell>
          <cell r="E1066">
            <v>1</v>
          </cell>
          <cell r="F1066">
            <v>1</v>
          </cell>
          <cell r="G1066">
            <v>1</v>
          </cell>
          <cell r="H1066">
            <v>1</v>
          </cell>
          <cell r="I1066">
            <v>1</v>
          </cell>
          <cell r="J1066">
            <v>1</v>
          </cell>
          <cell r="K1066">
            <v>1</v>
          </cell>
          <cell r="L1066">
            <v>1</v>
          </cell>
          <cell r="M1066">
            <v>1</v>
          </cell>
          <cell r="N1066">
            <v>1</v>
          </cell>
          <cell r="O1066">
            <v>1</v>
          </cell>
          <cell r="P1066">
            <v>1</v>
          </cell>
          <cell r="Q1066">
            <v>1</v>
          </cell>
          <cell r="R1066">
            <v>1</v>
          </cell>
          <cell r="S1066">
            <v>1</v>
          </cell>
          <cell r="T1066">
            <v>1</v>
          </cell>
          <cell r="U1066">
            <v>1</v>
          </cell>
          <cell r="V1066">
            <v>1</v>
          </cell>
          <cell r="W1066">
            <v>1</v>
          </cell>
          <cell r="X1066">
            <v>1</v>
          </cell>
        </row>
        <row r="1067">
          <cell r="A1067" t="str">
            <v>H</v>
          </cell>
          <cell r="B1067">
            <v>0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</row>
      </sheetData>
      <sheetData sheetId="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Hoofdmenu"/>
      <sheetName val="CSG_macros"/>
      <sheetName val="scrprogramma"/>
      <sheetName val="scrvloersoort"/>
      <sheetName val="scrruimtestaten"/>
      <sheetName val="Tussenblad"/>
      <sheetName val="Ma_vr"/>
      <sheetName val="Ma_vr 1e naloop"/>
      <sheetName val="Ma_vr 2e&amp;3e naloop"/>
      <sheetName val="Matrix Kosten Schoonmaak"/>
      <sheetName val="Matrix Kosten Glasbewassing"/>
      <sheetName val="Normblad"/>
      <sheetName val="rekenblad"/>
      <sheetName val="variabelen"/>
      <sheetName val="Begroting"/>
      <sheetName val="Opbouw"/>
      <sheetName val="Vaste gegevens"/>
      <sheetName val="Start_programma's"/>
      <sheetName val="Aul_L"/>
      <sheetName val="Bui_S"/>
      <sheetName val="Dou_S"/>
      <sheetName val="Ent_S"/>
      <sheetName val="Ent_T"/>
      <sheetName val="Gan_L"/>
      <sheetName val="Gar_L"/>
      <sheetName val="Gar_S"/>
      <sheetName val="Kan_L"/>
      <sheetName val="Kan_Su"/>
      <sheetName val="Kan_T"/>
      <sheetName val="Keu_L"/>
      <sheetName val="Kle_S"/>
      <sheetName val="Kof_L"/>
      <sheetName val="Kof_S"/>
      <sheetName val="Kof_T"/>
      <sheetName val="Les_L"/>
      <sheetName val="Les_Su"/>
      <sheetName val="Les_T"/>
      <sheetName val="Lif_L"/>
      <sheetName val="Mag_L"/>
      <sheetName val="Olc_L"/>
      <sheetName val="Pr4_L"/>
      <sheetName val="Pr4_Su"/>
      <sheetName val="San_L"/>
      <sheetName val="San_S"/>
      <sheetName val="Spo_P"/>
      <sheetName val="Tra_L"/>
      <sheetName val="Tra_R"/>
      <sheetName val="Tra_S"/>
      <sheetName val="Einde_programma's"/>
    </sheetNames>
    <sheetDataSet>
      <sheetData sheetId="0"/>
      <sheetData sheetId="1"/>
      <sheetData sheetId="2" refreshError="1"/>
      <sheetData sheetId="3"/>
      <sheetData sheetId="4"/>
      <sheetData sheetId="5"/>
      <sheetData sheetId="6">
        <row r="1">
          <cell r="B1">
            <v>1</v>
          </cell>
        </row>
      </sheetData>
      <sheetData sheetId="7"/>
      <sheetData sheetId="8"/>
      <sheetData sheetId="9"/>
      <sheetData sheetId="10"/>
      <sheetData sheetId="11"/>
      <sheetData sheetId="12">
        <row r="6">
          <cell r="B6" t="str">
            <v>nio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blad"/>
      <sheetName val="Uren en kostenvergelijking"/>
      <sheetName val="Totalen per locatie"/>
      <sheetName val="1A-Glas"/>
      <sheetName val="2-Kengetal"/>
      <sheetName val="3-Basis ruimtestaat"/>
      <sheetName val="Machines"/>
      <sheetName val="Schoonmaakpakket"/>
    </sheetNames>
    <sheetDataSet>
      <sheetData sheetId="0"/>
      <sheetData sheetId="1"/>
      <sheetData sheetId="2">
        <row r="3">
          <cell r="C3" t="str">
            <v xml:space="preserve">Archipel  </v>
          </cell>
        </row>
      </sheetData>
      <sheetData sheetId="3">
        <row r="1">
          <cell r="A1" t="str">
            <v>Invoervelden</v>
          </cell>
        </row>
        <row r="3">
          <cell r="A3" t="str">
            <v>Naam opdrachtgever</v>
          </cell>
        </row>
        <row r="4">
          <cell r="A4" t="str">
            <v>Calculatie onderdeel</v>
          </cell>
        </row>
        <row r="5">
          <cell r="A5" t="str">
            <v>Gebouw/plaats</v>
          </cell>
        </row>
        <row r="6">
          <cell r="A6" t="str">
            <v>Besteknummer</v>
          </cell>
        </row>
        <row r="7">
          <cell r="A7" t="str">
            <v>Naam leverancier</v>
          </cell>
        </row>
        <row r="8">
          <cell r="A8" t="str">
            <v>Prijspeil</v>
          </cell>
        </row>
        <row r="9">
          <cell r="A9" t="str">
            <v>Bijzonderheden</v>
          </cell>
        </row>
        <row r="11">
          <cell r="A11" t="str">
            <v>Jaarprijs glas excl. btw</v>
          </cell>
        </row>
        <row r="14">
          <cell r="A14" t="str">
            <v xml:space="preserve">JAARPRIJS GLASBEWASSING </v>
          </cell>
        </row>
        <row r="19">
          <cell r="A19" t="str">
            <v>Verpleeghuis Kanidas</v>
          </cell>
        </row>
        <row r="20">
          <cell r="A20" t="str">
            <v>Gevelglas buiten</v>
          </cell>
        </row>
        <row r="21">
          <cell r="A21" t="str">
            <v>Gevelglas binnen</v>
          </cell>
        </row>
        <row r="22">
          <cell r="A22" t="str">
            <v>Dubbelzijdig separatieglas</v>
          </cell>
        </row>
        <row r="26">
          <cell r="A26" t="str">
            <v>Kanidas</v>
          </cell>
          <cell r="K26">
            <v>2722.3193505392069</v>
          </cell>
        </row>
        <row r="29">
          <cell r="A29" t="str">
            <v>TOTAAL KOSTEN PER JAAR EXCLUSIEF BTW</v>
          </cell>
        </row>
      </sheetData>
      <sheetData sheetId="4">
        <row r="11">
          <cell r="A11" t="str">
            <v>01.052l</v>
          </cell>
        </row>
      </sheetData>
      <sheetData sheetId="5"/>
      <sheetData sheetId="6"/>
      <sheetData sheetId="7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Mutatieblad"/>
      <sheetName val="0 Uitwerking splitsing kosten"/>
      <sheetName val="1-Inschrijfstaat"/>
      <sheetName val="2a-Kosten per locatie"/>
      <sheetName val="2b-Splitsing technisch-Comfort"/>
      <sheetName val="3-Ruimtestaat "/>
      <sheetName val="4-Kengetal"/>
      <sheetName val="5a Lift bodems"/>
      <sheetName val="5-Schrobben vloeren"/>
      <sheetName val="6-Aanvullend"/>
      <sheetName val="7-Ballastbed "/>
      <sheetName val="8-Sanitaire voorzieningen"/>
      <sheetName val="9-Glasstaat"/>
      <sheetName val="10- Machinekosten regulier"/>
      <sheetName val="11- Afroepprijs"/>
      <sheetName val="12-Gladheidsbestrijding"/>
      <sheetName val="13a-Periodiek regulier opl. st."/>
      <sheetName val="13b-Periodieke uitvoering dag"/>
      <sheetName val="13c-Periodieke uitvoering nacht"/>
      <sheetName val="13d-Periodiek totaal kosten"/>
      <sheetName val="14-Jaarprijs  tunnel en baan"/>
      <sheetName val="15- Spoorlengte"/>
      <sheetName val="16-Ballastbed - NACHT"/>
      <sheetName val="17-Tunnelwand - NACHT"/>
      <sheetName val="18 -Afroep ballastbed"/>
      <sheetName val="19- Machinekosten ballas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Contractblad totaal"/>
      <sheetName val="2-Kosten per locatie"/>
      <sheetName val="X Ruimtesoorten X"/>
      <sheetName val="3-Ruimtestaat perceel 1 en 2"/>
      <sheetName val="4-Kengetal"/>
      <sheetName val="5a Lift bodems"/>
      <sheetName val="5-Schrobben vloeren"/>
      <sheetName val="6-Additioneel"/>
      <sheetName val="7-Ballastbed "/>
      <sheetName val="8-Sanitaire voorzieningen"/>
      <sheetName val="10-Glasstaat percel 1 en 2"/>
      <sheetName val="10- Glas kosten totaal"/>
      <sheetName val="12- Machinekosten"/>
      <sheetName val="13- Afroepprijs"/>
      <sheetName val="13a Afroep RVS kraaiennest"/>
      <sheetName val="14-Gladheidsbestrijding"/>
      <sheetName val="15-Periodieke beurt"/>
    </sheetNames>
    <sheetDataSet>
      <sheetData sheetId="0"/>
      <sheetData sheetId="1">
        <row r="7">
          <cell r="B7" t="str">
            <v>Gebouw/plaats</v>
          </cell>
        </row>
        <row r="8">
          <cell r="B8" t="str">
            <v>Besteknummer</v>
          </cell>
        </row>
        <row r="9">
          <cell r="B9" t="str">
            <v>Naam leverancier</v>
          </cell>
        </row>
        <row r="10">
          <cell r="B10" t="str">
            <v>Prijspeil</v>
          </cell>
        </row>
        <row r="11">
          <cell r="B11" t="str">
            <v>Perceel</v>
          </cell>
        </row>
      </sheetData>
      <sheetData sheetId="2"/>
      <sheetData sheetId="3"/>
      <sheetData sheetId="4">
        <row r="13">
          <cell r="A13" t="str">
            <v>PER.365.1</v>
          </cell>
          <cell r="B13">
            <v>365</v>
          </cell>
          <cell r="C13" t="str">
            <v>Perrons</v>
          </cell>
          <cell r="D13" t="str">
            <v>Klasse 1</v>
          </cell>
          <cell r="E13" t="str">
            <v>PerronsKlasse 1</v>
          </cell>
          <cell r="F13" t="str">
            <v>PER.365.1</v>
          </cell>
          <cell r="J13">
            <v>9.2000000000000012E-2</v>
          </cell>
          <cell r="K13">
            <v>6.9000000000000006E-2</v>
          </cell>
          <cell r="M13">
            <v>3.0035294117647045E-2</v>
          </cell>
          <cell r="N13">
            <v>1910.6417046434287</v>
          </cell>
        </row>
        <row r="14">
          <cell r="A14" t="str">
            <v>PER.365.2</v>
          </cell>
          <cell r="B14">
            <v>365</v>
          </cell>
          <cell r="C14" t="str">
            <v>Perrons</v>
          </cell>
          <cell r="D14" t="str">
            <v>Klasse 2</v>
          </cell>
          <cell r="E14" t="str">
            <v>PerronsKlasse 2</v>
          </cell>
          <cell r="F14" t="str">
            <v>PER.365.2</v>
          </cell>
          <cell r="J14">
            <v>0.1104</v>
          </cell>
          <cell r="K14">
            <v>8.2799999999999999E-2</v>
          </cell>
          <cell r="L14">
            <v>4.8056470588235339E-2</v>
          </cell>
          <cell r="M14">
            <v>3.6042352941176477E-2</v>
          </cell>
          <cell r="N14">
            <v>1316.269558429216</v>
          </cell>
        </row>
        <row r="15">
          <cell r="A15" t="str">
            <v>PER.365.3</v>
          </cell>
          <cell r="B15">
            <v>365</v>
          </cell>
          <cell r="C15" t="str">
            <v>Perrons</v>
          </cell>
          <cell r="D15" t="str">
            <v>Klasse 3</v>
          </cell>
          <cell r="E15" t="str">
            <v>PerronsKlasse 3</v>
          </cell>
          <cell r="F15" t="str">
            <v>PER.365.3</v>
          </cell>
          <cell r="J15">
            <v>0.25</v>
          </cell>
          <cell r="L15">
            <v>0.05</v>
          </cell>
          <cell r="N15">
            <v>1216.6666666666667</v>
          </cell>
        </row>
        <row r="16">
          <cell r="A16" t="str">
            <v>SAN.365.1</v>
          </cell>
          <cell r="B16">
            <v>365</v>
          </cell>
          <cell r="C16" t="str">
            <v>Sanitair</v>
          </cell>
          <cell r="D16" t="str">
            <v>Klasse 1</v>
          </cell>
          <cell r="E16" t="str">
            <v>SanitairKlasse 1</v>
          </cell>
          <cell r="F16" t="str">
            <v>SAN.365.1</v>
          </cell>
          <cell r="J16">
            <v>3.496</v>
          </cell>
          <cell r="K16">
            <v>2.6220000000000003</v>
          </cell>
          <cell r="M16">
            <v>1.1413411764705905</v>
          </cell>
          <cell r="N16">
            <v>50.280044859037588</v>
          </cell>
        </row>
        <row r="17">
          <cell r="A17" t="str">
            <v>SAN.365.2</v>
          </cell>
          <cell r="B17">
            <v>365</v>
          </cell>
          <cell r="C17" t="str">
            <v>Sanitair</v>
          </cell>
          <cell r="D17" t="str">
            <v>Klasse 2</v>
          </cell>
          <cell r="E17" t="str">
            <v>SanitairKlasse 2</v>
          </cell>
          <cell r="F17" t="str">
            <v>SAN.365.2</v>
          </cell>
          <cell r="J17">
            <v>2.5760000000000001</v>
          </cell>
          <cell r="K17">
            <v>1.9320000000000002</v>
          </cell>
          <cell r="L17">
            <v>1.1213176470588193</v>
          </cell>
          <cell r="M17">
            <v>0.84098823529411726</v>
          </cell>
          <cell r="N17">
            <v>56.411552504109316</v>
          </cell>
        </row>
        <row r="18">
          <cell r="A18" t="str">
            <v>SAN.365.3</v>
          </cell>
          <cell r="B18">
            <v>365</v>
          </cell>
          <cell r="C18" t="str">
            <v>Sanitair</v>
          </cell>
          <cell r="D18" t="str">
            <v>Klasse 3</v>
          </cell>
          <cell r="E18" t="str">
            <v>SanitairKlasse 3</v>
          </cell>
          <cell r="F18" t="str">
            <v>SAN.365.3</v>
          </cell>
          <cell r="J18">
            <v>3.8640000000000003</v>
          </cell>
          <cell r="L18">
            <v>1.6819764705882381</v>
          </cell>
          <cell r="N18">
            <v>65.813477921460787</v>
          </cell>
        </row>
        <row r="19">
          <cell r="A19" t="str">
            <v>GAN.0004</v>
          </cell>
          <cell r="B19">
            <v>4</v>
          </cell>
          <cell r="C19" t="str">
            <v>Gangen</v>
          </cell>
          <cell r="D19" t="str">
            <v>4 x per jaar</v>
          </cell>
          <cell r="E19" t="str">
            <v>Gangen4 x per jaar</v>
          </cell>
          <cell r="F19" t="str">
            <v>GAN.0004</v>
          </cell>
          <cell r="J19">
            <v>1.1040000000000001E-2</v>
          </cell>
          <cell r="N19">
            <v>362.31884057971013</v>
          </cell>
        </row>
        <row r="20">
          <cell r="A20" t="str">
            <v>GAN.0012</v>
          </cell>
          <cell r="B20">
            <v>12</v>
          </cell>
          <cell r="C20" t="str">
            <v>Gangen</v>
          </cell>
          <cell r="D20" t="str">
            <v>1 x per maand</v>
          </cell>
          <cell r="E20" t="str">
            <v>Gangen1 x per maand</v>
          </cell>
          <cell r="F20" t="str">
            <v>GAN.0012</v>
          </cell>
          <cell r="J20">
            <v>3.2200000000000006E-2</v>
          </cell>
          <cell r="N20">
            <v>372.6708074534161</v>
          </cell>
        </row>
        <row r="21">
          <cell r="A21" t="str">
            <v>GAN.365.1</v>
          </cell>
          <cell r="B21">
            <v>365</v>
          </cell>
          <cell r="C21" t="str">
            <v>Gangen</v>
          </cell>
          <cell r="D21" t="str">
            <v>Klasse 1</v>
          </cell>
          <cell r="E21" t="str">
            <v>GangenKlasse 1</v>
          </cell>
          <cell r="F21" t="str">
            <v>GAN.365.1</v>
          </cell>
          <cell r="N21">
            <v>0</v>
          </cell>
        </row>
        <row r="22">
          <cell r="A22" t="str">
            <v>LIF.365.1</v>
          </cell>
          <cell r="B22">
            <v>365</v>
          </cell>
          <cell r="C22" t="str">
            <v>Liften</v>
          </cell>
          <cell r="D22" t="str">
            <v>Klasse 1</v>
          </cell>
          <cell r="E22" t="str">
            <v>LiftenKlasse 1</v>
          </cell>
          <cell r="F22" t="str">
            <v>LIF.365.1</v>
          </cell>
          <cell r="J22">
            <v>2.2080000000000002</v>
          </cell>
          <cell r="K22">
            <v>1.6560000000000001</v>
          </cell>
          <cell r="M22">
            <v>0.72084705882352962</v>
          </cell>
          <cell r="N22">
            <v>79.610071026809536</v>
          </cell>
        </row>
        <row r="23">
          <cell r="A23" t="str">
            <v>LIF.365.2</v>
          </cell>
          <cell r="B23">
            <v>365</v>
          </cell>
          <cell r="C23" t="str">
            <v>Liften</v>
          </cell>
          <cell r="D23" t="str">
            <v>Klasse 2</v>
          </cell>
          <cell r="E23" t="str">
            <v>LiftenKlasse 2</v>
          </cell>
          <cell r="F23" t="str">
            <v>LIF.365.2</v>
          </cell>
          <cell r="J23">
            <v>3.3120000000000003</v>
          </cell>
          <cell r="K23">
            <v>2.4840000000000004</v>
          </cell>
          <cell r="L23">
            <v>1.4416941176470572</v>
          </cell>
          <cell r="M23">
            <v>1.0812705882352951</v>
          </cell>
          <cell r="N23">
            <v>43.875651947640534</v>
          </cell>
        </row>
        <row r="24">
          <cell r="A24" t="str">
            <v>LIF.365.3</v>
          </cell>
          <cell r="B24">
            <v>365</v>
          </cell>
          <cell r="C24" t="str">
            <v>Liften</v>
          </cell>
          <cell r="D24" t="str">
            <v>Klasse 3</v>
          </cell>
          <cell r="E24" t="str">
            <v>LiftenKlasse 3</v>
          </cell>
          <cell r="F24" t="str">
            <v>LIF.365.3</v>
          </cell>
          <cell r="N24">
            <v>0</v>
          </cell>
        </row>
        <row r="25">
          <cell r="A25" t="str">
            <v>TRA.0004</v>
          </cell>
          <cell r="B25">
            <v>4</v>
          </cell>
          <cell r="C25" t="str">
            <v>Trappen</v>
          </cell>
          <cell r="D25" t="str">
            <v>4 x per jaar</v>
          </cell>
          <cell r="E25" t="str">
            <v>Trappen4 x per jaar</v>
          </cell>
          <cell r="F25" t="str">
            <v>TRA.0004</v>
          </cell>
          <cell r="J25">
            <v>1.1040000000000001E-2</v>
          </cell>
          <cell r="N25">
            <v>362.31884057971013</v>
          </cell>
        </row>
        <row r="26">
          <cell r="A26" t="str">
            <v>TRA.365.1</v>
          </cell>
          <cell r="B26">
            <v>365</v>
          </cell>
          <cell r="C26" t="str">
            <v>Trappen</v>
          </cell>
          <cell r="D26" t="str">
            <v>Klasse 1</v>
          </cell>
          <cell r="E26" t="str">
            <v>TrappenKlasse 1</v>
          </cell>
          <cell r="F26" t="str">
            <v>TRA.365.1</v>
          </cell>
          <cell r="J26">
            <v>1.288</v>
          </cell>
          <cell r="K26">
            <v>0.96600000000000008</v>
          </cell>
          <cell r="M26">
            <v>0.42049411764705907</v>
          </cell>
          <cell r="N26">
            <v>136.47440747453064</v>
          </cell>
        </row>
        <row r="27">
          <cell r="A27" t="str">
            <v>TRA.365.2</v>
          </cell>
          <cell r="B27">
            <v>365</v>
          </cell>
          <cell r="C27" t="str">
            <v>Trappen</v>
          </cell>
          <cell r="D27" t="str">
            <v>Klasse 2</v>
          </cell>
          <cell r="E27" t="str">
            <v>TrappenKlasse 2</v>
          </cell>
          <cell r="F27" t="str">
            <v>TRA.365.2</v>
          </cell>
          <cell r="J27">
            <v>1.9320000000000002</v>
          </cell>
          <cell r="K27">
            <v>1.4490000000000001</v>
          </cell>
          <cell r="L27">
            <v>0.84098823529411726</v>
          </cell>
          <cell r="M27">
            <v>0.63074117647058769</v>
          </cell>
          <cell r="N27">
            <v>75.215403338812379</v>
          </cell>
        </row>
        <row r="28">
          <cell r="A28" t="str">
            <v>TRA.365.3</v>
          </cell>
          <cell r="B28">
            <v>365</v>
          </cell>
          <cell r="C28" t="str">
            <v>Trappen</v>
          </cell>
          <cell r="D28" t="str">
            <v>Klasse 3</v>
          </cell>
          <cell r="E28" t="str">
            <v>TrappenKlasse 3</v>
          </cell>
          <cell r="F28" t="str">
            <v>TRA.365.3</v>
          </cell>
          <cell r="J28">
            <v>1.9320000000000002</v>
          </cell>
          <cell r="L28">
            <v>0.84098823529411726</v>
          </cell>
          <cell r="N28">
            <v>131.62695584292166</v>
          </cell>
        </row>
        <row r="29">
          <cell r="A29" t="str">
            <v>HAL.004</v>
          </cell>
          <cell r="B29">
            <v>4</v>
          </cell>
          <cell r="C29" t="str">
            <v>Hallen</v>
          </cell>
          <cell r="D29" t="str">
            <v>4 x per jaar</v>
          </cell>
          <cell r="E29" t="str">
            <v>Hallen4 x per jaar</v>
          </cell>
          <cell r="F29" t="str">
            <v>HAL.004</v>
          </cell>
          <cell r="N29">
            <v>0</v>
          </cell>
        </row>
        <row r="30">
          <cell r="A30" t="str">
            <v>HAL.365.1</v>
          </cell>
          <cell r="B30">
            <v>365</v>
          </cell>
          <cell r="C30" t="str">
            <v>Hallen</v>
          </cell>
          <cell r="D30" t="str">
            <v>Klasse 1</v>
          </cell>
          <cell r="E30" t="str">
            <v>HallenKlasse 1</v>
          </cell>
          <cell r="F30" t="str">
            <v>HAL.365.1</v>
          </cell>
          <cell r="J30">
            <v>0.36800000000000005</v>
          </cell>
          <cell r="K30">
            <v>0.27600000000000002</v>
          </cell>
          <cell r="M30">
            <v>0.12014117647058857</v>
          </cell>
          <cell r="N30">
            <v>477.66042616085696</v>
          </cell>
        </row>
        <row r="31">
          <cell r="A31" t="str">
            <v>HAL.365.2</v>
          </cell>
          <cell r="B31">
            <v>365</v>
          </cell>
          <cell r="C31" t="str">
            <v>Hallen</v>
          </cell>
          <cell r="D31" t="str">
            <v>Klasse 2</v>
          </cell>
          <cell r="E31" t="str">
            <v>HallenKlasse 2</v>
          </cell>
          <cell r="F31" t="str">
            <v>HAL.365.2</v>
          </cell>
          <cell r="J31">
            <v>0.46</v>
          </cell>
          <cell r="K31">
            <v>0.34500000000000003</v>
          </cell>
          <cell r="L31">
            <v>0.20023529411764668</v>
          </cell>
          <cell r="M31">
            <v>0.15017647058823524</v>
          </cell>
          <cell r="N31">
            <v>315.90469402301198</v>
          </cell>
        </row>
        <row r="32">
          <cell r="A32" t="str">
            <v>HAL.365.3</v>
          </cell>
          <cell r="B32">
            <v>365</v>
          </cell>
          <cell r="C32" t="str">
            <v>Hallen</v>
          </cell>
          <cell r="D32" t="str">
            <v>Klasse 3</v>
          </cell>
          <cell r="E32" t="str">
            <v>HallenKlasse 3</v>
          </cell>
          <cell r="F32" t="str">
            <v>HAL.365.3</v>
          </cell>
          <cell r="N32">
            <v>0</v>
          </cell>
        </row>
        <row r="33">
          <cell r="A33" t="str">
            <v>TEC.0002</v>
          </cell>
          <cell r="B33">
            <v>2</v>
          </cell>
          <cell r="C33" t="str">
            <v>Technische ruimten</v>
          </cell>
          <cell r="D33" t="str">
            <v>2 x per jaar</v>
          </cell>
          <cell r="E33" t="str">
            <v>Technische ruimten2 x per jaar</v>
          </cell>
          <cell r="F33" t="str">
            <v>TEC.0002</v>
          </cell>
          <cell r="J33">
            <v>1.84E-2</v>
          </cell>
          <cell r="N33">
            <v>108.69565217391305</v>
          </cell>
        </row>
        <row r="34">
          <cell r="A34" t="str">
            <v>ROL.365.1</v>
          </cell>
          <cell r="B34">
            <v>365</v>
          </cell>
          <cell r="C34" t="str">
            <v>Roltrappen(inclusief aangrenzende bouwdelen)</v>
          </cell>
          <cell r="D34" t="str">
            <v>Klasse 1</v>
          </cell>
          <cell r="E34" t="str">
            <v>Roltrappen(inclusief aangrenzende bouwdelen)Klasse 1</v>
          </cell>
          <cell r="F34" t="str">
            <v>ROL.365.1</v>
          </cell>
          <cell r="J34">
            <v>0.55200000000000005</v>
          </cell>
          <cell r="K34">
            <v>0.41400000000000003</v>
          </cell>
          <cell r="M34">
            <v>0.18021176470588193</v>
          </cell>
          <cell r="N34">
            <v>318.44028410723826</v>
          </cell>
        </row>
        <row r="35">
          <cell r="A35" t="str">
            <v>ROL.365.2</v>
          </cell>
          <cell r="B35">
            <v>365</v>
          </cell>
          <cell r="C35" t="str">
            <v>Roltrappen(inclusief aangrenzende bouwdelen)</v>
          </cell>
          <cell r="D35" t="str">
            <v>Klasse 2</v>
          </cell>
          <cell r="E35" t="str">
            <v>Roltrappen(inclusief aangrenzende bouwdelen)Klasse 2</v>
          </cell>
          <cell r="F35" t="str">
            <v>ROL.365.2</v>
          </cell>
          <cell r="J35">
            <v>0.55200000000000005</v>
          </cell>
          <cell r="K35">
            <v>0.41400000000000003</v>
          </cell>
          <cell r="L35">
            <v>0.24028235294117622</v>
          </cell>
          <cell r="M35">
            <v>0.18021176470588193</v>
          </cell>
          <cell r="N35">
            <v>263.25391168584338</v>
          </cell>
        </row>
        <row r="36">
          <cell r="A36" t="str">
            <v>ROL.365.3</v>
          </cell>
          <cell r="B36">
            <v>365</v>
          </cell>
          <cell r="C36" t="str">
            <v>Roltrappen(inclusief aangrenzende bouwdelen)</v>
          </cell>
          <cell r="D36" t="str">
            <v>Klasse 3</v>
          </cell>
          <cell r="E36" t="str">
            <v>Roltrappen(inclusief aangrenzende bouwdelen)Klasse 3</v>
          </cell>
          <cell r="F36" t="str">
            <v>ROL.365.3</v>
          </cell>
          <cell r="N36">
            <v>0</v>
          </cell>
        </row>
        <row r="37">
          <cell r="A37" t="str">
            <v>BER.0004</v>
          </cell>
          <cell r="B37">
            <v>4</v>
          </cell>
          <cell r="C37" t="str">
            <v>Berging/opslag/magazijn</v>
          </cell>
          <cell r="D37" t="str">
            <v>4 x per jaar</v>
          </cell>
          <cell r="E37" t="str">
            <v>Berging/opslag/magazijn4 x per jaar</v>
          </cell>
          <cell r="F37" t="str">
            <v>BER.0004</v>
          </cell>
          <cell r="J37">
            <v>1.1040000000000001E-2</v>
          </cell>
          <cell r="N37">
            <v>362.31884057971013</v>
          </cell>
        </row>
        <row r="38">
          <cell r="A38" t="str">
            <v>BER.0012</v>
          </cell>
          <cell r="B38">
            <v>12</v>
          </cell>
          <cell r="C38" t="str">
            <v>Berging/opslag/magazijn</v>
          </cell>
          <cell r="D38" t="str">
            <v>1 x per maand</v>
          </cell>
          <cell r="E38" t="str">
            <v>Berging/opslag/magazijn1 x per maand</v>
          </cell>
          <cell r="F38" t="str">
            <v>BER.0012</v>
          </cell>
          <cell r="J38">
            <v>3.6799999999999999E-2</v>
          </cell>
          <cell r="N38">
            <v>326.08695652173913</v>
          </cell>
        </row>
        <row r="39">
          <cell r="A39" t="str">
            <v>KAN.0004</v>
          </cell>
          <cell r="B39">
            <v>4</v>
          </cell>
          <cell r="C39" t="str">
            <v>Kantoren/spreekkamers</v>
          </cell>
          <cell r="D39" t="str">
            <v>4 x per jaar</v>
          </cell>
          <cell r="E39" t="str">
            <v>Kantoren/spreekkamers4 x per jaar</v>
          </cell>
          <cell r="F39" t="str">
            <v>KAN.0004</v>
          </cell>
          <cell r="J39">
            <v>2.76E-2</v>
          </cell>
          <cell r="N39">
            <v>144.92753623188406</v>
          </cell>
        </row>
        <row r="40">
          <cell r="A40" t="str">
            <v>KAN.365.1</v>
          </cell>
          <cell r="B40">
            <v>365</v>
          </cell>
          <cell r="C40" t="str">
            <v>Kantoren/spreekkamers</v>
          </cell>
          <cell r="D40" t="str">
            <v>Klasse 1</v>
          </cell>
          <cell r="E40" t="str">
            <v>Kantoren/spreekkamersKlasse 1</v>
          </cell>
          <cell r="F40" t="str">
            <v>KAN.365.1</v>
          </cell>
          <cell r="J40">
            <v>0.7360000000000001</v>
          </cell>
          <cell r="K40">
            <v>0.55200000000000005</v>
          </cell>
          <cell r="M40">
            <v>0.24028235294117622</v>
          </cell>
          <cell r="N40">
            <v>238.83021308042862</v>
          </cell>
        </row>
        <row r="41">
          <cell r="A41" t="str">
            <v>KAN.365.2</v>
          </cell>
          <cell r="B41">
            <v>365</v>
          </cell>
          <cell r="C41" t="str">
            <v>Kantoren/spreekkamers</v>
          </cell>
          <cell r="D41" t="str">
            <v>Klasse 2</v>
          </cell>
          <cell r="E41" t="str">
            <v>Kantoren/spreekkamersKlasse 2</v>
          </cell>
          <cell r="F41" t="str">
            <v>KAN.365.2</v>
          </cell>
          <cell r="J41">
            <v>1.1040000000000001</v>
          </cell>
          <cell r="K41">
            <v>0.82800000000000007</v>
          </cell>
          <cell r="L41">
            <v>0.48056470588235334</v>
          </cell>
          <cell r="M41">
            <v>0.36042352941176481</v>
          </cell>
          <cell r="N41">
            <v>131.6269558429216</v>
          </cell>
        </row>
        <row r="42">
          <cell r="A42" t="str">
            <v>KAN.365.3</v>
          </cell>
          <cell r="B42">
            <v>365</v>
          </cell>
          <cell r="C42" t="str">
            <v>Kantoren/spreekkamers</v>
          </cell>
          <cell r="D42" t="str">
            <v>Klasse 3</v>
          </cell>
          <cell r="E42" t="str">
            <v>Kantoren/spreekkamersKlasse 3</v>
          </cell>
          <cell r="F42" t="str">
            <v>KAN.365.3</v>
          </cell>
          <cell r="N42">
            <v>0</v>
          </cell>
        </row>
        <row r="43">
          <cell r="A43" t="str">
            <v>FIE.365.1</v>
          </cell>
          <cell r="B43">
            <v>365</v>
          </cell>
          <cell r="C43" t="str">
            <v>Fiets en voetgangers tunnel</v>
          </cell>
          <cell r="D43" t="str">
            <v>Klasse 1</v>
          </cell>
          <cell r="E43" t="str">
            <v>Fiets en voetgangers tunnelKlasse 1</v>
          </cell>
          <cell r="F43" t="str">
            <v>FIE.365.1</v>
          </cell>
          <cell r="N43">
            <v>0</v>
          </cell>
        </row>
        <row r="44">
          <cell r="A44" t="str">
            <v>OVE.004</v>
          </cell>
          <cell r="B44">
            <v>4</v>
          </cell>
          <cell r="C44" t="str">
            <v>Overige</v>
          </cell>
          <cell r="D44" t="str">
            <v>4 x per jaar</v>
          </cell>
          <cell r="E44" t="str">
            <v>Overige4 x per jaar</v>
          </cell>
          <cell r="F44" t="str">
            <v>OVE.004</v>
          </cell>
          <cell r="N44">
            <v>0</v>
          </cell>
        </row>
        <row r="45">
          <cell r="A45" t="str">
            <v>OVE.0012</v>
          </cell>
          <cell r="B45">
            <v>12</v>
          </cell>
          <cell r="C45" t="str">
            <v>Overige</v>
          </cell>
          <cell r="D45" t="str">
            <v>1 x per maand</v>
          </cell>
          <cell r="E45" t="str">
            <v>Overige1 x per maand</v>
          </cell>
          <cell r="F45" t="str">
            <v>OVE.0012</v>
          </cell>
          <cell r="N45">
            <v>0</v>
          </cell>
        </row>
        <row r="46">
          <cell r="A46" t="str">
            <v>NVT.0000</v>
          </cell>
          <cell r="B46">
            <v>0</v>
          </cell>
          <cell r="C46" t="str">
            <v>Niet van toepassing</v>
          </cell>
          <cell r="D46" t="str">
            <v>Niet van toepassing</v>
          </cell>
          <cell r="E46" t="str">
            <v>Niet van toepassingNiet van toepassing</v>
          </cell>
          <cell r="F46" t="str">
            <v>NVT.0000</v>
          </cell>
        </row>
        <row r="47">
          <cell r="E47" t="str">
            <v/>
          </cell>
        </row>
        <row r="48">
          <cell r="C48">
            <v>0</v>
          </cell>
        </row>
      </sheetData>
      <sheetData sheetId="5"/>
      <sheetData sheetId="6"/>
      <sheetData sheetId="7"/>
      <sheetData sheetId="8"/>
      <sheetData sheetId="9"/>
      <sheetData sheetId="10">
        <row r="1">
          <cell r="D1" t="str">
            <v>Glassoort</v>
          </cell>
          <cell r="E1" t="str">
            <v>m² prijs per beurt</v>
          </cell>
        </row>
        <row r="2">
          <cell r="D2" t="str">
            <v>Binnenglas (dak/kap)</v>
          </cell>
        </row>
        <row r="3">
          <cell r="D3" t="str">
            <v>Binnenglas (gevel/perron)</v>
          </cell>
        </row>
        <row r="4">
          <cell r="D4" t="str">
            <v>Buitenglas (dak/kap)</v>
          </cell>
        </row>
        <row r="5">
          <cell r="D5" t="str">
            <v>Buitenglas (gevel/perron)</v>
          </cell>
        </row>
        <row r="6">
          <cell r="D6" t="str">
            <v>Glas winkels</v>
          </cell>
        </row>
        <row r="7">
          <cell r="D7" t="str">
            <v>Glaslamellen</v>
          </cell>
        </row>
        <row r="8">
          <cell r="D8" t="str">
            <v>Lichtkoepels binnenzijde</v>
          </cell>
        </row>
        <row r="9">
          <cell r="D9" t="str">
            <v>Lichtkoepels buitenzijde</v>
          </cell>
        </row>
        <row r="10">
          <cell r="D10" t="str">
            <v>Liftkooi binnenzijde</v>
          </cell>
        </row>
        <row r="11">
          <cell r="D11" t="str">
            <v>Liftkooi buitenzijde</v>
          </cell>
        </row>
        <row r="12">
          <cell r="D12" t="str">
            <v>Liftschacht binnenzijde</v>
          </cell>
        </row>
        <row r="13">
          <cell r="D13" t="str">
            <v>Liftschacht buitenzijde</v>
          </cell>
        </row>
        <row r="14">
          <cell r="D14" t="str">
            <v>Separatieglas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-Inschrijfstaat"/>
      <sheetName val="2-Kosten per locatie"/>
      <sheetName val="3-Ruimtestaat"/>
      <sheetName val="4-Reinigen vloeren"/>
      <sheetName val="5-Aanvullend"/>
      <sheetName val="6-Liftbodems"/>
      <sheetName val="7-Geveldelen  en wanden"/>
      <sheetName val="8a-Glasstaat"/>
      <sheetName val="8b-Glas kosten totaal"/>
      <sheetName val="9-Machinekosten"/>
      <sheetName val="10a-Periodieke beurt"/>
      <sheetName val="10b-Bereikbaarheidsvoorz."/>
      <sheetName val="11-NZL Glas Dag"/>
      <sheetName val="12-NZL Glas nacht"/>
      <sheetName val="13-NZL Periodieke dag"/>
      <sheetName val="14-NZLPeriodieke nacht"/>
      <sheetName val="15a- Afroepprijs graffiti"/>
      <sheetName val="15b- Afroepprijs Algemeen"/>
      <sheetName val="15c-Afroep RVS kraaiennest"/>
      <sheetName val="16-Gelijkrichter stations"/>
      <sheetName val="17- Technischeruimten"/>
      <sheetName val="18-Premies en opslagen"/>
      <sheetName val="19-Opbouw uurtarieven"/>
      <sheetName val="20-Sanitaire voorziening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tatieblad"/>
      <sheetName val="1-Inschrijfstaat"/>
      <sheetName val="2a-Kosten per locatie"/>
      <sheetName val="2b-Splitsing technisch-Comfort"/>
      <sheetName val="3-Ruimtestaat"/>
      <sheetName val="4-Kengetal"/>
      <sheetName val="5-Schrobben vloeren"/>
      <sheetName val="6-Aanvullend"/>
      <sheetName val="7-Ballastbed "/>
      <sheetName val="8-Sanitaire voorzieningen"/>
      <sheetName val="9-Geveldelen  en wanden"/>
      <sheetName val="10-Glasstaat"/>
      <sheetName val="10-Glas kosten totaal"/>
      <sheetName val="12-Machinekosten"/>
      <sheetName val="13a- Afroepprijs"/>
      <sheetName val="13b-Afroep RVS kraaiennest"/>
      <sheetName val="13c-Afroep Kap Bijlmer"/>
      <sheetName val="14-Gladheidsbestrijding"/>
      <sheetName val="15-Periodieke beurt"/>
    </sheetNames>
    <sheetDataSet>
      <sheetData sheetId="0" refreshError="1"/>
      <sheetData sheetId="1">
        <row r="3">
          <cell r="B3" t="str">
            <v>GVB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I2" t="str">
            <v>Binnenglas (dak/kap)</v>
          </cell>
          <cell r="J2">
            <v>0.50955300000000014</v>
          </cell>
        </row>
        <row r="3">
          <cell r="I3" t="str">
            <v>Binnenglas (gevel/perron)</v>
          </cell>
          <cell r="J3">
            <v>0.33970200000000006</v>
          </cell>
        </row>
        <row r="4">
          <cell r="I4" t="str">
            <v>Buitenglas (dak/kap)</v>
          </cell>
          <cell r="J4">
            <v>0.50955300000000014</v>
          </cell>
        </row>
        <row r="5">
          <cell r="I5" t="str">
            <v>Buitenglas (gevel/perron)</v>
          </cell>
          <cell r="J5">
            <v>0.33970200000000006</v>
          </cell>
        </row>
        <row r="6">
          <cell r="I6" t="str">
            <v>Glas winkels</v>
          </cell>
          <cell r="J6">
            <v>0.33970200000000006</v>
          </cell>
        </row>
        <row r="7">
          <cell r="I7" t="str">
            <v>Glaslamellen</v>
          </cell>
          <cell r="J7">
            <v>0.33970200000000006</v>
          </cell>
        </row>
        <row r="8">
          <cell r="I8" t="str">
            <v>Lichtkoepels binnenzijde</v>
          </cell>
          <cell r="J8">
            <v>0.39631900000000003</v>
          </cell>
        </row>
        <row r="9">
          <cell r="I9" t="str">
            <v>Lichtkoepels buitenzijde</v>
          </cell>
          <cell r="J9">
            <v>0.39631900000000003</v>
          </cell>
        </row>
        <row r="10">
          <cell r="I10" t="str">
            <v>Liftkooi binnenzijde</v>
          </cell>
          <cell r="J10">
            <v>3.1139350000000006</v>
          </cell>
        </row>
        <row r="11">
          <cell r="I11" t="str">
            <v>Liftkooi buitenzijde</v>
          </cell>
          <cell r="J11">
            <v>0.33970200000000006</v>
          </cell>
        </row>
        <row r="12">
          <cell r="I12" t="str">
            <v>Liftschacht binnenzijde</v>
          </cell>
          <cell r="J12">
            <v>3.1139350000000006</v>
          </cell>
        </row>
        <row r="13">
          <cell r="I13" t="str">
            <v>Liftschacht buitenzijde</v>
          </cell>
          <cell r="J13">
            <v>0.33970200000000006</v>
          </cell>
        </row>
        <row r="14">
          <cell r="I14" t="str">
            <v>Separatieglas</v>
          </cell>
          <cell r="J14">
            <v>0.33970200000000006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ie (nieuw)"/>
      <sheetName val="Calculatie (oud)"/>
      <sheetName val="avondopenstelling"/>
      <sheetName val="Personeelsinzet"/>
      <sheetName val="lunches"/>
      <sheetName val="snackprijzen"/>
      <sheetName val="Calculatie (st)"/>
      <sheetName val="Alg. kosten"/>
      <sheetName val="Offerteformulier 1"/>
      <sheetName val="Offerteformulier 2"/>
      <sheetName val="Werkrooster"/>
      <sheetName val="Uitgangspunten"/>
      <sheetName val="Sheet2"/>
      <sheetName val="Inzet personeelscalculatie"/>
      <sheetName val="Salarisschalen"/>
      <sheetName val="Hulpbestand inzet personeel"/>
      <sheetName val="Calculatie_(nieuw)"/>
      <sheetName val="Calculatie_(oud)"/>
      <sheetName val="Calculatie_(st)"/>
      <sheetName val="Alg__kosten"/>
      <sheetName val="Offerteformulier_1"/>
      <sheetName val="Offerteformulier_2"/>
      <sheetName val="Inzet_personeelscalculatie"/>
      <sheetName val="Hulpbestand_inzet_persone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r.xls"/>
      <sheetName val="#REF"/>
      <sheetName val="Omreke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cation List"/>
      <sheetName val="General Cleaning CE"/>
      <sheetName val="General Cleaning conference"/>
      <sheetName val="General Cleaning storage"/>
      <sheetName val="General Cleaning sanitary"/>
      <sheetName val="General Cleaning stairs"/>
      <sheetName val="special cleaning CE"/>
      <sheetName val="Additional services CE"/>
      <sheetName val="Pest Control CE"/>
      <sheetName val="waste"/>
      <sheetName val="laundry"/>
      <sheetName val="data base"/>
      <sheetName val="Sheet1"/>
      <sheetName val="Location List CE"/>
      <sheetName val="Cleaning data CE_final_send"/>
      <sheetName val="Cleaning data CE_final_send.xl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Navigatieblad"/>
      <sheetName val="CSG_macros"/>
      <sheetName val="scrprogramma"/>
      <sheetName val="scrvloersoort"/>
      <sheetName val="scrruimtestaten"/>
      <sheetName val="Hoofdmenu"/>
      <sheetName val="Ma-Vrij"/>
      <sheetName val="Ma-Vrij-naloop"/>
      <sheetName val="ZaZo"/>
      <sheetName val="Fe"/>
      <sheetName val="VCMa-Vrij"/>
      <sheetName val="VCMa-Vrij-Naloop"/>
      <sheetName val="VCZaZo"/>
      <sheetName val="VCFe"/>
      <sheetName val="VCTotaal"/>
      <sheetName val="Normblad"/>
      <sheetName val="rekenblad"/>
      <sheetName val="variabelen"/>
      <sheetName val="Begroting"/>
      <sheetName val="Opbouw"/>
      <sheetName val="Vaste gegevens"/>
      <sheetName val="Start_programma's"/>
      <sheetName val="Apo_L"/>
      <sheetName val="Apo_P"/>
      <sheetName val="Apo_S"/>
      <sheetName val="Apo_T"/>
      <sheetName val="Bad_L"/>
      <sheetName val="Bad_P"/>
      <sheetName val="Bad_S"/>
      <sheetName val="Beh_L"/>
      <sheetName val="Beh_H"/>
      <sheetName val="Beh_P"/>
      <sheetName val="Beh_T"/>
      <sheetName val="Beh_S"/>
      <sheetName val="Dag_H"/>
      <sheetName val="Dag_L"/>
      <sheetName val="Dag_P"/>
      <sheetName val="Dag_S"/>
      <sheetName val="Dag_T"/>
      <sheetName val="Dot_L"/>
      <sheetName val="Dot_S"/>
      <sheetName val="Dou_L"/>
      <sheetName val="Dou_P"/>
      <sheetName val="Dou_S"/>
      <sheetName val="Ent_C"/>
      <sheetName val="Ent_L"/>
      <sheetName val="Ent_S"/>
      <sheetName val="Ent_T"/>
      <sheetName val="Ent_P"/>
      <sheetName val="Gan_H"/>
      <sheetName val="Gan_L"/>
      <sheetName val="Gan_S"/>
      <sheetName val="Gan_P"/>
      <sheetName val="Gan_T"/>
      <sheetName val="Gar_L"/>
      <sheetName val="Gar_P"/>
      <sheetName val="Gar_S"/>
      <sheetName val="Hui_L"/>
      <sheetName val="Hui_P"/>
      <sheetName val="Hui_S"/>
      <sheetName val="Hui_T"/>
      <sheetName val="Iso_L"/>
      <sheetName val="Iso_S"/>
      <sheetName val="Kan_H"/>
      <sheetName val="Kan_L"/>
      <sheetName val="Kan_P"/>
      <sheetName val="Kan_S"/>
      <sheetName val="Kan_T"/>
      <sheetName val="Keu_L"/>
      <sheetName val="Keu_P"/>
      <sheetName val="Keu_S"/>
      <sheetName val="Keu_T"/>
      <sheetName val="Kle_L"/>
      <sheetName val="Kle_P"/>
      <sheetName val="Kle_S"/>
      <sheetName val="Lab_L"/>
      <sheetName val="Lif_L"/>
      <sheetName val="Lif_P"/>
      <sheetName val="Lif_T"/>
      <sheetName val="Mag_L"/>
      <sheetName val="Mag_P"/>
      <sheetName val="Mag_S"/>
      <sheetName val="Mag_T"/>
      <sheetName val="Pan_L"/>
      <sheetName val="Pan_P"/>
      <sheetName val="Pan_S"/>
      <sheetName val="Pan_T"/>
      <sheetName val="Pat_L"/>
      <sheetName val="Pat_P"/>
      <sheetName val="Pat_T"/>
      <sheetName val="Rec_L"/>
      <sheetName val="Rec_P"/>
      <sheetName val="Rec_T"/>
      <sheetName val="Res_H"/>
      <sheetName val="Res_L"/>
      <sheetName val="Res_P"/>
      <sheetName val="Res_S"/>
      <sheetName val="Res_T"/>
      <sheetName val="Rol_L"/>
      <sheetName val="Rol_P"/>
      <sheetName val="Rol_S"/>
      <sheetName val="Roo_L"/>
      <sheetName val="Roo_P"/>
      <sheetName val="Roo_S"/>
      <sheetName val="Spo_H"/>
      <sheetName val="Spo_L"/>
      <sheetName val="Spo_P"/>
      <sheetName val="Spo_S"/>
      <sheetName val="Spr_L"/>
      <sheetName val="Spr_P"/>
      <sheetName val="Spr_S"/>
      <sheetName val="Spr_T"/>
      <sheetName val="Ter_H"/>
      <sheetName val="Ter_S"/>
      <sheetName val="Toi_L"/>
      <sheetName val="Toi_P"/>
      <sheetName val="Toi_S"/>
      <sheetName val="Tra_L"/>
      <sheetName val="Tra_P"/>
      <sheetName val="Tra_H"/>
      <sheetName val="Tra_M"/>
      <sheetName val="Tra_S"/>
      <sheetName val="Tra_T"/>
      <sheetName val="Ver_L"/>
      <sheetName val="Ver_P"/>
      <sheetName val="Ver_T"/>
      <sheetName val="Voo_L"/>
      <sheetName val="Voo_P"/>
      <sheetName val="Voo_S"/>
      <sheetName val="Wac_L"/>
      <sheetName val="Wac_P"/>
      <sheetName val="Wac_T"/>
      <sheetName val="Was_L"/>
      <sheetName val="Was_P"/>
      <sheetName val="Was_S"/>
      <sheetName val="Einde_programma's"/>
      <sheetName val="Vaste_gegev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ofdmenu"/>
      <sheetName val="CSG_macros"/>
      <sheetName val="scrprogramma"/>
      <sheetName val="scrvloersoort"/>
      <sheetName val="scrruimtestaten"/>
      <sheetName val="Tussenblad"/>
      <sheetName val="ma_vr"/>
      <sheetName val="ma_vr_naloop"/>
      <sheetName val="Normblad"/>
      <sheetName val="rekenblad"/>
      <sheetName val="Codes"/>
      <sheetName val="variabelen"/>
      <sheetName val="Begroting"/>
      <sheetName val="Opbouw"/>
      <sheetName val="Vaste gegevens"/>
      <sheetName val="Start_programma's"/>
      <sheetName val="Bes_S"/>
      <sheetName val="Bib_T"/>
      <sheetName val="Ceh_S"/>
      <sheetName val="Com_T"/>
      <sheetName val="Dou_S"/>
      <sheetName val="Ent_S"/>
      <sheetName val="Ent_T"/>
      <sheetName val="Fit_L"/>
      <sheetName val="Gan_H"/>
      <sheetName val="Gan_L"/>
      <sheetName val="Gan_S"/>
      <sheetName val="Gan_T"/>
      <sheetName val="Gev_K"/>
      <sheetName val="Gev_S"/>
      <sheetName val="Gla_G"/>
      <sheetName val="Kan_L"/>
      <sheetName val="Kan_S"/>
      <sheetName val="Kan_T"/>
      <sheetName val="Keu_S"/>
      <sheetName val="Kle_S"/>
      <sheetName val="Lif_T"/>
      <sheetName val="Mag_L"/>
      <sheetName val="Opl_D"/>
      <sheetName val="Pan_H"/>
      <sheetName val="Pri_H"/>
      <sheetName val="Rec_T"/>
      <sheetName val="Res_T"/>
      <sheetName val="Roo_T"/>
      <sheetName val="San_S"/>
      <sheetName val="Tec_S"/>
      <sheetName val="Ter_S"/>
      <sheetName val="Tra_S"/>
      <sheetName val="Ver_T"/>
      <sheetName val="Vaste_gegev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ofdmenu"/>
      <sheetName val="CSG_macros"/>
      <sheetName val="scrprogramma"/>
      <sheetName val="scrvloersoort"/>
      <sheetName val="scrruimtestaten"/>
      <sheetName val="Tussenblad"/>
      <sheetName val="Ma_vr"/>
      <sheetName val="Ma_vr-naloop"/>
      <sheetName val="Za"/>
      <sheetName val="Zo"/>
      <sheetName val="Fe"/>
      <sheetName val="Voorcalculatie"/>
      <sheetName val="VCGlas"/>
      <sheetName val="Normblad"/>
      <sheetName val="rekenblad"/>
      <sheetName val="variabelen"/>
      <sheetName val="Begroting"/>
      <sheetName val="Opbouw"/>
      <sheetName val="Vaste gegevens"/>
      <sheetName val="Start_programma's"/>
      <sheetName val="Afv_L"/>
      <sheetName val="Afv_S"/>
      <sheetName val="Aul_T"/>
      <sheetName val="Bad_L"/>
      <sheetName val="Bal_S"/>
      <sheetName val="Beh_L"/>
      <sheetName val="Beh_S"/>
      <sheetName val="Beh_T"/>
      <sheetName val="Com_L"/>
      <sheetName val="Con_L"/>
      <sheetName val="Dag_L"/>
      <sheetName val="Dou_L"/>
      <sheetName val="Dou_S"/>
      <sheetName val="Ent_L"/>
      <sheetName val="Ent_S"/>
      <sheetName val="Ent_T"/>
      <sheetName val="Fie_S"/>
      <sheetName val="Gan_L"/>
      <sheetName val="Gan_S"/>
      <sheetName val="Gan_T"/>
      <sheetName val="Gar_L"/>
      <sheetName val="Gar_S"/>
      <sheetName val="Gip_L"/>
      <sheetName val="Gpb_S"/>
      <sheetName val="Hov_L"/>
      <sheetName val="Kah_L"/>
      <sheetName val="Kah_T"/>
      <sheetName val="Kan_L"/>
      <sheetName val="Kan_P"/>
      <sheetName val="Kan_S"/>
      <sheetName val="Kan_T"/>
      <sheetName val="Kaw_L"/>
      <sheetName val="Kaw_T"/>
      <sheetName val="Kpb_L"/>
      <sheetName val="Keu_L"/>
      <sheetName val="Keu_S"/>
      <sheetName val="KVO_L"/>
      <sheetName val="Kle_L"/>
      <sheetName val="Koe_L"/>
      <sheetName val="Kod_T"/>
      <sheetName val="Kof_L"/>
      <sheetName val="Kof_T"/>
      <sheetName val="Koh_L"/>
      <sheetName val="Koh_T"/>
      <sheetName val="Lab_L"/>
      <sheetName val="Lab_S"/>
      <sheetName val="Lhg_L"/>
      <sheetName val="Lhg_S"/>
      <sheetName val="Lif_L"/>
      <sheetName val="Mag_L"/>
      <sheetName val="Mag_S"/>
      <sheetName val="Mor_L"/>
      <sheetName val="Ope_L"/>
      <sheetName val="Opv_L"/>
      <sheetName val="PaG_S"/>
      <sheetName val="Paf_L"/>
      <sheetName val="Par_S"/>
      <sheetName val="Pat_L"/>
      <sheetName val="Paw_L"/>
      <sheetName val="Pri_L"/>
      <sheetName val="Rec_L"/>
      <sheetName val="Res_L"/>
      <sheetName val="Res_T"/>
      <sheetName val="Ron_L"/>
      <sheetName val="Ron_S"/>
      <sheetName val="Roo_L"/>
      <sheetName val="Roo_S"/>
      <sheetName val="Sad_P"/>
      <sheetName val="San_P"/>
      <sheetName val="San_S"/>
      <sheetName val="Sch_L"/>
      <sheetName val="Sla_L"/>
      <sheetName val="Spo_L"/>
      <sheetName val="Spo_S"/>
      <sheetName val="Spr_L"/>
      <sheetName val="Spr_T"/>
      <sheetName val="Tea_L"/>
      <sheetName val="Tea_T"/>
      <sheetName val="Tec_L"/>
      <sheetName val="Tec_S"/>
      <sheetName val="Ter_S"/>
      <sheetName val="The_L"/>
      <sheetName val="Tob_P"/>
      <sheetName val="Toi_L"/>
      <sheetName val="Toi_P"/>
      <sheetName val="Toi_S"/>
      <sheetName val="Tou_S"/>
      <sheetName val="Tou_T"/>
      <sheetName val="Tra_H"/>
      <sheetName val="Tra_L"/>
      <sheetName val="Tra_T"/>
      <sheetName val="Ver_L"/>
      <sheetName val="Ver_T"/>
      <sheetName val="Vlo_L"/>
      <sheetName val="Vob_P"/>
      <sheetName val="Voo_L"/>
      <sheetName val="Voo_P"/>
      <sheetName val="Voo_S"/>
      <sheetName val="Wac_L"/>
      <sheetName val="Wac_S"/>
      <sheetName val="Wac_T"/>
      <sheetName val="Was_L"/>
      <sheetName val="Was_S"/>
      <sheetName val="Gla_D"/>
      <sheetName val="Mas_L"/>
      <sheetName val="Gla_G"/>
      <sheetName val="Omrek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blad"/>
      <sheetName val="1-Contractblad dag"/>
      <sheetName val="1-Contractbladlocatie"/>
      <sheetName val="Data"/>
      <sheetName val="2-Kengetal"/>
      <sheetName val="3-Basis ruimtestaat"/>
      <sheetName val="4-Premies en opslagen"/>
      <sheetName val="5-Opbouw uurtarieven"/>
      <sheetName val="6- toeslagenmatrix"/>
      <sheetName val="7-Machine-investeringskosten"/>
      <sheetName val="8-Afroepprij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1">
          <cell r="A11">
            <v>1052</v>
          </cell>
          <cell r="B11">
            <v>52</v>
          </cell>
          <cell r="C11" t="str">
            <v>Administratieve ruimten/Vergaderzalen</v>
          </cell>
          <cell r="D11" t="str">
            <v>1 x per week</v>
          </cell>
          <cell r="E11">
            <v>0.246</v>
          </cell>
          <cell r="H11">
            <v>211.3821138211382</v>
          </cell>
          <cell r="I11">
            <v>100</v>
          </cell>
          <cell r="J11">
            <v>2.587499363636875E-3</v>
          </cell>
          <cell r="L11" t="str">
            <v>B</v>
          </cell>
        </row>
        <row r="12">
          <cell r="A12">
            <v>1104</v>
          </cell>
          <cell r="B12">
            <v>104</v>
          </cell>
          <cell r="C12" t="str">
            <v>Administratieve ruimten/Vergaderzalen</v>
          </cell>
          <cell r="D12" t="str">
            <v>2 x per week</v>
          </cell>
          <cell r="E12">
            <v>0.36899999999999999</v>
          </cell>
          <cell r="H12">
            <v>281.84281842818427</v>
          </cell>
          <cell r="I12">
            <v>0</v>
          </cell>
          <cell r="J12">
            <v>0</v>
          </cell>
          <cell r="L12" t="str">
            <v>B</v>
          </cell>
        </row>
        <row r="13">
          <cell r="A13">
            <v>1156</v>
          </cell>
          <cell r="B13">
            <v>156</v>
          </cell>
          <cell r="C13" t="str">
            <v>Administratieve ruimten/Vergaderzalen</v>
          </cell>
          <cell r="D13" t="str">
            <v>3 x per week</v>
          </cell>
          <cell r="E13">
            <v>0.44279999999999997</v>
          </cell>
          <cell r="H13">
            <v>352.3035230352304</v>
          </cell>
          <cell r="I13">
            <v>1549</v>
          </cell>
          <cell r="J13">
            <v>4.0080365142735198E-2</v>
          </cell>
          <cell r="L13" t="str">
            <v>B</v>
          </cell>
        </row>
        <row r="14">
          <cell r="A14">
            <v>1255</v>
          </cell>
          <cell r="B14">
            <v>255</v>
          </cell>
          <cell r="C14" t="str">
            <v>Administratieve ruimten/Vergaderzalen</v>
          </cell>
          <cell r="D14" t="str">
            <v>5 x per week</v>
          </cell>
          <cell r="E14">
            <v>0.61499999999999999</v>
          </cell>
          <cell r="H14">
            <v>414.63414634146341</v>
          </cell>
          <cell r="I14">
            <v>10444.882499999998</v>
          </cell>
          <cell r="J14">
            <v>0.27026126822011931</v>
          </cell>
          <cell r="L14" t="str">
            <v>B</v>
          </cell>
        </row>
        <row r="15">
          <cell r="A15">
            <v>2255</v>
          </cell>
          <cell r="B15">
            <v>255</v>
          </cell>
          <cell r="C15" t="str">
            <v>Sanitaire ruimten</v>
          </cell>
          <cell r="D15" t="str">
            <v>5 x per week</v>
          </cell>
          <cell r="E15">
            <v>3.92</v>
          </cell>
          <cell r="H15">
            <v>65.051020408163268</v>
          </cell>
          <cell r="I15">
            <v>557.38</v>
          </cell>
          <cell r="J15">
            <v>1.4422203953039215E-2</v>
          </cell>
          <cell r="L15" t="str">
            <v>S</v>
          </cell>
        </row>
        <row r="16">
          <cell r="A16">
            <v>2510</v>
          </cell>
          <cell r="B16">
            <v>510</v>
          </cell>
          <cell r="C16" t="str">
            <v>Sanitaire ruimten incl. naloop</v>
          </cell>
          <cell r="D16" t="str">
            <v>10 x per week</v>
          </cell>
          <cell r="E16">
            <v>3.92</v>
          </cell>
          <cell r="F16">
            <v>2.94</v>
          </cell>
          <cell r="H16">
            <v>74.344023323615161</v>
          </cell>
          <cell r="I16">
            <v>803.9</v>
          </cell>
          <cell r="J16">
            <v>2.080090738427684E-2</v>
          </cell>
          <cell r="L16" t="str">
            <v>S</v>
          </cell>
        </row>
        <row r="17">
          <cell r="A17">
            <v>2562</v>
          </cell>
          <cell r="B17">
            <v>562</v>
          </cell>
          <cell r="C17" t="str">
            <v>Sanitaire ruimten ma-vr incl. naloop + zaterdag</v>
          </cell>
          <cell r="D17" t="str">
            <v>11 x per week</v>
          </cell>
          <cell r="E17">
            <v>3.92</v>
          </cell>
          <cell r="F17">
            <v>2.94</v>
          </cell>
          <cell r="G17">
            <v>0.58800000000000008</v>
          </cell>
          <cell r="H17">
            <v>75.456498388829218</v>
          </cell>
          <cell r="I17">
            <v>106.81</v>
          </cell>
          <cell r="J17">
            <v>2.7637080703005463E-3</v>
          </cell>
          <cell r="L17" t="str">
            <v>S</v>
          </cell>
        </row>
        <row r="18">
          <cell r="A18">
            <v>3156</v>
          </cell>
          <cell r="B18">
            <v>156</v>
          </cell>
          <cell r="C18" t="str">
            <v>Gangen, hallen, entrees</v>
          </cell>
          <cell r="D18" t="str">
            <v>3 x per week</v>
          </cell>
          <cell r="E18">
            <v>0.31463999999999998</v>
          </cell>
          <cell r="H18">
            <v>495.80472921434023</v>
          </cell>
          <cell r="I18">
            <v>417</v>
          </cell>
          <cell r="J18">
            <v>1.078987234636577E-2</v>
          </cell>
          <cell r="L18" t="str">
            <v>V</v>
          </cell>
        </row>
        <row r="19">
          <cell r="A19">
            <v>3255</v>
          </cell>
          <cell r="B19">
            <v>255</v>
          </cell>
          <cell r="C19" t="str">
            <v>Gangen, hallen, entrees</v>
          </cell>
          <cell r="D19" t="str">
            <v>5 x per week</v>
          </cell>
          <cell r="E19">
            <v>0.437</v>
          </cell>
          <cell r="H19">
            <v>583.52402745995425</v>
          </cell>
          <cell r="I19">
            <v>3036.7500000000005</v>
          </cell>
          <cell r="J19">
            <v>7.8575886925242824E-2</v>
          </cell>
          <cell r="L19" t="str">
            <v>V</v>
          </cell>
        </row>
        <row r="20">
          <cell r="A20">
            <v>3510</v>
          </cell>
          <cell r="B20">
            <v>510</v>
          </cell>
          <cell r="C20" t="str">
            <v>Gangen, hallen, entrees</v>
          </cell>
          <cell r="D20" t="str">
            <v>10 x per week</v>
          </cell>
          <cell r="E20">
            <v>0.437</v>
          </cell>
          <cell r="F20">
            <v>0.32774999999999999</v>
          </cell>
          <cell r="H20">
            <v>666.88460281137623</v>
          </cell>
          <cell r="I20">
            <v>139.4</v>
          </cell>
          <cell r="J20">
            <v>3.6069741129098041E-3</v>
          </cell>
          <cell r="L20" t="str">
            <v>V</v>
          </cell>
        </row>
        <row r="21">
          <cell r="A21">
            <v>3562</v>
          </cell>
          <cell r="B21">
            <v>562</v>
          </cell>
          <cell r="C21" t="str">
            <v>Gangen ma-vr incl. naloop + zaterdag</v>
          </cell>
          <cell r="D21" t="str">
            <v>11 x per week</v>
          </cell>
          <cell r="E21">
            <v>0.437</v>
          </cell>
          <cell r="F21">
            <v>0.32774999999999999</v>
          </cell>
          <cell r="G21">
            <v>6.5549999999999997E-2</v>
          </cell>
          <cell r="H21">
            <v>676.86378417439482</v>
          </cell>
          <cell r="I21">
            <v>59</v>
          </cell>
          <cell r="J21">
            <v>1.5266246245457563E-3</v>
          </cell>
          <cell r="L21" t="str">
            <v>V</v>
          </cell>
        </row>
        <row r="22">
          <cell r="A22">
            <v>4156</v>
          </cell>
          <cell r="B22">
            <v>156</v>
          </cell>
          <cell r="C22" t="str">
            <v>Liften</v>
          </cell>
          <cell r="D22" t="str">
            <v>3 x per week</v>
          </cell>
          <cell r="E22">
            <v>0.86399999999999999</v>
          </cell>
          <cell r="H22">
            <v>180.55555555555557</v>
          </cell>
          <cell r="I22">
            <v>10</v>
          </cell>
          <cell r="J22">
            <v>2.587499363636875E-4</v>
          </cell>
          <cell r="L22" t="str">
            <v>V</v>
          </cell>
        </row>
        <row r="23">
          <cell r="A23">
            <v>4255</v>
          </cell>
          <cell r="B23">
            <v>255</v>
          </cell>
          <cell r="C23" t="str">
            <v>Liften</v>
          </cell>
          <cell r="D23" t="str">
            <v>5 x per week</v>
          </cell>
          <cell r="E23">
            <v>1.2</v>
          </cell>
          <cell r="H23">
            <v>212.5</v>
          </cell>
          <cell r="I23">
            <v>3</v>
          </cell>
          <cell r="J23">
            <v>7.7624980909106261E-5</v>
          </cell>
          <cell r="L23" t="str">
            <v>V</v>
          </cell>
        </row>
        <row r="24">
          <cell r="A24">
            <v>5156</v>
          </cell>
          <cell r="B24">
            <v>156</v>
          </cell>
          <cell r="C24" t="str">
            <v>Trappenhuizen</v>
          </cell>
          <cell r="D24" t="str">
            <v>3 x per week</v>
          </cell>
          <cell r="E24">
            <v>0.58391999999999999</v>
          </cell>
          <cell r="H24">
            <v>267.15988491574188</v>
          </cell>
          <cell r="I24">
            <v>329.96</v>
          </cell>
          <cell r="J24">
            <v>8.5377129002562335E-3</v>
          </cell>
          <cell r="L24" t="str">
            <v>V</v>
          </cell>
        </row>
        <row r="25">
          <cell r="A25">
            <v>5255</v>
          </cell>
          <cell r="B25">
            <v>255</v>
          </cell>
          <cell r="C25" t="str">
            <v>Trappenhuizen</v>
          </cell>
          <cell r="D25" t="str">
            <v>5 x per week</v>
          </cell>
          <cell r="E25">
            <v>0.81100000000000005</v>
          </cell>
          <cell r="H25">
            <v>314.42663378545006</v>
          </cell>
          <cell r="I25">
            <v>381.06</v>
          </cell>
          <cell r="J25">
            <v>9.8599250750746759E-3</v>
          </cell>
          <cell r="L25" t="str">
            <v>V</v>
          </cell>
        </row>
        <row r="26">
          <cell r="A26">
            <v>6255</v>
          </cell>
          <cell r="B26">
            <v>255</v>
          </cell>
          <cell r="C26" t="str">
            <v>Pantry/koffiecorner</v>
          </cell>
          <cell r="D26" t="str">
            <v>5 x per week</v>
          </cell>
          <cell r="E26">
            <v>1.2030000000000001</v>
          </cell>
          <cell r="H26">
            <v>211.97007481296757</v>
          </cell>
          <cell r="I26">
            <v>161.43</v>
          </cell>
          <cell r="J26">
            <v>4.1770002227190075E-3</v>
          </cell>
          <cell r="L26" t="str">
            <v>V</v>
          </cell>
        </row>
        <row r="27">
          <cell r="A27">
            <v>7255</v>
          </cell>
          <cell r="B27">
            <v>255</v>
          </cell>
          <cell r="C27" t="str">
            <v>Restaurant/Kantine</v>
          </cell>
          <cell r="D27" t="str">
            <v>5 x per week</v>
          </cell>
          <cell r="E27">
            <v>0.96699999999999997</v>
          </cell>
          <cell r="H27">
            <v>263.70217166494314</v>
          </cell>
          <cell r="I27">
            <v>517.1</v>
          </cell>
          <cell r="J27">
            <v>1.3379959209366282E-2</v>
          </cell>
          <cell r="L27" t="str">
            <v>V</v>
          </cell>
        </row>
        <row r="28">
          <cell r="A28">
            <v>7510</v>
          </cell>
          <cell r="B28">
            <v>510</v>
          </cell>
          <cell r="C28" t="str">
            <v>Restaurant/Kantine</v>
          </cell>
          <cell r="D28" t="str">
            <v>10 x per week</v>
          </cell>
          <cell r="E28">
            <v>0.96699999999999997</v>
          </cell>
          <cell r="F28">
            <v>0.72524999999999995</v>
          </cell>
          <cell r="H28">
            <v>301.37391047422068</v>
          </cell>
          <cell r="I28">
            <v>1563.5</v>
          </cell>
          <cell r="J28">
            <v>4.0455552550462542E-2</v>
          </cell>
          <cell r="L28" t="str">
            <v>V</v>
          </cell>
        </row>
        <row r="29">
          <cell r="A29">
            <v>7562</v>
          </cell>
          <cell r="B29">
            <v>562</v>
          </cell>
          <cell r="C29" t="str">
            <v>Restaurant/Kantine ma-vr incl. naloop + zaterdag</v>
          </cell>
          <cell r="D29" t="str">
            <v>11 x per week</v>
          </cell>
          <cell r="E29">
            <v>0.96699999999999997</v>
          </cell>
          <cell r="F29">
            <v>0.72524999999999995</v>
          </cell>
          <cell r="G29">
            <v>0.14504999999999998</v>
          </cell>
          <cell r="H29">
            <v>305.88363359277201</v>
          </cell>
          <cell r="I29">
            <v>186.48000000000002</v>
          </cell>
          <cell r="J29">
            <v>4.8251688133100455E-3</v>
          </cell>
          <cell r="L29" t="str">
            <v>V</v>
          </cell>
        </row>
        <row r="30">
          <cell r="A30">
            <v>8255</v>
          </cell>
          <cell r="B30">
            <v>255</v>
          </cell>
          <cell r="C30" t="str">
            <v>Kleedruimten</v>
          </cell>
          <cell r="D30" t="str">
            <v>5 x per week</v>
          </cell>
          <cell r="E30">
            <v>1.569</v>
          </cell>
          <cell r="H30">
            <v>162.52390057361376</v>
          </cell>
          <cell r="I30">
            <v>144</v>
          </cell>
          <cell r="J30">
            <v>3.7259990836371001E-3</v>
          </cell>
          <cell r="L30" t="str">
            <v>S</v>
          </cell>
        </row>
        <row r="31">
          <cell r="A31">
            <v>8510</v>
          </cell>
          <cell r="B31">
            <v>510</v>
          </cell>
          <cell r="C31" t="str">
            <v>Kleedruimten</v>
          </cell>
          <cell r="D31" t="str">
            <v>10 x per week</v>
          </cell>
          <cell r="E31">
            <v>1.569</v>
          </cell>
          <cell r="F31">
            <v>1.17675</v>
          </cell>
          <cell r="H31">
            <v>185.74160065555859</v>
          </cell>
          <cell r="I31">
            <v>390.9</v>
          </cell>
          <cell r="J31">
            <v>1.0114535012456545E-2</v>
          </cell>
          <cell r="L31" t="str">
            <v>S</v>
          </cell>
        </row>
        <row r="32">
          <cell r="A32">
            <v>8562</v>
          </cell>
          <cell r="B32">
            <v>562</v>
          </cell>
          <cell r="C32" t="str">
            <v>Kleedruimten ma-vr incl. naloop + zaterdag</v>
          </cell>
          <cell r="D32" t="str">
            <v>11 x per week</v>
          </cell>
          <cell r="E32">
            <v>1.569</v>
          </cell>
          <cell r="F32">
            <v>1.17675</v>
          </cell>
          <cell r="G32">
            <v>0.23534999999999998</v>
          </cell>
          <cell r="H32">
            <v>188.52101573244775</v>
          </cell>
          <cell r="I32">
            <v>158.54</v>
          </cell>
          <cell r="J32">
            <v>4.1022214911099015E-3</v>
          </cell>
          <cell r="L32" t="str">
            <v>S</v>
          </cell>
        </row>
        <row r="33">
          <cell r="A33">
            <v>9255</v>
          </cell>
          <cell r="B33">
            <v>255</v>
          </cell>
          <cell r="C33" t="str">
            <v>Rookruimten</v>
          </cell>
          <cell r="D33" t="str">
            <v>5 x per week</v>
          </cell>
          <cell r="E33">
            <v>0.83099999999999996</v>
          </cell>
          <cell r="H33">
            <v>306.85920577617333</v>
          </cell>
          <cell r="I33">
            <v>29</v>
          </cell>
          <cell r="J33">
            <v>7.5037481545469384E-4</v>
          </cell>
          <cell r="L33" t="str">
            <v>V</v>
          </cell>
        </row>
        <row r="34">
          <cell r="A34">
            <v>10255</v>
          </cell>
          <cell r="B34">
            <v>255</v>
          </cell>
          <cell r="C34" t="str">
            <v>Buitenbordes entree's</v>
          </cell>
          <cell r="D34" t="str">
            <v>5 x per week</v>
          </cell>
          <cell r="E34">
            <v>0.51</v>
          </cell>
          <cell r="H34">
            <v>500</v>
          </cell>
          <cell r="I34">
            <v>340</v>
          </cell>
          <cell r="J34">
            <v>8.7974978363653759E-3</v>
          </cell>
          <cell r="L34" t="str">
            <v>V</v>
          </cell>
        </row>
        <row r="35">
          <cell r="A35" t="str">
            <v>nvt</v>
          </cell>
          <cell r="C35" t="str">
            <v>Niet van toepassing</v>
          </cell>
          <cell r="H35">
            <v>0</v>
          </cell>
          <cell r="I35">
            <v>17135.46</v>
          </cell>
          <cell r="J35">
            <v>0.4433799184562513</v>
          </cell>
        </row>
        <row r="36">
          <cell r="A36" t="str">
            <v>op afroep</v>
          </cell>
          <cell r="C36" t="str">
            <v>Op afroep</v>
          </cell>
          <cell r="H36">
            <v>0</v>
          </cell>
          <cell r="I36">
            <v>82.8</v>
          </cell>
          <cell r="J36">
            <v>2.1424494730913324E-3</v>
          </cell>
        </row>
        <row r="37">
          <cell r="C37">
            <v>0</v>
          </cell>
          <cell r="I37">
            <v>38647.352500000001</v>
          </cell>
          <cell r="J37">
            <v>1</v>
          </cell>
        </row>
      </sheetData>
      <sheetData sheetId="5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blad"/>
      <sheetName val="1-Contractblad dag"/>
      <sheetName val="1-Contractbladlocatie"/>
      <sheetName val="Data"/>
      <sheetName val="2-Kengetal"/>
      <sheetName val="3-Basis ruimtestaat"/>
      <sheetName val="4-Premies en opslagen"/>
      <sheetName val="5-Opbouw uurtarieven"/>
      <sheetName val="6- toeslagenmatrix"/>
      <sheetName val="7-Machine-investeringskosten"/>
      <sheetName val="8-Afroepprijs"/>
      <sheetName val="Totaaloverzich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1">
          <cell r="A11">
            <v>1052</v>
          </cell>
          <cell r="B11">
            <v>52</v>
          </cell>
          <cell r="C11" t="str">
            <v>Administratieve ruimten/Vergaderzalen</v>
          </cell>
          <cell r="D11" t="str">
            <v>1 x per week</v>
          </cell>
          <cell r="E11">
            <v>0.246</v>
          </cell>
          <cell r="H11">
            <v>211.3821138211382</v>
          </cell>
          <cell r="I11">
            <v>100</v>
          </cell>
          <cell r="J11">
            <v>2.587499363636875E-3</v>
          </cell>
          <cell r="L11" t="str">
            <v>B</v>
          </cell>
        </row>
        <row r="12">
          <cell r="A12">
            <v>1104</v>
          </cell>
          <cell r="B12">
            <v>104</v>
          </cell>
          <cell r="C12" t="str">
            <v>Administratieve ruimten/Vergaderzalen</v>
          </cell>
          <cell r="D12" t="str">
            <v>2 x per week</v>
          </cell>
          <cell r="E12">
            <v>0.36899999999999999</v>
          </cell>
          <cell r="H12">
            <v>281.84281842818427</v>
          </cell>
          <cell r="I12">
            <v>0</v>
          </cell>
          <cell r="J12" t="str">
            <v/>
          </cell>
          <cell r="L12" t="str">
            <v>B</v>
          </cell>
        </row>
        <row r="13">
          <cell r="A13">
            <v>1156</v>
          </cell>
          <cell r="B13">
            <v>156</v>
          </cell>
          <cell r="C13" t="str">
            <v>Administratieve ruimten/Vergaderzalen</v>
          </cell>
          <cell r="D13" t="str">
            <v>3 x per week</v>
          </cell>
          <cell r="E13">
            <v>0.44279999999999997</v>
          </cell>
          <cell r="H13">
            <v>352.3035230352304</v>
          </cell>
          <cell r="I13">
            <v>1549</v>
          </cell>
          <cell r="J13">
            <v>4.0080365142735198E-2</v>
          </cell>
          <cell r="L13" t="str">
            <v>B</v>
          </cell>
        </row>
        <row r="14">
          <cell r="A14">
            <v>1255</v>
          </cell>
          <cell r="B14">
            <v>255</v>
          </cell>
          <cell r="C14" t="str">
            <v>Administratieve ruimten/Vergaderzalen</v>
          </cell>
          <cell r="D14" t="str">
            <v>5 x per week</v>
          </cell>
          <cell r="E14">
            <v>0.61499999999999999</v>
          </cell>
          <cell r="H14">
            <v>414.63414634146341</v>
          </cell>
          <cell r="I14">
            <v>10444.882499999998</v>
          </cell>
          <cell r="J14">
            <v>0.27026126822011931</v>
          </cell>
          <cell r="L14" t="str">
            <v>B</v>
          </cell>
        </row>
        <row r="15">
          <cell r="A15">
            <v>2255</v>
          </cell>
          <cell r="B15">
            <v>255</v>
          </cell>
          <cell r="C15" t="str">
            <v>Sanitaire ruimten</v>
          </cell>
          <cell r="D15" t="str">
            <v>5 x per week</v>
          </cell>
          <cell r="E15">
            <v>3.92</v>
          </cell>
          <cell r="H15">
            <v>65.051020408163268</v>
          </cell>
          <cell r="I15">
            <v>557.38</v>
          </cell>
          <cell r="J15">
            <v>1.4422203953039215E-2</v>
          </cell>
          <cell r="L15" t="str">
            <v>S</v>
          </cell>
        </row>
        <row r="16">
          <cell r="A16">
            <v>2510</v>
          </cell>
          <cell r="B16">
            <v>510</v>
          </cell>
          <cell r="C16" t="str">
            <v>Sanitaire ruimten incl. naloop</v>
          </cell>
          <cell r="D16" t="str">
            <v>10 x per week</v>
          </cell>
          <cell r="E16">
            <v>3.92</v>
          </cell>
          <cell r="F16">
            <v>2.94</v>
          </cell>
          <cell r="H16">
            <v>74.344023323615161</v>
          </cell>
          <cell r="I16">
            <v>803.9</v>
          </cell>
          <cell r="J16">
            <v>2.080090738427684E-2</v>
          </cell>
          <cell r="L16" t="str">
            <v>S</v>
          </cell>
        </row>
        <row r="17">
          <cell r="A17">
            <v>2562</v>
          </cell>
          <cell r="B17">
            <v>562</v>
          </cell>
          <cell r="C17" t="str">
            <v>Sanitaire ruimten ma-vr incl. naloop + zaterdag</v>
          </cell>
          <cell r="D17" t="str">
            <v>11 x per week</v>
          </cell>
          <cell r="E17">
            <v>3.92</v>
          </cell>
          <cell r="F17">
            <v>2.94</v>
          </cell>
          <cell r="G17">
            <v>0.58800000000000008</v>
          </cell>
          <cell r="H17">
            <v>75.456498388829218</v>
          </cell>
          <cell r="I17">
            <v>106.81</v>
          </cell>
          <cell r="J17">
            <v>2.7637080703005463E-3</v>
          </cell>
          <cell r="L17" t="str">
            <v>S</v>
          </cell>
        </row>
        <row r="18">
          <cell r="A18">
            <v>3156</v>
          </cell>
          <cell r="B18">
            <v>156</v>
          </cell>
          <cell r="C18" t="str">
            <v>Gangen, hallen, entrees</v>
          </cell>
          <cell r="D18" t="str">
            <v>3 x per week</v>
          </cell>
          <cell r="E18">
            <v>0.31463999999999998</v>
          </cell>
          <cell r="H18">
            <v>495.80472921434023</v>
          </cell>
          <cell r="I18">
            <v>417</v>
          </cell>
          <cell r="J18">
            <v>1.078987234636577E-2</v>
          </cell>
          <cell r="L18" t="str">
            <v>V</v>
          </cell>
        </row>
        <row r="19">
          <cell r="A19">
            <v>3255</v>
          </cell>
          <cell r="B19">
            <v>255</v>
          </cell>
          <cell r="C19" t="str">
            <v>Gangen, hallen, entrees</v>
          </cell>
          <cell r="D19" t="str">
            <v>5 x per week</v>
          </cell>
          <cell r="E19">
            <v>0.437</v>
          </cell>
          <cell r="H19">
            <v>583.52402745995425</v>
          </cell>
          <cell r="I19">
            <v>3036.7500000000005</v>
          </cell>
          <cell r="J19">
            <v>7.8575886925242824E-2</v>
          </cell>
          <cell r="L19" t="str">
            <v>V</v>
          </cell>
        </row>
        <row r="20">
          <cell r="A20">
            <v>3510</v>
          </cell>
          <cell r="B20">
            <v>510</v>
          </cell>
          <cell r="C20" t="str">
            <v>Gangen, hallen, entrees</v>
          </cell>
          <cell r="D20" t="str">
            <v>10 x per week</v>
          </cell>
          <cell r="E20">
            <v>0.437</v>
          </cell>
          <cell r="F20">
            <v>0.32774999999999999</v>
          </cell>
          <cell r="H20">
            <v>666.88460281137623</v>
          </cell>
          <cell r="I20">
            <v>139.4</v>
          </cell>
          <cell r="J20">
            <v>3.6069741129098041E-3</v>
          </cell>
          <cell r="L20" t="str">
            <v>V</v>
          </cell>
        </row>
        <row r="21">
          <cell r="A21">
            <v>3562</v>
          </cell>
          <cell r="B21">
            <v>562</v>
          </cell>
          <cell r="C21" t="str">
            <v>Gangen ma-vr incl. naloop + zaterdag</v>
          </cell>
          <cell r="D21" t="str">
            <v>11 x per week</v>
          </cell>
          <cell r="E21">
            <v>0.437</v>
          </cell>
          <cell r="F21">
            <v>0.32774999999999999</v>
          </cell>
          <cell r="G21">
            <v>6.5549999999999997E-2</v>
          </cell>
          <cell r="H21">
            <v>676.86378417439482</v>
          </cell>
          <cell r="I21">
            <v>59</v>
          </cell>
          <cell r="J21">
            <v>1.5266246245457563E-3</v>
          </cell>
          <cell r="L21" t="str">
            <v>V</v>
          </cell>
        </row>
        <row r="22">
          <cell r="A22">
            <v>4156</v>
          </cell>
          <cell r="B22">
            <v>156</v>
          </cell>
          <cell r="C22" t="str">
            <v>Liften</v>
          </cell>
          <cell r="D22" t="str">
            <v>3 x per week</v>
          </cell>
          <cell r="E22">
            <v>0.86399999999999999</v>
          </cell>
          <cell r="H22">
            <v>180.55555555555557</v>
          </cell>
          <cell r="I22">
            <v>10</v>
          </cell>
          <cell r="J22">
            <v>2.587499363636875E-4</v>
          </cell>
          <cell r="L22" t="str">
            <v>V</v>
          </cell>
        </row>
        <row r="23">
          <cell r="A23">
            <v>4255</v>
          </cell>
          <cell r="B23">
            <v>255</v>
          </cell>
          <cell r="C23" t="str">
            <v>Liften</v>
          </cell>
          <cell r="D23" t="str">
            <v>5 x per week</v>
          </cell>
          <cell r="E23">
            <v>1.2</v>
          </cell>
          <cell r="H23">
            <v>212.5</v>
          </cell>
          <cell r="I23">
            <v>3</v>
          </cell>
          <cell r="J23">
            <v>7.7624980909106261E-5</v>
          </cell>
          <cell r="L23" t="str">
            <v>V</v>
          </cell>
        </row>
        <row r="24">
          <cell r="A24">
            <v>5156</v>
          </cell>
          <cell r="B24">
            <v>156</v>
          </cell>
          <cell r="C24" t="str">
            <v>Trappenhuizen</v>
          </cell>
          <cell r="D24" t="str">
            <v>3 x per week</v>
          </cell>
          <cell r="E24">
            <v>0.58391999999999999</v>
          </cell>
          <cell r="H24">
            <v>267.15988491574188</v>
          </cell>
          <cell r="I24">
            <v>329.96</v>
          </cell>
          <cell r="J24">
            <v>8.5377129002562335E-3</v>
          </cell>
          <cell r="L24" t="str">
            <v>V</v>
          </cell>
        </row>
        <row r="25">
          <cell r="A25">
            <v>5255</v>
          </cell>
          <cell r="B25">
            <v>255</v>
          </cell>
          <cell r="C25" t="str">
            <v>Trappenhuizen</v>
          </cell>
          <cell r="D25" t="str">
            <v>5 x per week</v>
          </cell>
          <cell r="E25">
            <v>0.81100000000000005</v>
          </cell>
          <cell r="H25">
            <v>314.42663378545006</v>
          </cell>
          <cell r="I25">
            <v>381.06</v>
          </cell>
          <cell r="J25">
            <v>9.8599250750746759E-3</v>
          </cell>
          <cell r="L25" t="str">
            <v>V</v>
          </cell>
        </row>
        <row r="26">
          <cell r="A26">
            <v>6255</v>
          </cell>
          <cell r="B26">
            <v>255</v>
          </cell>
          <cell r="C26" t="str">
            <v>Pantry/koffiecorner</v>
          </cell>
          <cell r="D26" t="str">
            <v>5 x per week</v>
          </cell>
          <cell r="E26">
            <v>1.2030000000000001</v>
          </cell>
          <cell r="H26">
            <v>211.97007481296757</v>
          </cell>
          <cell r="I26">
            <v>161.43</v>
          </cell>
          <cell r="J26">
            <v>4.1770002227190075E-3</v>
          </cell>
          <cell r="L26" t="str">
            <v>V</v>
          </cell>
        </row>
        <row r="27">
          <cell r="A27">
            <v>7255</v>
          </cell>
          <cell r="B27">
            <v>255</v>
          </cell>
          <cell r="C27" t="str">
            <v>Restaurant/Kantine</v>
          </cell>
          <cell r="D27" t="str">
            <v>5 x per week</v>
          </cell>
          <cell r="E27">
            <v>0.96699999999999997</v>
          </cell>
          <cell r="H27">
            <v>263.70217166494314</v>
          </cell>
          <cell r="I27">
            <v>517.1</v>
          </cell>
          <cell r="J27">
            <v>1.3379959209366282E-2</v>
          </cell>
          <cell r="L27" t="str">
            <v>V</v>
          </cell>
        </row>
        <row r="28">
          <cell r="A28">
            <v>7510</v>
          </cell>
          <cell r="B28">
            <v>510</v>
          </cell>
          <cell r="C28" t="str">
            <v>Restaurant/Kantine</v>
          </cell>
          <cell r="D28" t="str">
            <v>10 x per week</v>
          </cell>
          <cell r="E28">
            <v>0.96699999999999997</v>
          </cell>
          <cell r="F28">
            <v>0.72524999999999995</v>
          </cell>
          <cell r="H28">
            <v>301.37391047422068</v>
          </cell>
          <cell r="I28">
            <v>1563.5</v>
          </cell>
          <cell r="J28">
            <v>4.0455552550462542E-2</v>
          </cell>
          <cell r="L28" t="str">
            <v>V</v>
          </cell>
        </row>
        <row r="29">
          <cell r="A29">
            <v>7562</v>
          </cell>
          <cell r="B29">
            <v>562</v>
          </cell>
          <cell r="C29" t="str">
            <v>Restaurant/Kantine ma-vr incl. naloop + zaterdag</v>
          </cell>
          <cell r="D29" t="str">
            <v>11 x per week</v>
          </cell>
          <cell r="E29">
            <v>0.96699999999999997</v>
          </cell>
          <cell r="F29">
            <v>0.72524999999999995</v>
          </cell>
          <cell r="G29">
            <v>0.14504999999999998</v>
          </cell>
          <cell r="H29">
            <v>305.88363359277201</v>
          </cell>
          <cell r="I29">
            <v>186.48000000000002</v>
          </cell>
          <cell r="J29">
            <v>4.8251688133100455E-3</v>
          </cell>
          <cell r="L29" t="str">
            <v>V</v>
          </cell>
        </row>
        <row r="30">
          <cell r="A30">
            <v>8255</v>
          </cell>
          <cell r="B30">
            <v>255</v>
          </cell>
          <cell r="C30" t="str">
            <v>Kleedruimten</v>
          </cell>
          <cell r="D30" t="str">
            <v>5 x per week</v>
          </cell>
          <cell r="E30">
            <v>1.569</v>
          </cell>
          <cell r="H30">
            <v>162.52390057361376</v>
          </cell>
          <cell r="I30">
            <v>144</v>
          </cell>
          <cell r="J30">
            <v>3.7259990836371001E-3</v>
          </cell>
          <cell r="L30" t="str">
            <v>S</v>
          </cell>
        </row>
        <row r="31">
          <cell r="A31">
            <v>8510</v>
          </cell>
          <cell r="B31">
            <v>510</v>
          </cell>
          <cell r="C31" t="str">
            <v>Kleedruimten</v>
          </cell>
          <cell r="D31" t="str">
            <v>10 x per week</v>
          </cell>
          <cell r="E31">
            <v>1.569</v>
          </cell>
          <cell r="F31">
            <v>1.17675</v>
          </cell>
          <cell r="H31">
            <v>185.74160065555859</v>
          </cell>
          <cell r="I31">
            <v>390.9</v>
          </cell>
          <cell r="J31">
            <v>1.0114535012456545E-2</v>
          </cell>
          <cell r="L31" t="str">
            <v>S</v>
          </cell>
        </row>
        <row r="32">
          <cell r="A32">
            <v>8562</v>
          </cell>
          <cell r="B32">
            <v>562</v>
          </cell>
          <cell r="C32" t="str">
            <v>Kleedruimten ma-vr incl. naloop + zaterdag</v>
          </cell>
          <cell r="D32" t="str">
            <v>11 x per week</v>
          </cell>
          <cell r="E32">
            <v>1.569</v>
          </cell>
          <cell r="F32">
            <v>1.17675</v>
          </cell>
          <cell r="G32">
            <v>0.23534999999999998</v>
          </cell>
          <cell r="H32">
            <v>188.52101573244775</v>
          </cell>
          <cell r="I32">
            <v>158.54</v>
          </cell>
          <cell r="J32">
            <v>4.1022214911099015E-3</v>
          </cell>
          <cell r="L32" t="str">
            <v>S</v>
          </cell>
        </row>
        <row r="33">
          <cell r="A33">
            <v>9255</v>
          </cell>
          <cell r="B33">
            <v>255</v>
          </cell>
          <cell r="C33" t="str">
            <v>Rookruimten</v>
          </cell>
          <cell r="D33" t="str">
            <v>5 x per week</v>
          </cell>
          <cell r="E33">
            <v>0.83099999999999996</v>
          </cell>
          <cell r="H33">
            <v>306.85920577617333</v>
          </cell>
          <cell r="I33">
            <v>29</v>
          </cell>
          <cell r="J33">
            <v>7.5037481545469384E-4</v>
          </cell>
          <cell r="L33" t="str">
            <v>V</v>
          </cell>
        </row>
        <row r="34">
          <cell r="A34">
            <v>10255</v>
          </cell>
          <cell r="B34">
            <v>255</v>
          </cell>
          <cell r="C34" t="str">
            <v>Buitenbordes entree's</v>
          </cell>
          <cell r="D34" t="str">
            <v>5 x per week</v>
          </cell>
          <cell r="E34">
            <v>0.51</v>
          </cell>
          <cell r="H34">
            <v>500</v>
          </cell>
          <cell r="I34">
            <v>340</v>
          </cell>
          <cell r="J34">
            <v>8.7974978363653759E-3</v>
          </cell>
          <cell r="L34" t="str">
            <v>V</v>
          </cell>
        </row>
        <row r="35">
          <cell r="A35" t="str">
            <v>nvt</v>
          </cell>
          <cell r="C35" t="str">
            <v>Niet van toepassing</v>
          </cell>
          <cell r="H35">
            <v>0</v>
          </cell>
          <cell r="I35">
            <v>17135.46</v>
          </cell>
          <cell r="J35">
            <v>0.4433799184562513</v>
          </cell>
        </row>
        <row r="36">
          <cell r="A36" t="str">
            <v>op afroep</v>
          </cell>
          <cell r="C36" t="str">
            <v>Op afroep</v>
          </cell>
          <cell r="H36">
            <v>0</v>
          </cell>
          <cell r="I36">
            <v>82.8</v>
          </cell>
          <cell r="J36">
            <v>2.1424494730913324E-3</v>
          </cell>
        </row>
        <row r="37">
          <cell r="C37">
            <v>0</v>
          </cell>
          <cell r="I37">
            <v>38647.352500000001</v>
          </cell>
          <cell r="J37">
            <v>1</v>
          </cell>
        </row>
      </sheetData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>
        <row r="10">
          <cell r="A10" t="str">
            <v>Mw. Raven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blad"/>
      <sheetName val="1-Contractblad dag"/>
      <sheetName val="1-Contractbladlocatie"/>
      <sheetName val="Data"/>
      <sheetName val="2-Kengetal"/>
      <sheetName val="3-Basis ruimtestaat"/>
      <sheetName val="4-Premies en opslagen"/>
      <sheetName val="5-Opbouw uurtarieven"/>
      <sheetName val="6- toeslagenmatrix"/>
      <sheetName val="7-Machine-investeringskosten"/>
      <sheetName val="8-Afroepprijs"/>
      <sheetName val="Totaaloverzicht"/>
      <sheetName val="Info_blad"/>
      <sheetName val="1-Contractblad_dag"/>
      <sheetName val="3-Basis_ruimtestaat"/>
      <sheetName val="4-Premies_en_opslagen"/>
      <sheetName val="5-Opbouw_uurtarieven"/>
      <sheetName val="6-_toeslagenmatrix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rekeningen"/>
      <sheetName val="ow"/>
      <sheetName val="ort"/>
      <sheetName val="Kengetallen"/>
      <sheetName val="modelpt"/>
      <sheetName val="Matrix"/>
      <sheetName val="soc.lst."/>
      <sheetName val="MATRIX NLG"/>
      <sheetName val="voorbeeld"/>
      <sheetName val="Offerteformulier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tes 08-09"/>
      <sheetName val="CB Totaal"/>
      <sheetName val="CB SMO Oostlijn"/>
      <sheetName val="CB Ballastbed"/>
      <sheetName val="CB Graffiti"/>
      <sheetName val="CB Liftbodems"/>
      <sheetName val="CB Folder"/>
      <sheetName val="CB IJzijde"/>
      <sheetName val="CB Glasbewassing"/>
      <sheetName val="CB Glas IJzijde"/>
      <sheetName val="CB Cico's &amp; Kaartautomaten"/>
      <sheetName val="CB Gates extra"/>
      <sheetName val="CB Olieopvangbak"/>
      <sheetName val="CB Geveldelen"/>
      <sheetName val="CB Binnenzijde liftschacht"/>
      <sheetName val="CB Glaslamellen"/>
      <sheetName val="2-Kengetal"/>
      <sheetName val="3-Basis ruimtestaat"/>
      <sheetName val="3-Ballastbed ruimtestaat"/>
      <sheetName val="3-Glasbewassing ruimtestaat"/>
      <sheetName val="3-Glas IJzijde ruimtestaat"/>
      <sheetName val="Glasbewassing op afroep"/>
      <sheetName val="4-Premies en opslagen"/>
      <sheetName val="5-Opbouw uurtarieven"/>
      <sheetName val="6-Tarievenmatrix"/>
      <sheetName val="7-Machine-investeringskosten"/>
      <sheetName val="Toelichting"/>
      <sheetName val="01.0012"/>
      <sheetName val="01.0730b"/>
      <sheetName val="01.1095b"/>
      <sheetName val="01.1460b"/>
      <sheetName val="02.0000"/>
      <sheetName val="02.0004"/>
      <sheetName val="02.0026"/>
      <sheetName val="02.0156"/>
      <sheetName val="02.0255"/>
      <sheetName val="02.0365"/>
      <sheetName val="02.0730"/>
      <sheetName val="03.0000"/>
      <sheetName val="03.0004"/>
      <sheetName val="03.0012"/>
      <sheetName val="03.0365"/>
      <sheetName val="04.0012"/>
      <sheetName val="04.0365"/>
      <sheetName val="05.0004"/>
      <sheetName val="05.0730b"/>
      <sheetName val="06.0026"/>
      <sheetName val="06.0730"/>
      <sheetName val="06.1095"/>
      <sheetName val="06.1460"/>
      <sheetName val="07.0000 a"/>
      <sheetName val="07.0000 b"/>
      <sheetName val="07.0004"/>
      <sheetName val="08.0730"/>
      <sheetName val="09.0000 a"/>
      <sheetName val="09.0000 b"/>
      <sheetName val="09.0004"/>
      <sheetName val="09.0012"/>
      <sheetName val="10.0000"/>
      <sheetName val="10.0004"/>
      <sheetName val="10.0012"/>
      <sheetName val="10.0026"/>
      <sheetName val="10.0156"/>
      <sheetName val="10.0255"/>
      <sheetName val="10.0365"/>
      <sheetName val="10.0730"/>
      <sheetName val="11.0004"/>
      <sheetName val="12.0365"/>
      <sheetName val="13.0000"/>
      <sheetName val="14.0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0">
          <cell r="A10" t="str">
            <v>01.0012</v>
          </cell>
          <cell r="B10">
            <v>12</v>
          </cell>
          <cell r="C10" t="str">
            <v>diensten perrons</v>
          </cell>
          <cell r="D10" t="str">
            <v>1 x per maand</v>
          </cell>
          <cell r="E10">
            <v>0.11076255714285714</v>
          </cell>
          <cell r="I10">
            <v>108.33986059497414</v>
          </cell>
          <cell r="J10">
            <v>615.6</v>
          </cell>
          <cell r="K10">
            <v>1.0087873969090076E-2</v>
          </cell>
          <cell r="M10" t="str">
            <v>V</v>
          </cell>
        </row>
        <row r="11">
          <cell r="A11" t="str">
            <v>01.0730b</v>
          </cell>
          <cell r="B11">
            <v>730</v>
          </cell>
          <cell r="C11" t="str">
            <v>perrons Oost en Ringlijn</v>
          </cell>
          <cell r="D11" t="str">
            <v>14x per week</v>
          </cell>
          <cell r="E11">
            <v>0.64832109593023257</v>
          </cell>
          <cell r="F11">
            <v>0.21610169491525424</v>
          </cell>
          <cell r="G11">
            <v>0.10870596981132075</v>
          </cell>
          <cell r="H11">
            <v>9.3220338983050849E-2</v>
          </cell>
          <cell r="I11">
            <v>684.57881217937484</v>
          </cell>
          <cell r="J11">
            <v>25752.63</v>
          </cell>
          <cell r="K11">
            <v>0.42200988598539341</v>
          </cell>
          <cell r="M11" t="str">
            <v>S</v>
          </cell>
        </row>
        <row r="12">
          <cell r="A12" t="str">
            <v>01.1095b</v>
          </cell>
          <cell r="B12">
            <v>1095</v>
          </cell>
          <cell r="C12" t="str">
            <v>perrons Oost en Ringlijn</v>
          </cell>
          <cell r="D12" t="str">
            <v>21x per week</v>
          </cell>
          <cell r="E12">
            <v>0.64832109593023257</v>
          </cell>
          <cell r="F12">
            <v>0.34296729491525424</v>
          </cell>
          <cell r="G12">
            <v>0.10870596981132075</v>
          </cell>
          <cell r="H12">
            <v>0.14794667623795282</v>
          </cell>
          <cell r="I12">
            <v>877.44530200295185</v>
          </cell>
          <cell r="J12">
            <v>5939.54</v>
          </cell>
          <cell r="K12">
            <v>9.7331596741990364E-2</v>
          </cell>
          <cell r="M12" t="str">
            <v>S</v>
          </cell>
        </row>
        <row r="13">
          <cell r="A13" t="str">
            <v>01.1460b</v>
          </cell>
          <cell r="B13">
            <v>1460</v>
          </cell>
          <cell r="C13" t="str">
            <v>perrons Oost en Ringlijn</v>
          </cell>
          <cell r="D13" t="str">
            <v>28x per week</v>
          </cell>
          <cell r="E13">
            <v>0.64832109593023257</v>
          </cell>
          <cell r="F13">
            <v>0.39709269491525423</v>
          </cell>
          <cell r="G13">
            <v>0.10870596981132075</v>
          </cell>
          <cell r="H13">
            <v>0.17129488800265869</v>
          </cell>
          <cell r="I13">
            <v>1101.5420732497973</v>
          </cell>
          <cell r="J13">
            <v>7415</v>
          </cell>
          <cell r="K13">
            <v>0.12151004788954339</v>
          </cell>
          <cell r="M13" t="str">
            <v>S</v>
          </cell>
        </row>
        <row r="14">
          <cell r="A14" t="str">
            <v>02.0000</v>
          </cell>
          <cell r="B14" t="str">
            <v>0</v>
          </cell>
          <cell r="C14" t="str">
            <v>sanitair</v>
          </cell>
          <cell r="D14" t="str">
            <v>op afroep</v>
          </cell>
          <cell r="E14">
            <v>1.8749999999999999E-2</v>
          </cell>
          <cell r="I14">
            <v>0</v>
          </cell>
          <cell r="J14">
            <v>0</v>
          </cell>
          <cell r="K14">
            <v>0</v>
          </cell>
          <cell r="M14" t="str">
            <v>S</v>
          </cell>
        </row>
        <row r="15">
          <cell r="A15" t="str">
            <v>02.0004</v>
          </cell>
          <cell r="B15">
            <v>4</v>
          </cell>
          <cell r="C15" t="str">
            <v>sanitair</v>
          </cell>
          <cell r="D15" t="str">
            <v>4x per jaar</v>
          </cell>
          <cell r="E15">
            <v>7.4999999999999997E-2</v>
          </cell>
          <cell r="I15">
            <v>53.333333333333336</v>
          </cell>
          <cell r="J15">
            <v>0</v>
          </cell>
          <cell r="K15">
            <v>0</v>
          </cell>
          <cell r="M15" t="str">
            <v>V</v>
          </cell>
        </row>
        <row r="16">
          <cell r="A16" t="str">
            <v>02.0026</v>
          </cell>
          <cell r="B16">
            <v>26</v>
          </cell>
          <cell r="C16" t="str">
            <v>sanitair</v>
          </cell>
          <cell r="D16" t="str">
            <v xml:space="preserve">1 x per twee weken </v>
          </cell>
          <cell r="E16">
            <v>0.41935</v>
          </cell>
          <cell r="I16">
            <v>62.000715392869921</v>
          </cell>
          <cell r="J16">
            <v>35.339999999999996</v>
          </cell>
          <cell r="K16">
            <v>5.7911869081813392E-4</v>
          </cell>
          <cell r="M16" t="str">
            <v>V</v>
          </cell>
        </row>
        <row r="17">
          <cell r="A17" t="str">
            <v>02.0052</v>
          </cell>
          <cell r="B17">
            <v>52</v>
          </cell>
          <cell r="C17" t="str">
            <v>sanitair</v>
          </cell>
          <cell r="D17" t="str">
            <v>1x per week</v>
          </cell>
          <cell r="E17">
            <v>0.80913461538461495</v>
          </cell>
          <cell r="I17">
            <v>64.266191325014887</v>
          </cell>
          <cell r="J17">
            <v>14.25</v>
          </cell>
          <cell r="K17">
            <v>2.3351560113634435E-4</v>
          </cell>
        </row>
        <row r="18">
          <cell r="A18" t="str">
            <v>02.0156</v>
          </cell>
          <cell r="B18">
            <v>156</v>
          </cell>
          <cell r="C18" t="str">
            <v>sanitair</v>
          </cell>
          <cell r="D18" t="str">
            <v>3x per week</v>
          </cell>
          <cell r="E18">
            <v>2.2655769230769232</v>
          </cell>
          <cell r="I18">
            <v>68.85663356251591</v>
          </cell>
          <cell r="J18">
            <v>0</v>
          </cell>
          <cell r="K18">
            <v>0</v>
          </cell>
        </row>
        <row r="19">
          <cell r="A19" t="str">
            <v>02.0255</v>
          </cell>
          <cell r="B19">
            <v>255</v>
          </cell>
          <cell r="C19" t="str">
            <v>sanitair</v>
          </cell>
          <cell r="D19" t="str">
            <v>5 x per week</v>
          </cell>
          <cell r="E19">
            <v>3.236538461538462</v>
          </cell>
          <cell r="I19">
            <v>78.787878787878782</v>
          </cell>
          <cell r="J19">
            <v>5</v>
          </cell>
          <cell r="K19">
            <v>8.1935298644331345E-5</v>
          </cell>
          <cell r="M19" t="str">
            <v>V</v>
          </cell>
        </row>
        <row r="20">
          <cell r="A20" t="str">
            <v>02.0365</v>
          </cell>
          <cell r="B20">
            <v>365</v>
          </cell>
          <cell r="C20" t="str">
            <v>sanitair</v>
          </cell>
          <cell r="D20" t="str">
            <v>7x per week</v>
          </cell>
          <cell r="E20">
            <v>3.236538461538462</v>
          </cell>
          <cell r="G20">
            <v>1.2914423076923076</v>
          </cell>
          <cell r="I20">
            <v>80.60988299250387</v>
          </cell>
          <cell r="J20">
            <v>61.439999999999991</v>
          </cell>
          <cell r="K20">
            <v>1.0068209497415435E-3</v>
          </cell>
          <cell r="M20" t="str">
            <v>V</v>
          </cell>
        </row>
        <row r="21">
          <cell r="A21" t="str">
            <v>02.0730</v>
          </cell>
          <cell r="B21">
            <v>730</v>
          </cell>
          <cell r="C21" t="str">
            <v>sanitair</v>
          </cell>
          <cell r="D21" t="str">
            <v>14x per week</v>
          </cell>
          <cell r="E21">
            <v>3.236538461538462</v>
          </cell>
          <cell r="F21">
            <v>2.2636504120879128</v>
          </cell>
          <cell r="G21">
            <v>1.2914423076923076</v>
          </cell>
          <cell r="H21">
            <v>0.90546016483516523</v>
          </cell>
          <cell r="I21">
            <v>94.841020740227151</v>
          </cell>
          <cell r="J21">
            <v>55.95000000000001</v>
          </cell>
          <cell r="K21">
            <v>9.16855991830068E-4</v>
          </cell>
        </row>
        <row r="22">
          <cell r="A22" t="str">
            <v>03.0000</v>
          </cell>
          <cell r="B22" t="str">
            <v>0</v>
          </cell>
          <cell r="C22" t="str">
            <v>gangen</v>
          </cell>
          <cell r="D22" t="str">
            <v>op afroep</v>
          </cell>
          <cell r="E22">
            <v>8.4951923076923078E-3</v>
          </cell>
          <cell r="I22">
            <v>0</v>
          </cell>
          <cell r="J22">
            <v>33.770000000000003</v>
          </cell>
          <cell r="K22">
            <v>5.5339100704381397E-4</v>
          </cell>
          <cell r="M22" t="str">
            <v>V</v>
          </cell>
        </row>
        <row r="23">
          <cell r="A23" t="str">
            <v>03.0004</v>
          </cell>
          <cell r="B23">
            <v>4</v>
          </cell>
          <cell r="C23" t="str">
            <v>gangen</v>
          </cell>
          <cell r="D23" t="str">
            <v>4x per jaar</v>
          </cell>
          <cell r="E23">
            <v>3.3980769230769231E-2</v>
          </cell>
          <cell r="I23">
            <v>117.7136389360498</v>
          </cell>
          <cell r="J23">
            <v>0</v>
          </cell>
          <cell r="K23">
            <v>0</v>
          </cell>
          <cell r="M23" t="str">
            <v>V</v>
          </cell>
        </row>
        <row r="24">
          <cell r="A24" t="str">
            <v>03.0012</v>
          </cell>
          <cell r="B24">
            <v>12</v>
          </cell>
          <cell r="C24" t="str">
            <v>gangen</v>
          </cell>
          <cell r="D24" t="str">
            <v>1 x per maand</v>
          </cell>
          <cell r="E24">
            <v>1.7325791855203616E-2</v>
          </cell>
          <cell r="I24">
            <v>692.6090363019066</v>
          </cell>
          <cell r="J24">
            <v>432.67</v>
          </cell>
          <cell r="K24">
            <v>7.0901891328885693E-3</v>
          </cell>
          <cell r="M24" t="str">
            <v>V</v>
          </cell>
        </row>
        <row r="25">
          <cell r="A25" t="str">
            <v>03.0365</v>
          </cell>
          <cell r="B25">
            <v>365</v>
          </cell>
          <cell r="C25" t="str">
            <v>gangen</v>
          </cell>
          <cell r="D25" t="str">
            <v>7x per week</v>
          </cell>
          <cell r="E25">
            <v>0.3313557692307692</v>
          </cell>
          <cell r="G25">
            <v>0.11740384615384616</v>
          </cell>
          <cell r="I25">
            <v>813.3530457886053</v>
          </cell>
          <cell r="J25">
            <v>820.32</v>
          </cell>
          <cell r="K25">
            <v>1.3442632836783579E-2</v>
          </cell>
          <cell r="M25" t="str">
            <v>V</v>
          </cell>
        </row>
        <row r="26">
          <cell r="A26" t="str">
            <v>04.0012</v>
          </cell>
          <cell r="B26">
            <v>12</v>
          </cell>
          <cell r="C26" t="str">
            <v>liften</v>
          </cell>
          <cell r="D26" t="str">
            <v>1 x per maand</v>
          </cell>
          <cell r="E26">
            <v>6.6666666666666652E-2</v>
          </cell>
          <cell r="I26">
            <v>180.00000000000003</v>
          </cell>
          <cell r="J26">
            <v>0</v>
          </cell>
          <cell r="K26">
            <v>0</v>
          </cell>
          <cell r="M26" t="str">
            <v>V</v>
          </cell>
        </row>
        <row r="27">
          <cell r="A27" t="str">
            <v>04.0365</v>
          </cell>
          <cell r="B27">
            <v>365</v>
          </cell>
          <cell r="C27" t="str">
            <v>liften</v>
          </cell>
          <cell r="D27" t="str">
            <v>7x per week</v>
          </cell>
          <cell r="E27">
            <v>1.2749999999999999</v>
          </cell>
          <cell r="G27">
            <v>0.50875000000000004</v>
          </cell>
          <cell r="I27">
            <v>204.625087596356</v>
          </cell>
          <cell r="J27">
            <v>186.98999999999998</v>
          </cell>
          <cell r="K27">
            <v>3.0642162987007033E-3</v>
          </cell>
          <cell r="M27" t="str">
            <v>V</v>
          </cell>
        </row>
        <row r="28">
          <cell r="A28" t="str">
            <v>05.0004</v>
          </cell>
          <cell r="B28">
            <v>4</v>
          </cell>
          <cell r="C28" t="str">
            <v>trappen</v>
          </cell>
          <cell r="D28" t="str">
            <v>4x per jaar</v>
          </cell>
          <cell r="E28">
            <v>7.4566465753424654E-3</v>
          </cell>
          <cell r="I28">
            <v>536.43416777015341</v>
          </cell>
          <cell r="J28">
            <v>179.68</v>
          </cell>
          <cell r="K28">
            <v>2.9444268920826916E-3</v>
          </cell>
          <cell r="M28" t="str">
            <v>V</v>
          </cell>
        </row>
        <row r="29">
          <cell r="A29" t="str">
            <v>05.0730b</v>
          </cell>
          <cell r="B29">
            <v>730</v>
          </cell>
          <cell r="C29" t="str">
            <v>trappen Ring en Oostlijn</v>
          </cell>
          <cell r="D29" t="str">
            <v>14x per week</v>
          </cell>
          <cell r="E29">
            <v>0.51031424999999997</v>
          </cell>
          <cell r="F29">
            <v>0.35416666666666663</v>
          </cell>
          <cell r="G29">
            <v>0.15262500000000001</v>
          </cell>
          <cell r="H29">
            <v>0.15277777777777776</v>
          </cell>
          <cell r="I29">
            <v>623.99365293031394</v>
          </cell>
          <cell r="J29">
            <v>2198.7500000000005</v>
          </cell>
          <cell r="K29">
            <v>3.6031047578844719E-2</v>
          </cell>
          <cell r="M29" t="str">
            <v>V</v>
          </cell>
        </row>
        <row r="30">
          <cell r="A30" t="str">
            <v>06.0026</v>
          </cell>
          <cell r="B30">
            <v>26</v>
          </cell>
          <cell r="C30" t="str">
            <v>hallen</v>
          </cell>
          <cell r="D30" t="str">
            <v xml:space="preserve">1 x per twee weken </v>
          </cell>
          <cell r="E30">
            <v>5.4932954010953161E-2</v>
          </cell>
          <cell r="I30">
            <v>473.30423910601678</v>
          </cell>
          <cell r="J30">
            <v>0</v>
          </cell>
          <cell r="K30">
            <v>0</v>
          </cell>
          <cell r="M30" t="str">
            <v>V</v>
          </cell>
        </row>
        <row r="31">
          <cell r="A31" t="str">
            <v>06.0730</v>
          </cell>
          <cell r="B31">
            <v>730</v>
          </cell>
          <cell r="C31" t="str">
            <v>hallen</v>
          </cell>
          <cell r="D31" t="str">
            <v>14x per week</v>
          </cell>
          <cell r="E31">
            <v>0.45137975933740604</v>
          </cell>
          <cell r="F31">
            <v>0.19921875</v>
          </cell>
          <cell r="G31">
            <v>8.4217160369821104E-2</v>
          </cell>
          <cell r="H31">
            <v>8.59375E-2</v>
          </cell>
          <cell r="I31">
            <v>889.42696409006874</v>
          </cell>
          <cell r="J31">
            <v>8479.5</v>
          </cell>
          <cell r="K31">
            <v>0.13895407297092152</v>
          </cell>
          <cell r="M31" t="str">
            <v>V</v>
          </cell>
        </row>
        <row r="32">
          <cell r="A32" t="str">
            <v>06.1095</v>
          </cell>
          <cell r="B32">
            <v>1095</v>
          </cell>
          <cell r="C32" t="str">
            <v>hallen</v>
          </cell>
          <cell r="D32" t="str">
            <v>21x per week</v>
          </cell>
          <cell r="E32">
            <v>0.45137975933740604</v>
          </cell>
          <cell r="F32">
            <v>0.31617297499999997</v>
          </cell>
          <cell r="G32">
            <v>8.4217160369821104E-2</v>
          </cell>
          <cell r="H32">
            <v>0.13638834215686274</v>
          </cell>
          <cell r="I32">
            <v>1108.1221196667566</v>
          </cell>
          <cell r="J32">
            <v>1361.8600000000001</v>
          </cell>
          <cell r="K32">
            <v>2.2316881162353822E-2</v>
          </cell>
        </row>
        <row r="33">
          <cell r="A33" t="str">
            <v>06.1460</v>
          </cell>
          <cell r="B33">
            <v>1460</v>
          </cell>
          <cell r="C33" t="str">
            <v>hallen</v>
          </cell>
          <cell r="D33" t="str">
            <v>28x per week</v>
          </cell>
          <cell r="E33">
            <v>0.45137975933740604</v>
          </cell>
          <cell r="F33">
            <v>0.366069828125</v>
          </cell>
          <cell r="G33">
            <v>8.4217160369821104E-2</v>
          </cell>
          <cell r="H33">
            <v>0.17</v>
          </cell>
          <cell r="I33">
            <v>1362.3638159467907</v>
          </cell>
          <cell r="J33">
            <v>2325</v>
          </cell>
          <cell r="K33">
            <v>3.8099913869614074E-2</v>
          </cell>
        </row>
        <row r="34">
          <cell r="A34" t="str">
            <v>07.0000a</v>
          </cell>
          <cell r="B34" t="str">
            <v>0</v>
          </cell>
          <cell r="C34" t="str">
            <v>technische ruimten</v>
          </cell>
          <cell r="D34" t="str">
            <v xml:space="preserve">op afroep </v>
          </cell>
          <cell r="E34">
            <v>2E-3</v>
          </cell>
          <cell r="I34">
            <v>0</v>
          </cell>
          <cell r="J34">
            <v>0</v>
          </cell>
          <cell r="K34">
            <v>0</v>
          </cell>
          <cell r="M34" t="str">
            <v>V</v>
          </cell>
        </row>
        <row r="35">
          <cell r="A35" t="str">
            <v>07.0000b</v>
          </cell>
          <cell r="B35" t="str">
            <v>0</v>
          </cell>
          <cell r="C35" t="str">
            <v>technische ruimten</v>
          </cell>
          <cell r="D35" t="str">
            <v xml:space="preserve">op afroep </v>
          </cell>
          <cell r="E35">
            <v>3.6363636363636364E-3</v>
          </cell>
          <cell r="I35">
            <v>0</v>
          </cell>
          <cell r="J35">
            <v>0</v>
          </cell>
          <cell r="K35">
            <v>0</v>
          </cell>
          <cell r="M35" t="str">
            <v>V</v>
          </cell>
        </row>
        <row r="36">
          <cell r="A36" t="str">
            <v>07.0002</v>
          </cell>
          <cell r="B36">
            <v>2</v>
          </cell>
          <cell r="C36" t="str">
            <v>technische ruimten</v>
          </cell>
          <cell r="D36" t="str">
            <v>2x per jaar</v>
          </cell>
          <cell r="E36">
            <v>4.6153846153846149E-3</v>
          </cell>
          <cell r="I36">
            <v>433.33333333333337</v>
          </cell>
          <cell r="J36">
            <v>0</v>
          </cell>
          <cell r="K36">
            <v>0</v>
          </cell>
          <cell r="M36" t="str">
            <v>V</v>
          </cell>
        </row>
        <row r="37">
          <cell r="A37" t="str">
            <v>07.0004</v>
          </cell>
          <cell r="B37">
            <v>4</v>
          </cell>
          <cell r="C37" t="str">
            <v>technische ruimten</v>
          </cell>
          <cell r="D37" t="str">
            <v>4x per jaar</v>
          </cell>
          <cell r="E37">
            <v>1.673076923076923E-2</v>
          </cell>
          <cell r="I37">
            <v>239.08045977011497</v>
          </cell>
          <cell r="J37">
            <v>2622.5699999999997</v>
          </cell>
          <cell r="K37">
            <v>4.2976211233132812E-2</v>
          </cell>
          <cell r="M37" t="str">
            <v>V</v>
          </cell>
        </row>
        <row r="38">
          <cell r="A38" t="str">
            <v>08.0730</v>
          </cell>
          <cell r="B38">
            <v>730</v>
          </cell>
          <cell r="C38" t="str">
            <v>roltrappen(inclusief aangrenzende bouwdelen)</v>
          </cell>
          <cell r="D38" t="str">
            <v>14x per week</v>
          </cell>
          <cell r="E38">
            <v>1.7006250000000001</v>
          </cell>
          <cell r="F38">
            <v>1.605</v>
          </cell>
          <cell r="G38">
            <v>0.69286290322580646</v>
          </cell>
          <cell r="H38">
            <v>0.6923529411764705</v>
          </cell>
          <cell r="I38">
            <v>155.62241913859245</v>
          </cell>
          <cell r="J38">
            <v>1604.34</v>
          </cell>
          <cell r="K38">
            <v>2.6290415405409311E-2</v>
          </cell>
          <cell r="M38" t="str">
            <v>V</v>
          </cell>
        </row>
        <row r="39">
          <cell r="A39" t="str">
            <v>09.0000a</v>
          </cell>
          <cell r="B39" t="str">
            <v>0</v>
          </cell>
          <cell r="C39" t="str">
            <v>berging/opslag/magazijn</v>
          </cell>
          <cell r="D39" t="str">
            <v xml:space="preserve">op afroep </v>
          </cell>
          <cell r="E39">
            <v>1.3636363636363637E-3</v>
          </cell>
          <cell r="I39">
            <v>0</v>
          </cell>
          <cell r="J39">
            <v>12</v>
          </cell>
          <cell r="K39">
            <v>1.9664471674639525E-4</v>
          </cell>
          <cell r="M39" t="str">
            <v>V</v>
          </cell>
        </row>
        <row r="40">
          <cell r="A40" t="str">
            <v>09.0000b</v>
          </cell>
          <cell r="B40" t="str">
            <v>0</v>
          </cell>
          <cell r="C40" t="str">
            <v>berging/opslag/magazijn</v>
          </cell>
          <cell r="D40" t="str">
            <v xml:space="preserve">op afroep </v>
          </cell>
          <cell r="E40">
            <v>2.142857142857143E-3</v>
          </cell>
          <cell r="I40">
            <v>0</v>
          </cell>
          <cell r="J40">
            <v>0</v>
          </cell>
          <cell r="K40">
            <v>0</v>
          </cell>
          <cell r="M40" t="str">
            <v>V</v>
          </cell>
        </row>
        <row r="41">
          <cell r="A41" t="str">
            <v>09.0004</v>
          </cell>
          <cell r="B41">
            <v>4</v>
          </cell>
          <cell r="C41" t="str">
            <v>berging/opslag/magazijn</v>
          </cell>
          <cell r="D41" t="str">
            <v>4x per jaar</v>
          </cell>
          <cell r="E41">
            <v>1.2E-2</v>
          </cell>
          <cell r="I41">
            <v>333.33333333333331</v>
          </cell>
          <cell r="J41">
            <v>0</v>
          </cell>
          <cell r="K41">
            <v>0</v>
          </cell>
          <cell r="M41" t="str">
            <v>V</v>
          </cell>
        </row>
        <row r="42">
          <cell r="A42" t="str">
            <v>09.0012</v>
          </cell>
          <cell r="B42">
            <v>12</v>
          </cell>
          <cell r="C42" t="str">
            <v>berging/opslag/magazijn</v>
          </cell>
          <cell r="D42" t="str">
            <v>12x per jaar</v>
          </cell>
          <cell r="E42">
            <v>2.2499999999999999E-2</v>
          </cell>
          <cell r="I42">
            <v>533.33333333333337</v>
          </cell>
          <cell r="J42">
            <v>194.08</v>
          </cell>
          <cell r="K42">
            <v>3.1804005521783659E-3</v>
          </cell>
          <cell r="M42" t="str">
            <v>V</v>
          </cell>
        </row>
        <row r="43">
          <cell r="A43" t="str">
            <v>10.0000</v>
          </cell>
          <cell r="B43" t="str">
            <v>0</v>
          </cell>
          <cell r="C43" t="str">
            <v>kantoren/spreekkamers</v>
          </cell>
          <cell r="D43" t="str">
            <v xml:space="preserve">op afroep </v>
          </cell>
          <cell r="E43">
            <v>1.0760869565217393E-2</v>
          </cell>
          <cell r="I43">
            <v>0</v>
          </cell>
          <cell r="J43">
            <v>0</v>
          </cell>
          <cell r="K43">
            <v>0</v>
          </cell>
          <cell r="M43" t="str">
            <v>V</v>
          </cell>
        </row>
        <row r="44">
          <cell r="A44" t="str">
            <v>10.0004</v>
          </cell>
          <cell r="B44">
            <v>4</v>
          </cell>
          <cell r="C44" t="str">
            <v>kantoren/spreekkamers</v>
          </cell>
          <cell r="D44" t="str">
            <v>4x per jaar</v>
          </cell>
          <cell r="E44">
            <v>4.3043478260869572E-2</v>
          </cell>
          <cell r="I44">
            <v>92.929292929292913</v>
          </cell>
          <cell r="J44">
            <v>0</v>
          </cell>
          <cell r="K44">
            <v>0</v>
          </cell>
          <cell r="M44" t="str">
            <v>V</v>
          </cell>
        </row>
        <row r="45">
          <cell r="A45" t="str">
            <v>10.0012</v>
          </cell>
          <cell r="B45">
            <v>12</v>
          </cell>
          <cell r="C45" t="str">
            <v>kantoren/spreekkamers</v>
          </cell>
          <cell r="D45" t="str">
            <v>1 x per maand</v>
          </cell>
          <cell r="E45">
            <v>3.6955017301038055E-2</v>
          </cell>
          <cell r="I45">
            <v>324.71910112359558</v>
          </cell>
          <cell r="J45">
            <v>14.25</v>
          </cell>
          <cell r="K45">
            <v>2.3351560113634435E-4</v>
          </cell>
          <cell r="M45" t="str">
            <v>V</v>
          </cell>
        </row>
        <row r="46">
          <cell r="A46" t="str">
            <v>10.0026</v>
          </cell>
          <cell r="B46">
            <v>26</v>
          </cell>
          <cell r="C46" t="str">
            <v>kantoren/spreekkamers</v>
          </cell>
          <cell r="D46" t="str">
            <v xml:space="preserve">1 x per twee weken </v>
          </cell>
          <cell r="E46">
            <v>7.5620915032679731E-2</v>
          </cell>
          <cell r="I46">
            <v>343.82022471910113</v>
          </cell>
          <cell r="J46">
            <v>179.61999999999998</v>
          </cell>
          <cell r="K46">
            <v>2.9434436684989589E-3</v>
          </cell>
          <cell r="M46" t="str">
            <v>V</v>
          </cell>
        </row>
        <row r="47">
          <cell r="A47" t="str">
            <v>10.0156</v>
          </cell>
          <cell r="B47">
            <v>156</v>
          </cell>
          <cell r="C47" t="str">
            <v>kantoren/spreekkamers</v>
          </cell>
          <cell r="D47" t="str">
            <v>3x per week</v>
          </cell>
          <cell r="E47">
            <v>0.43333333333333335</v>
          </cell>
          <cell r="I47">
            <v>360</v>
          </cell>
          <cell r="J47">
            <v>21.35</v>
          </cell>
          <cell r="K47">
            <v>3.4986372521129489E-4</v>
          </cell>
        </row>
        <row r="48">
          <cell r="A48" t="str">
            <v>10.0255</v>
          </cell>
          <cell r="B48">
            <v>255</v>
          </cell>
          <cell r="C48" t="str">
            <v>kantoren/spreekkamers</v>
          </cell>
          <cell r="D48" t="str">
            <v>5x per week</v>
          </cell>
          <cell r="E48">
            <v>0.66749999999999998</v>
          </cell>
          <cell r="I48">
            <v>382.02247191011236</v>
          </cell>
          <cell r="J48">
            <v>35</v>
          </cell>
          <cell r="K48">
            <v>5.735470905103195E-4</v>
          </cell>
          <cell r="M48" t="str">
            <v>V</v>
          </cell>
        </row>
        <row r="49">
          <cell r="A49" t="str">
            <v>10.0365</v>
          </cell>
          <cell r="B49">
            <v>365</v>
          </cell>
          <cell r="C49" t="str">
            <v>kantoren/spreekkamers</v>
          </cell>
          <cell r="D49" t="str">
            <v>7x per week</v>
          </cell>
          <cell r="E49">
            <v>0.66749999999999998</v>
          </cell>
          <cell r="G49">
            <v>0.25437500000000002</v>
          </cell>
          <cell r="I49">
            <v>395.93220338983053</v>
          </cell>
          <cell r="J49">
            <v>530.09</v>
          </cell>
          <cell r="K49">
            <v>8.6866164916747212E-3</v>
          </cell>
          <cell r="M49" t="str">
            <v>V</v>
          </cell>
        </row>
        <row r="50">
          <cell r="A50" t="str">
            <v>10.0730</v>
          </cell>
          <cell r="B50">
            <v>730</v>
          </cell>
          <cell r="C50" t="str">
            <v>kantoren/spreekkamers</v>
          </cell>
          <cell r="D50" t="str">
            <v>14x per week</v>
          </cell>
          <cell r="E50">
            <v>0.66749999999999998</v>
          </cell>
          <cell r="F50">
            <v>0.61743749999999997</v>
          </cell>
          <cell r="G50">
            <v>0.25437500000000002</v>
          </cell>
          <cell r="H50">
            <v>0.25437500000000002</v>
          </cell>
          <cell r="I50">
            <v>406.98282170110457</v>
          </cell>
          <cell r="J50">
            <v>36.31</v>
          </cell>
          <cell r="K50">
            <v>5.9501413875513427E-4</v>
          </cell>
        </row>
        <row r="51">
          <cell r="A51" t="str">
            <v>11.0004</v>
          </cell>
          <cell r="B51">
            <v>4</v>
          </cell>
          <cell r="C51" t="str">
            <v>kleedruimte</v>
          </cell>
          <cell r="D51" t="str">
            <v>4x per jaar</v>
          </cell>
          <cell r="E51">
            <v>4.2000000000000003E-2</v>
          </cell>
          <cell r="I51">
            <v>95.238095238095227</v>
          </cell>
          <cell r="J51">
            <v>0</v>
          </cell>
          <cell r="K51">
            <v>0</v>
          </cell>
          <cell r="M51" t="str">
            <v>V</v>
          </cell>
        </row>
        <row r="52">
          <cell r="A52" t="str">
            <v>12.0365</v>
          </cell>
          <cell r="B52">
            <v>365</v>
          </cell>
          <cell r="C52" t="str">
            <v>tussenruimte</v>
          </cell>
          <cell r="D52" t="str">
            <v>7x per week</v>
          </cell>
          <cell r="E52">
            <v>0.64832109593023257</v>
          </cell>
          <cell r="G52">
            <v>0.10870596981132075</v>
          </cell>
          <cell r="I52">
            <v>482.1492077597789</v>
          </cell>
          <cell r="J52">
            <v>0</v>
          </cell>
          <cell r="K52">
            <v>0</v>
          </cell>
          <cell r="M52" t="str">
            <v>V</v>
          </cell>
        </row>
        <row r="53">
          <cell r="A53" t="str">
            <v>13.0000</v>
          </cell>
          <cell r="B53" t="str">
            <v>0</v>
          </cell>
          <cell r="C53" t="str">
            <v>tegelwerk onder taluut</v>
          </cell>
          <cell r="D53" t="str">
            <v xml:space="preserve">op afroep </v>
          </cell>
          <cell r="E53">
            <v>2.5000000000000001E-3</v>
          </cell>
          <cell r="I53">
            <v>0</v>
          </cell>
          <cell r="J53">
            <v>0</v>
          </cell>
          <cell r="K53">
            <v>0</v>
          </cell>
          <cell r="M53" t="str">
            <v>V</v>
          </cell>
        </row>
        <row r="54">
          <cell r="A54" t="str">
            <v>14.0000</v>
          </cell>
          <cell r="B54" t="str">
            <v>0</v>
          </cell>
          <cell r="C54" t="str">
            <v>tegelwerk technische ruimten</v>
          </cell>
          <cell r="D54" t="str">
            <v xml:space="preserve">op afroep </v>
          </cell>
          <cell r="E54">
            <v>2.5000000000000001E-3</v>
          </cell>
          <cell r="I54">
            <v>0</v>
          </cell>
          <cell r="J54">
            <v>0</v>
          </cell>
          <cell r="K54">
            <v>0</v>
          </cell>
          <cell r="M54" t="str">
            <v>V</v>
          </cell>
        </row>
        <row r="55">
          <cell r="A55" t="str">
            <v>15.0000</v>
          </cell>
          <cell r="B55" t="str">
            <v>0</v>
          </cell>
          <cell r="C55" t="str">
            <v xml:space="preserve">fietsenstalling </v>
          </cell>
          <cell r="D55" t="str">
            <v>op afroep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J55">
            <v>2.5</v>
          </cell>
          <cell r="K55">
            <v>4.0967649322165673E-5</v>
          </cell>
          <cell r="M55" t="str">
            <v>V</v>
          </cell>
        </row>
        <row r="56">
          <cell r="A56" t="str">
            <v>00.0000</v>
          </cell>
          <cell r="B56">
            <v>0</v>
          </cell>
          <cell r="C56" t="str">
            <v>niet van toepassing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J56">
            <v>473.96000000000004</v>
          </cell>
          <cell r="K56">
            <v>7.7668108290934578E-3</v>
          </cell>
        </row>
      </sheetData>
      <sheetData sheetId="17">
        <row r="3">
          <cell r="C3" t="str">
            <v>Gemeentelijk Vervoer Bedrijf Amsterdam</v>
          </cell>
        </row>
        <row r="4">
          <cell r="C4" t="str">
            <v>Schoonmaakonderhoud Metrotations</v>
          </cell>
        </row>
        <row r="5">
          <cell r="C5" t="str">
            <v>Amsterdam</v>
          </cell>
        </row>
        <row r="6">
          <cell r="C6" t="str">
            <v>GVB 2006 0766 EP-RT</v>
          </cell>
        </row>
        <row r="7">
          <cell r="C7" t="str">
            <v>Westerveld</v>
          </cell>
        </row>
        <row r="9">
          <cell r="C9" t="str">
            <v>LIJN</v>
          </cell>
        </row>
        <row r="10">
          <cell r="C10" t="str">
            <v>Oostlijn</v>
          </cell>
        </row>
        <row r="11">
          <cell r="C11" t="str">
            <v>Oostlijn</v>
          </cell>
        </row>
        <row r="12">
          <cell r="C12" t="str">
            <v>Oostlijn</v>
          </cell>
        </row>
        <row r="13">
          <cell r="C13" t="str">
            <v>Oostlijn</v>
          </cell>
        </row>
        <row r="14">
          <cell r="C14" t="str">
            <v>Oostlijn</v>
          </cell>
        </row>
        <row r="15">
          <cell r="C15" t="str">
            <v>Oostlijn</v>
          </cell>
        </row>
        <row r="16">
          <cell r="C16" t="str">
            <v>Oostlijn</v>
          </cell>
        </row>
        <row r="17">
          <cell r="C17" t="str">
            <v>Oostlijn</v>
          </cell>
        </row>
        <row r="18">
          <cell r="C18" t="str">
            <v>Oostlijn</v>
          </cell>
        </row>
        <row r="19">
          <cell r="C19" t="str">
            <v>Oostlijn</v>
          </cell>
        </row>
        <row r="20">
          <cell r="C20" t="str">
            <v>Oostlijn</v>
          </cell>
        </row>
        <row r="21">
          <cell r="C21" t="str">
            <v>Oostlijn</v>
          </cell>
        </row>
        <row r="22">
          <cell r="C22" t="str">
            <v>Oostlijn</v>
          </cell>
        </row>
        <row r="23">
          <cell r="C23" t="str">
            <v>Oostlijn</v>
          </cell>
        </row>
        <row r="24">
          <cell r="C24" t="str">
            <v>Oostlijn</v>
          </cell>
        </row>
        <row r="25">
          <cell r="C25" t="str">
            <v>Oostlijn</v>
          </cell>
        </row>
        <row r="26">
          <cell r="C26" t="str">
            <v>Oostlijn</v>
          </cell>
        </row>
        <row r="27">
          <cell r="C27" t="str">
            <v>Oostlijn</v>
          </cell>
        </row>
        <row r="28">
          <cell r="C28" t="str">
            <v>Oostlijn</v>
          </cell>
        </row>
        <row r="29">
          <cell r="C29" t="str">
            <v>Oostlijn</v>
          </cell>
        </row>
        <row r="30">
          <cell r="C30" t="str">
            <v>Oostlijn</v>
          </cell>
        </row>
        <row r="31">
          <cell r="C31" t="str">
            <v>Oostlijn</v>
          </cell>
        </row>
        <row r="32">
          <cell r="C32" t="str">
            <v>Oostlijn</v>
          </cell>
        </row>
        <row r="33">
          <cell r="C33" t="str">
            <v>Oostlijn</v>
          </cell>
        </row>
        <row r="34">
          <cell r="C34" t="str">
            <v>Oostlijn</v>
          </cell>
        </row>
        <row r="35">
          <cell r="C35" t="str">
            <v>Oostlijn</v>
          </cell>
        </row>
        <row r="36">
          <cell r="C36" t="str">
            <v>Oostlijn</v>
          </cell>
        </row>
        <row r="37">
          <cell r="C37" t="str">
            <v>Oostlijn</v>
          </cell>
        </row>
        <row r="38">
          <cell r="C38" t="str">
            <v>Oostlijn</v>
          </cell>
        </row>
        <row r="39">
          <cell r="C39" t="str">
            <v>Oostlijn</v>
          </cell>
        </row>
        <row r="40">
          <cell r="C40" t="str">
            <v>Oostlijn</v>
          </cell>
        </row>
        <row r="41">
          <cell r="C41" t="str">
            <v>Oostlijn</v>
          </cell>
        </row>
        <row r="42">
          <cell r="C42" t="str">
            <v>Oostlijn</v>
          </cell>
        </row>
        <row r="43">
          <cell r="C43" t="str">
            <v>Oostlijn</v>
          </cell>
        </row>
        <row r="44">
          <cell r="C44" t="str">
            <v>Oostlijn</v>
          </cell>
        </row>
        <row r="45">
          <cell r="C45" t="str">
            <v>Oostlijn</v>
          </cell>
        </row>
        <row r="46">
          <cell r="C46" t="str">
            <v>Oostlijn</v>
          </cell>
        </row>
        <row r="47">
          <cell r="C47" t="str">
            <v>Oostlijn</v>
          </cell>
        </row>
        <row r="48">
          <cell r="C48" t="str">
            <v>Oostlijn</v>
          </cell>
        </row>
        <row r="49">
          <cell r="C49" t="str">
            <v>Oostlijn</v>
          </cell>
        </row>
        <row r="50">
          <cell r="C50" t="str">
            <v>Oostlijn</v>
          </cell>
        </row>
        <row r="51">
          <cell r="C51" t="str">
            <v>Oostlijn</v>
          </cell>
        </row>
        <row r="52">
          <cell r="C52" t="str">
            <v>Oostlijn</v>
          </cell>
        </row>
        <row r="53">
          <cell r="C53" t="str">
            <v>Oostlijn</v>
          </cell>
        </row>
        <row r="54">
          <cell r="C54" t="str">
            <v>Oostlijn</v>
          </cell>
        </row>
        <row r="55">
          <cell r="C55" t="str">
            <v>Oostlijn</v>
          </cell>
        </row>
        <row r="56">
          <cell r="C56" t="str">
            <v>Oostlijn</v>
          </cell>
        </row>
        <row r="57">
          <cell r="C57" t="str">
            <v>Oostlijn</v>
          </cell>
        </row>
        <row r="58">
          <cell r="C58" t="str">
            <v>Oostlijn</v>
          </cell>
        </row>
        <row r="59">
          <cell r="C59" t="str">
            <v>Oostlijn</v>
          </cell>
        </row>
        <row r="60">
          <cell r="C60" t="str">
            <v>Oostlijn</v>
          </cell>
        </row>
        <row r="61">
          <cell r="C61" t="str">
            <v>Oostlijn</v>
          </cell>
        </row>
        <row r="62">
          <cell r="C62" t="str">
            <v>Oostlijn</v>
          </cell>
        </row>
        <row r="63">
          <cell r="C63" t="str">
            <v>Oostlijn</v>
          </cell>
        </row>
        <row r="64">
          <cell r="C64" t="str">
            <v>Oostlijn</v>
          </cell>
        </row>
        <row r="65">
          <cell r="C65" t="str">
            <v>Oostlijn</v>
          </cell>
        </row>
        <row r="66">
          <cell r="C66" t="str">
            <v>Oostlijn</v>
          </cell>
        </row>
        <row r="67">
          <cell r="C67" t="str">
            <v>Oostlijn</v>
          </cell>
        </row>
        <row r="68">
          <cell r="C68" t="str">
            <v>Oostlijn</v>
          </cell>
        </row>
        <row r="69">
          <cell r="C69" t="str">
            <v>Oostlijn</v>
          </cell>
        </row>
        <row r="70">
          <cell r="C70" t="str">
            <v>Oostlijn</v>
          </cell>
        </row>
        <row r="71">
          <cell r="C71" t="str">
            <v>Oostlijn</v>
          </cell>
        </row>
        <row r="72">
          <cell r="C72" t="str">
            <v>Oostlijn</v>
          </cell>
        </row>
        <row r="73">
          <cell r="C73" t="str">
            <v>Oostlijn</v>
          </cell>
        </row>
        <row r="74">
          <cell r="C74" t="str">
            <v>Oostlijn</v>
          </cell>
        </row>
        <row r="75">
          <cell r="C75" t="str">
            <v>Oostlijn</v>
          </cell>
        </row>
        <row r="76">
          <cell r="C76" t="str">
            <v>Oostlijn</v>
          </cell>
        </row>
        <row r="77">
          <cell r="C77" t="str">
            <v>Oostlijn</v>
          </cell>
        </row>
        <row r="78">
          <cell r="C78" t="str">
            <v>Oostlijn</v>
          </cell>
        </row>
        <row r="79">
          <cell r="C79" t="str">
            <v>Oostlijn</v>
          </cell>
        </row>
        <row r="80">
          <cell r="C80" t="str">
            <v>Oostlijn</v>
          </cell>
        </row>
        <row r="81">
          <cell r="C81" t="str">
            <v>Oostlijn</v>
          </cell>
        </row>
        <row r="82">
          <cell r="C82" t="str">
            <v>Oostlijn</v>
          </cell>
        </row>
        <row r="83">
          <cell r="C83" t="str">
            <v>Oostlijn</v>
          </cell>
        </row>
        <row r="84">
          <cell r="C84" t="str">
            <v>Oostlijn</v>
          </cell>
        </row>
        <row r="85">
          <cell r="C85" t="str">
            <v>Oostlijn</v>
          </cell>
        </row>
        <row r="86">
          <cell r="C86" t="str">
            <v>Oostlijn</v>
          </cell>
        </row>
        <row r="87">
          <cell r="C87" t="str">
            <v>Oostlijn</v>
          </cell>
        </row>
        <row r="88">
          <cell r="C88" t="str">
            <v>Oostlijn</v>
          </cell>
        </row>
        <row r="89">
          <cell r="C89" t="str">
            <v>Oostlijn</v>
          </cell>
        </row>
        <row r="90">
          <cell r="C90" t="str">
            <v>Oostlijn</v>
          </cell>
        </row>
        <row r="91">
          <cell r="C91" t="str">
            <v>Oostlijn</v>
          </cell>
        </row>
        <row r="92">
          <cell r="C92" t="str">
            <v>Oostlijn</v>
          </cell>
        </row>
        <row r="93">
          <cell r="C93" t="str">
            <v>Oostlijn</v>
          </cell>
        </row>
        <row r="94">
          <cell r="C94" t="str">
            <v>Oostlijn</v>
          </cell>
        </row>
        <row r="95">
          <cell r="C95" t="str">
            <v>Oostlijn</v>
          </cell>
        </row>
        <row r="96">
          <cell r="C96" t="str">
            <v>Oostlijn</v>
          </cell>
        </row>
        <row r="97">
          <cell r="C97" t="str">
            <v>Oostlijn</v>
          </cell>
        </row>
        <row r="98">
          <cell r="C98" t="str">
            <v>Oostlijn</v>
          </cell>
        </row>
        <row r="99">
          <cell r="C99" t="str">
            <v>Oostlijn</v>
          </cell>
        </row>
        <row r="100">
          <cell r="C100" t="str">
            <v>Oostlijn</v>
          </cell>
        </row>
        <row r="101">
          <cell r="C101" t="str">
            <v>Oostlijn</v>
          </cell>
        </row>
        <row r="102">
          <cell r="C102" t="str">
            <v>Oostlijn</v>
          </cell>
        </row>
        <row r="103">
          <cell r="C103" t="str">
            <v>Oostlijn</v>
          </cell>
        </row>
        <row r="104">
          <cell r="C104" t="str">
            <v>Oostlijn</v>
          </cell>
        </row>
        <row r="105">
          <cell r="C105" t="str">
            <v>Oostlijn</v>
          </cell>
        </row>
        <row r="106">
          <cell r="C106" t="str">
            <v>Oostlijn</v>
          </cell>
        </row>
        <row r="107">
          <cell r="C107" t="str">
            <v>Oostlijn</v>
          </cell>
        </row>
        <row r="108">
          <cell r="C108" t="str">
            <v>Oostlijn</v>
          </cell>
        </row>
        <row r="109">
          <cell r="C109" t="str">
            <v>Oostlijn</v>
          </cell>
        </row>
        <row r="110">
          <cell r="C110" t="str">
            <v>Oostlijn</v>
          </cell>
        </row>
        <row r="111">
          <cell r="C111" t="str">
            <v>Oostlijn</v>
          </cell>
        </row>
        <row r="112">
          <cell r="C112" t="str">
            <v>Oostlijn</v>
          </cell>
        </row>
        <row r="113">
          <cell r="C113" t="str">
            <v>Oostlijn</v>
          </cell>
        </row>
        <row r="114">
          <cell r="C114" t="str">
            <v>Oostlijn</v>
          </cell>
        </row>
        <row r="115">
          <cell r="C115" t="str">
            <v>Oostlijn</v>
          </cell>
        </row>
        <row r="116">
          <cell r="C116" t="str">
            <v>Oostlijn</v>
          </cell>
        </row>
        <row r="117">
          <cell r="C117" t="str">
            <v>Oostlijn</v>
          </cell>
        </row>
        <row r="118">
          <cell r="C118" t="str">
            <v>Oostlijn</v>
          </cell>
        </row>
        <row r="119">
          <cell r="C119" t="str">
            <v>Oostlijn</v>
          </cell>
        </row>
        <row r="120">
          <cell r="C120" t="str">
            <v>Oostlijn</v>
          </cell>
        </row>
        <row r="121">
          <cell r="C121" t="str">
            <v>Oostlijn</v>
          </cell>
        </row>
        <row r="122">
          <cell r="C122" t="str">
            <v>Oostlijn</v>
          </cell>
        </row>
        <row r="123">
          <cell r="C123" t="str">
            <v>Oostlijn</v>
          </cell>
        </row>
        <row r="124">
          <cell r="C124" t="str">
            <v>Oostlijn</v>
          </cell>
        </row>
        <row r="125">
          <cell r="C125" t="str">
            <v>Oostlijn</v>
          </cell>
        </row>
        <row r="126">
          <cell r="C126" t="str">
            <v>Oostlijn</v>
          </cell>
        </row>
        <row r="127">
          <cell r="C127" t="str">
            <v>Oostlijn</v>
          </cell>
        </row>
        <row r="128">
          <cell r="C128" t="str">
            <v>Oostlijn</v>
          </cell>
        </row>
        <row r="129">
          <cell r="C129" t="str">
            <v>Oostlijn</v>
          </cell>
        </row>
        <row r="130">
          <cell r="C130" t="str">
            <v>Oostlijn</v>
          </cell>
        </row>
        <row r="131">
          <cell r="C131" t="str">
            <v>Oostlijn</v>
          </cell>
        </row>
        <row r="132">
          <cell r="C132" t="str">
            <v>Oostlijn</v>
          </cell>
        </row>
        <row r="133">
          <cell r="C133" t="str">
            <v>Oostlijn</v>
          </cell>
        </row>
        <row r="134">
          <cell r="C134" t="str">
            <v>Oostlijn</v>
          </cell>
        </row>
        <row r="135">
          <cell r="C135" t="str">
            <v>Oostlijn</v>
          </cell>
        </row>
        <row r="136">
          <cell r="C136" t="str">
            <v>Oostlijn</v>
          </cell>
        </row>
        <row r="137">
          <cell r="C137" t="str">
            <v>Oostlijn</v>
          </cell>
        </row>
        <row r="138">
          <cell r="C138" t="str">
            <v>Oostlijn</v>
          </cell>
        </row>
        <row r="139">
          <cell r="C139" t="str">
            <v>Oostlijn</v>
          </cell>
        </row>
        <row r="140">
          <cell r="C140" t="str">
            <v>Oostlijn</v>
          </cell>
        </row>
        <row r="141">
          <cell r="C141" t="str">
            <v>Oostlijn</v>
          </cell>
        </row>
        <row r="142">
          <cell r="C142" t="str">
            <v>Oostlijn</v>
          </cell>
        </row>
        <row r="143">
          <cell r="C143" t="str">
            <v>Oostlijn</v>
          </cell>
        </row>
        <row r="144">
          <cell r="C144" t="str">
            <v>Oostlijn</v>
          </cell>
        </row>
        <row r="145">
          <cell r="C145" t="str">
            <v>Oostlijn</v>
          </cell>
        </row>
        <row r="146">
          <cell r="C146" t="str">
            <v>Oostlijn</v>
          </cell>
        </row>
        <row r="147">
          <cell r="C147" t="str">
            <v>Oostlijn</v>
          </cell>
        </row>
        <row r="148">
          <cell r="C148" t="str">
            <v>Oostlijn</v>
          </cell>
        </row>
        <row r="149">
          <cell r="C149" t="str">
            <v>Oostlijn</v>
          </cell>
        </row>
        <row r="150">
          <cell r="C150" t="str">
            <v>Oostlijn</v>
          </cell>
        </row>
        <row r="151">
          <cell r="C151" t="str">
            <v>Oostlijn</v>
          </cell>
        </row>
        <row r="152">
          <cell r="C152" t="str">
            <v>Oostlijn</v>
          </cell>
        </row>
        <row r="153">
          <cell r="C153" t="str">
            <v>Oostlijn</v>
          </cell>
        </row>
        <row r="154">
          <cell r="C154" t="str">
            <v>Oostlijn</v>
          </cell>
        </row>
        <row r="155">
          <cell r="C155" t="str">
            <v>Oostlijn</v>
          </cell>
        </row>
        <row r="156">
          <cell r="C156" t="str">
            <v>Oostlijn</v>
          </cell>
        </row>
        <row r="157">
          <cell r="C157" t="str">
            <v>Oostlijn</v>
          </cell>
        </row>
        <row r="158">
          <cell r="C158" t="str">
            <v>Oostlijn</v>
          </cell>
        </row>
        <row r="159">
          <cell r="C159" t="str">
            <v>Oostlijn</v>
          </cell>
        </row>
        <row r="160">
          <cell r="C160" t="str">
            <v>Oostlijn</v>
          </cell>
        </row>
        <row r="161">
          <cell r="C161" t="str">
            <v>Oostlijn</v>
          </cell>
        </row>
        <row r="162">
          <cell r="C162" t="str">
            <v>Oostlijn</v>
          </cell>
        </row>
        <row r="163">
          <cell r="C163" t="str">
            <v>Oostlijn</v>
          </cell>
        </row>
        <row r="164">
          <cell r="C164" t="str">
            <v>Oostlijn</v>
          </cell>
        </row>
        <row r="165">
          <cell r="C165" t="str">
            <v>Oostlijn</v>
          </cell>
        </row>
        <row r="166">
          <cell r="C166" t="str">
            <v>Oostlijn</v>
          </cell>
        </row>
        <row r="167">
          <cell r="C167" t="str">
            <v>Oostlijn</v>
          </cell>
        </row>
        <row r="168">
          <cell r="C168" t="str">
            <v>Oostlijn</v>
          </cell>
        </row>
        <row r="169">
          <cell r="C169" t="str">
            <v>Oostlijn</v>
          </cell>
        </row>
        <row r="170">
          <cell r="C170" t="str">
            <v>Oostlijn</v>
          </cell>
        </row>
        <row r="171">
          <cell r="C171" t="str">
            <v>Oostlijn</v>
          </cell>
        </row>
        <row r="172">
          <cell r="C172" t="str">
            <v>Oostlijn</v>
          </cell>
        </row>
        <row r="173">
          <cell r="C173" t="str">
            <v>Oostlijn</v>
          </cell>
        </row>
        <row r="174">
          <cell r="C174" t="str">
            <v>Oostlijn</v>
          </cell>
        </row>
        <row r="175">
          <cell r="C175" t="str">
            <v>Oostlijn</v>
          </cell>
        </row>
        <row r="176">
          <cell r="C176" t="str">
            <v>Oostlijn</v>
          </cell>
        </row>
        <row r="177">
          <cell r="C177" t="str">
            <v>Oostlijn</v>
          </cell>
        </row>
        <row r="178">
          <cell r="C178" t="str">
            <v>Oostlijn</v>
          </cell>
        </row>
        <row r="179">
          <cell r="C179" t="str">
            <v>Oostlijn</v>
          </cell>
        </row>
        <row r="180">
          <cell r="C180" t="str">
            <v>Oostlijn</v>
          </cell>
        </row>
        <row r="181">
          <cell r="C181" t="str">
            <v>Oostlijn</v>
          </cell>
        </row>
        <row r="182">
          <cell r="C182" t="str">
            <v>Oostlijn</v>
          </cell>
        </row>
        <row r="183">
          <cell r="C183" t="str">
            <v>Oostlijn</v>
          </cell>
        </row>
        <row r="184">
          <cell r="C184" t="str">
            <v>Oostlijn</v>
          </cell>
        </row>
        <row r="185">
          <cell r="C185" t="str">
            <v>Oostlijn</v>
          </cell>
        </row>
        <row r="186">
          <cell r="C186" t="str">
            <v>Oostlijn</v>
          </cell>
        </row>
        <row r="187">
          <cell r="C187" t="str">
            <v>Oostlijn</v>
          </cell>
        </row>
        <row r="188">
          <cell r="C188" t="str">
            <v>Oostlijn</v>
          </cell>
        </row>
        <row r="189">
          <cell r="C189" t="str">
            <v>Oostlijn</v>
          </cell>
        </row>
        <row r="190">
          <cell r="C190" t="str">
            <v>Oostlijn</v>
          </cell>
        </row>
        <row r="191">
          <cell r="C191" t="str">
            <v>Oostlijn</v>
          </cell>
        </row>
        <row r="192">
          <cell r="C192" t="str">
            <v>Oostlijn</v>
          </cell>
        </row>
        <row r="193">
          <cell r="C193" t="str">
            <v>Oostlijn</v>
          </cell>
        </row>
        <row r="194">
          <cell r="C194" t="str">
            <v>Oostlijn</v>
          </cell>
        </row>
        <row r="195">
          <cell r="C195" t="str">
            <v>Oostlijn</v>
          </cell>
        </row>
        <row r="196">
          <cell r="C196" t="str">
            <v>Oostlijn</v>
          </cell>
        </row>
        <row r="197">
          <cell r="C197" t="str">
            <v>Oostlijn</v>
          </cell>
        </row>
        <row r="198">
          <cell r="C198" t="str">
            <v>Oostlijn</v>
          </cell>
        </row>
        <row r="199">
          <cell r="C199" t="str">
            <v>Oostlijn</v>
          </cell>
        </row>
        <row r="200">
          <cell r="C200" t="str">
            <v>Oostlijn</v>
          </cell>
        </row>
        <row r="201">
          <cell r="C201" t="str">
            <v>Oostlijn</v>
          </cell>
        </row>
        <row r="202">
          <cell r="C202" t="str">
            <v>Oostlijn</v>
          </cell>
        </row>
        <row r="203">
          <cell r="C203" t="str">
            <v>Oostlijn</v>
          </cell>
        </row>
        <row r="204">
          <cell r="C204" t="str">
            <v>Oostlijn</v>
          </cell>
        </row>
        <row r="205">
          <cell r="C205" t="str">
            <v>Oostlijn</v>
          </cell>
        </row>
        <row r="206">
          <cell r="C206" t="str">
            <v>Oostlijn</v>
          </cell>
        </row>
        <row r="207">
          <cell r="C207" t="str">
            <v>Oostlijn</v>
          </cell>
        </row>
        <row r="208">
          <cell r="C208" t="str">
            <v>Oostlijn</v>
          </cell>
        </row>
        <row r="209">
          <cell r="C209" t="str">
            <v>Oostlijn</v>
          </cell>
        </row>
        <row r="210">
          <cell r="C210" t="str">
            <v>Oostlijn</v>
          </cell>
        </row>
        <row r="211">
          <cell r="C211" t="str">
            <v>Oostlijn</v>
          </cell>
        </row>
        <row r="212">
          <cell r="C212" t="str">
            <v>Oostlijn</v>
          </cell>
        </row>
        <row r="213">
          <cell r="C213" t="str">
            <v>Oostlijn</v>
          </cell>
        </row>
        <row r="214">
          <cell r="C214" t="str">
            <v>Oostlijn</v>
          </cell>
        </row>
        <row r="215">
          <cell r="C215" t="str">
            <v>Oostlijn</v>
          </cell>
        </row>
        <row r="216">
          <cell r="C216" t="str">
            <v>Oostlijn</v>
          </cell>
        </row>
        <row r="217">
          <cell r="C217" t="str">
            <v>Oostlijn</v>
          </cell>
        </row>
        <row r="218">
          <cell r="C218" t="str">
            <v>Oostlijn</v>
          </cell>
        </row>
        <row r="219">
          <cell r="C219" t="str">
            <v>Oostlijn</v>
          </cell>
        </row>
        <row r="220">
          <cell r="C220" t="str">
            <v>Oostlijn</v>
          </cell>
        </row>
        <row r="221">
          <cell r="C221" t="str">
            <v>Oostlijn</v>
          </cell>
        </row>
        <row r="222">
          <cell r="C222" t="str">
            <v>Oostlijn</v>
          </cell>
        </row>
        <row r="223">
          <cell r="C223" t="str">
            <v>Oostlijn</v>
          </cell>
        </row>
        <row r="224">
          <cell r="C224" t="str">
            <v>Oostlijn</v>
          </cell>
        </row>
        <row r="225">
          <cell r="C225" t="str">
            <v>Oostlijn</v>
          </cell>
        </row>
        <row r="226">
          <cell r="C226" t="str">
            <v>Oostlijn</v>
          </cell>
        </row>
        <row r="227">
          <cell r="C227" t="str">
            <v>Oostlijn</v>
          </cell>
        </row>
        <row r="228">
          <cell r="C228" t="str">
            <v>Oostlijn</v>
          </cell>
        </row>
        <row r="229">
          <cell r="C229" t="str">
            <v>Oostlijn</v>
          </cell>
        </row>
        <row r="230">
          <cell r="C230" t="str">
            <v>Oostlijn</v>
          </cell>
        </row>
        <row r="231">
          <cell r="C231" t="str">
            <v>Oostlijn</v>
          </cell>
        </row>
        <row r="232">
          <cell r="C232" t="str">
            <v>Oostlijn</v>
          </cell>
        </row>
        <row r="233">
          <cell r="C233" t="str">
            <v>Oostlijn</v>
          </cell>
        </row>
        <row r="234">
          <cell r="C234" t="str">
            <v>Oostlijn</v>
          </cell>
        </row>
        <row r="235">
          <cell r="C235" t="str">
            <v>Oostlijn</v>
          </cell>
        </row>
        <row r="236">
          <cell r="C236" t="str">
            <v>Oostlijn</v>
          </cell>
        </row>
        <row r="237">
          <cell r="C237" t="str">
            <v>Oostlijn</v>
          </cell>
        </row>
        <row r="238">
          <cell r="C238" t="str">
            <v>Oostlijn</v>
          </cell>
        </row>
        <row r="239">
          <cell r="C239" t="str">
            <v>Oostlijn</v>
          </cell>
        </row>
        <row r="240">
          <cell r="C240" t="str">
            <v>Oostlijn</v>
          </cell>
        </row>
        <row r="241">
          <cell r="C241" t="str">
            <v>Oostlijn</v>
          </cell>
        </row>
        <row r="242">
          <cell r="C242" t="str">
            <v>Oostlijn</v>
          </cell>
        </row>
        <row r="243">
          <cell r="C243" t="str">
            <v>Oostlijn</v>
          </cell>
        </row>
        <row r="244">
          <cell r="C244" t="str">
            <v>Oostlijn</v>
          </cell>
        </row>
        <row r="245">
          <cell r="C245" t="str">
            <v>Oostlijn</v>
          </cell>
        </row>
        <row r="246">
          <cell r="C246" t="str">
            <v>Oostlijn</v>
          </cell>
        </row>
        <row r="247">
          <cell r="C247" t="str">
            <v>Oostlijn</v>
          </cell>
        </row>
        <row r="248">
          <cell r="C248" t="str">
            <v>Oostlijn</v>
          </cell>
        </row>
        <row r="249">
          <cell r="C249" t="str">
            <v>Oostlijn</v>
          </cell>
        </row>
        <row r="250">
          <cell r="C250" t="str">
            <v>Oostlijn</v>
          </cell>
        </row>
        <row r="251">
          <cell r="C251" t="str">
            <v>Oostlijn</v>
          </cell>
        </row>
        <row r="252">
          <cell r="C252" t="str">
            <v>Oostlijn</v>
          </cell>
        </row>
        <row r="253">
          <cell r="C253" t="str">
            <v>Oostlijn</v>
          </cell>
        </row>
        <row r="254">
          <cell r="C254" t="str">
            <v>Oostlijn</v>
          </cell>
        </row>
        <row r="255">
          <cell r="C255" t="str">
            <v>Oostlijn</v>
          </cell>
        </row>
        <row r="256">
          <cell r="C256" t="str">
            <v>Oostlijn</v>
          </cell>
        </row>
        <row r="257">
          <cell r="C257" t="str">
            <v>Oostlijn</v>
          </cell>
        </row>
        <row r="258">
          <cell r="C258" t="str">
            <v>Oostlijn</v>
          </cell>
        </row>
        <row r="259">
          <cell r="C259" t="str">
            <v>Oostlijn</v>
          </cell>
        </row>
        <row r="260">
          <cell r="C260" t="str">
            <v>Oostlijn</v>
          </cell>
        </row>
        <row r="261">
          <cell r="C261" t="str">
            <v>Oostlijn</v>
          </cell>
        </row>
        <row r="262">
          <cell r="C262" t="str">
            <v>Oostlijn</v>
          </cell>
        </row>
        <row r="263">
          <cell r="C263" t="str">
            <v>Oostlijn</v>
          </cell>
        </row>
        <row r="264">
          <cell r="C264" t="str">
            <v>Oostlijn</v>
          </cell>
        </row>
        <row r="265">
          <cell r="C265" t="str">
            <v>Oostlijn</v>
          </cell>
        </row>
        <row r="266">
          <cell r="C266" t="str">
            <v>Oostlijn</v>
          </cell>
        </row>
        <row r="267">
          <cell r="C267" t="str">
            <v>Oostlijn</v>
          </cell>
        </row>
        <row r="268">
          <cell r="C268" t="str">
            <v>Oostlijn</v>
          </cell>
        </row>
        <row r="269">
          <cell r="C269" t="str">
            <v>Oostlijn</v>
          </cell>
        </row>
        <row r="270">
          <cell r="C270" t="str">
            <v>Oostlijn</v>
          </cell>
        </row>
        <row r="271">
          <cell r="C271" t="str">
            <v>Oostlijn</v>
          </cell>
        </row>
        <row r="272">
          <cell r="C272" t="str">
            <v>Oostlijn</v>
          </cell>
        </row>
        <row r="273">
          <cell r="C273" t="str">
            <v>Oostlijn</v>
          </cell>
        </row>
        <row r="274">
          <cell r="C274" t="str">
            <v>Oostlijn</v>
          </cell>
        </row>
        <row r="275">
          <cell r="C275" t="str">
            <v>Oostlijn</v>
          </cell>
        </row>
        <row r="276">
          <cell r="C276" t="str">
            <v>Oostlijn</v>
          </cell>
        </row>
        <row r="277">
          <cell r="C277" t="str">
            <v>Oostlijn</v>
          </cell>
        </row>
        <row r="278">
          <cell r="C278" t="str">
            <v>Oostlijn</v>
          </cell>
        </row>
        <row r="279">
          <cell r="C279" t="str">
            <v>Oostlijn</v>
          </cell>
        </row>
        <row r="280">
          <cell r="C280" t="str">
            <v>Oostlijn</v>
          </cell>
        </row>
        <row r="281">
          <cell r="C281" t="str">
            <v>Oostlijn</v>
          </cell>
        </row>
        <row r="282">
          <cell r="C282" t="str">
            <v>Oostlijn</v>
          </cell>
        </row>
        <row r="283">
          <cell r="C283" t="str">
            <v>Oostlijn</v>
          </cell>
        </row>
        <row r="284">
          <cell r="C284" t="str">
            <v>Oostlijn</v>
          </cell>
        </row>
        <row r="285">
          <cell r="C285" t="str">
            <v>Oostlijn</v>
          </cell>
        </row>
        <row r="286">
          <cell r="C286" t="str">
            <v>Oostlijn</v>
          </cell>
        </row>
        <row r="287">
          <cell r="C287" t="str">
            <v>Oostlijn</v>
          </cell>
        </row>
        <row r="288">
          <cell r="C288" t="str">
            <v>Oostlijn</v>
          </cell>
        </row>
        <row r="289">
          <cell r="C289" t="str">
            <v>Oostlijn</v>
          </cell>
        </row>
        <row r="290">
          <cell r="C290" t="str">
            <v>Oostlijn</v>
          </cell>
        </row>
        <row r="291">
          <cell r="C291" t="str">
            <v>Oostlijn</v>
          </cell>
        </row>
        <row r="292">
          <cell r="C292" t="str">
            <v>Oostlijn</v>
          </cell>
        </row>
        <row r="293">
          <cell r="C293" t="str">
            <v>Oostlijn</v>
          </cell>
        </row>
        <row r="294">
          <cell r="C294" t="str">
            <v>Oostlijn</v>
          </cell>
        </row>
        <row r="295">
          <cell r="C295" t="str">
            <v>Oostlijn</v>
          </cell>
        </row>
        <row r="296">
          <cell r="C296" t="str">
            <v>Oostlijn</v>
          </cell>
        </row>
        <row r="297">
          <cell r="C297" t="str">
            <v>Oostlijn</v>
          </cell>
        </row>
        <row r="298">
          <cell r="C298" t="str">
            <v>Oostlijn</v>
          </cell>
        </row>
        <row r="299">
          <cell r="C299" t="str">
            <v>Oostlijn</v>
          </cell>
        </row>
        <row r="300">
          <cell r="C300" t="str">
            <v>Oostlijn</v>
          </cell>
        </row>
        <row r="301">
          <cell r="C301" t="str">
            <v>Oostlijn</v>
          </cell>
        </row>
        <row r="302">
          <cell r="C302" t="str">
            <v>Oostlijn</v>
          </cell>
        </row>
        <row r="303">
          <cell r="C303" t="str">
            <v>Oostlijn</v>
          </cell>
        </row>
        <row r="304">
          <cell r="C304" t="str">
            <v>Oostlijn</v>
          </cell>
        </row>
        <row r="305">
          <cell r="C305" t="str">
            <v>Oostlijn</v>
          </cell>
        </row>
        <row r="306">
          <cell r="C306" t="str">
            <v>Oostlijn</v>
          </cell>
        </row>
        <row r="307">
          <cell r="C307" t="str">
            <v>Oostlijn</v>
          </cell>
        </row>
        <row r="308">
          <cell r="C308" t="str">
            <v>Oostlijn</v>
          </cell>
        </row>
        <row r="309">
          <cell r="C309" t="str">
            <v>Oostlijn</v>
          </cell>
        </row>
        <row r="310">
          <cell r="C310" t="str">
            <v>Oostlijn</v>
          </cell>
        </row>
        <row r="311">
          <cell r="C311" t="str">
            <v>Oostlijn</v>
          </cell>
        </row>
        <row r="312">
          <cell r="C312" t="str">
            <v>Oostlijn</v>
          </cell>
        </row>
        <row r="313">
          <cell r="C313" t="str">
            <v>Oostlijn</v>
          </cell>
        </row>
        <row r="314">
          <cell r="C314" t="str">
            <v>Oostlijn</v>
          </cell>
        </row>
        <row r="315">
          <cell r="C315" t="str">
            <v>Oostlijn</v>
          </cell>
        </row>
        <row r="316">
          <cell r="C316" t="str">
            <v>Oostlijn</v>
          </cell>
        </row>
        <row r="317">
          <cell r="C317" t="str">
            <v>Oostlijn</v>
          </cell>
        </row>
        <row r="318">
          <cell r="C318" t="str">
            <v>Oostlijn</v>
          </cell>
        </row>
        <row r="319">
          <cell r="C319" t="str">
            <v>Oostlijn</v>
          </cell>
        </row>
        <row r="320">
          <cell r="C320" t="str">
            <v>Oostlijn</v>
          </cell>
        </row>
        <row r="321">
          <cell r="C321" t="str">
            <v>Oostlijn</v>
          </cell>
        </row>
        <row r="322">
          <cell r="C322" t="str">
            <v>Oostlijn</v>
          </cell>
        </row>
        <row r="323">
          <cell r="C323" t="str">
            <v>Oostlijn</v>
          </cell>
        </row>
        <row r="324">
          <cell r="C324" t="str">
            <v>Oostlijn</v>
          </cell>
        </row>
        <row r="325">
          <cell r="C325" t="str">
            <v>Oostlijn</v>
          </cell>
        </row>
        <row r="326">
          <cell r="C326" t="str">
            <v>Oostlijn</v>
          </cell>
        </row>
        <row r="327">
          <cell r="C327" t="str">
            <v>Oostlijn</v>
          </cell>
        </row>
        <row r="328">
          <cell r="C328" t="str">
            <v>Oostlijn</v>
          </cell>
        </row>
        <row r="329">
          <cell r="C329" t="str">
            <v>Oostlijn</v>
          </cell>
        </row>
        <row r="330">
          <cell r="C330" t="str">
            <v>Oostlijn</v>
          </cell>
        </row>
        <row r="331">
          <cell r="C331" t="str">
            <v>Oostlijn</v>
          </cell>
        </row>
        <row r="332">
          <cell r="C332" t="str">
            <v>Oostlijn</v>
          </cell>
        </row>
        <row r="333">
          <cell r="C333" t="str">
            <v>Oostlijn</v>
          </cell>
        </row>
        <row r="334">
          <cell r="C334" t="str">
            <v>Oostlijn</v>
          </cell>
        </row>
        <row r="335">
          <cell r="C335" t="str">
            <v>Oostlijn</v>
          </cell>
        </row>
        <row r="336">
          <cell r="C336" t="str">
            <v>Oostlijn</v>
          </cell>
        </row>
        <row r="337">
          <cell r="C337" t="str">
            <v>Oostlijn</v>
          </cell>
        </row>
        <row r="338">
          <cell r="C338" t="str">
            <v>Oostlijn</v>
          </cell>
        </row>
        <row r="339">
          <cell r="C339" t="str">
            <v>Oostlijn</v>
          </cell>
        </row>
        <row r="340">
          <cell r="C340" t="str">
            <v>Oostlijn</v>
          </cell>
        </row>
        <row r="341">
          <cell r="C341" t="str">
            <v>Oostlijn</v>
          </cell>
        </row>
        <row r="342">
          <cell r="C342" t="str">
            <v>Oostlijn</v>
          </cell>
        </row>
        <row r="343">
          <cell r="C343" t="str">
            <v>Oostlijn</v>
          </cell>
        </row>
        <row r="344">
          <cell r="C344" t="str">
            <v>Oostlijn</v>
          </cell>
        </row>
        <row r="345">
          <cell r="C345" t="str">
            <v>Oostlijn</v>
          </cell>
        </row>
        <row r="346">
          <cell r="C346" t="str">
            <v>Oostlijn</v>
          </cell>
        </row>
        <row r="347">
          <cell r="C347" t="str">
            <v>Oostlijn</v>
          </cell>
        </row>
        <row r="348">
          <cell r="C348" t="str">
            <v>Oostlijn</v>
          </cell>
        </row>
        <row r="349">
          <cell r="C349" t="str">
            <v>Oostlijn</v>
          </cell>
        </row>
        <row r="350">
          <cell r="C350" t="str">
            <v>Oostlijn</v>
          </cell>
        </row>
        <row r="351">
          <cell r="C351" t="str">
            <v>Oostlijn</v>
          </cell>
        </row>
        <row r="352">
          <cell r="C352" t="str">
            <v>Oostlijn</v>
          </cell>
        </row>
        <row r="353">
          <cell r="C353" t="str">
            <v>Oostlijn</v>
          </cell>
        </row>
        <row r="354">
          <cell r="C354" t="str">
            <v>Oostlijn</v>
          </cell>
        </row>
        <row r="355">
          <cell r="C355" t="str">
            <v>Oostlijn</v>
          </cell>
        </row>
        <row r="356">
          <cell r="C356" t="str">
            <v>Oostlijn</v>
          </cell>
        </row>
        <row r="357">
          <cell r="C357" t="str">
            <v>Oostlijn</v>
          </cell>
        </row>
        <row r="358">
          <cell r="C358" t="str">
            <v>Oostlijn</v>
          </cell>
        </row>
        <row r="359">
          <cell r="C359" t="str">
            <v>Oostlijn</v>
          </cell>
        </row>
        <row r="360">
          <cell r="C360" t="str">
            <v>Oostlijn</v>
          </cell>
        </row>
        <row r="361">
          <cell r="C361" t="str">
            <v>Oostlijn</v>
          </cell>
        </row>
        <row r="362">
          <cell r="C362" t="str">
            <v>Oostlijn</v>
          </cell>
        </row>
        <row r="363">
          <cell r="C363" t="str">
            <v>Oostlijn</v>
          </cell>
        </row>
        <row r="364">
          <cell r="C364" t="str">
            <v>Oostlijn</v>
          </cell>
        </row>
        <row r="365">
          <cell r="C365" t="str">
            <v>Oostlijn</v>
          </cell>
        </row>
        <row r="366">
          <cell r="C366" t="str">
            <v>Oostlijn</v>
          </cell>
        </row>
        <row r="367">
          <cell r="C367" t="str">
            <v>Oostlijn</v>
          </cell>
        </row>
        <row r="368">
          <cell r="C368" t="str">
            <v>Oostlijn</v>
          </cell>
        </row>
        <row r="369">
          <cell r="C369" t="str">
            <v>Oostlijn</v>
          </cell>
        </row>
        <row r="370">
          <cell r="C370" t="str">
            <v>Oostlijn</v>
          </cell>
        </row>
        <row r="371">
          <cell r="C371" t="str">
            <v>Oostlijn</v>
          </cell>
        </row>
        <row r="372">
          <cell r="C372" t="str">
            <v>Oostlijn</v>
          </cell>
        </row>
        <row r="373">
          <cell r="C373" t="str">
            <v>Oostlijn</v>
          </cell>
        </row>
        <row r="374">
          <cell r="C374" t="str">
            <v>Oostlijn</v>
          </cell>
        </row>
        <row r="375">
          <cell r="C375" t="str">
            <v>Oostlijn</v>
          </cell>
        </row>
        <row r="376">
          <cell r="C376" t="str">
            <v>Oostlijn</v>
          </cell>
        </row>
        <row r="377">
          <cell r="C377" t="str">
            <v>Oostlijn</v>
          </cell>
        </row>
        <row r="378">
          <cell r="C378" t="str">
            <v>Oostlijn</v>
          </cell>
        </row>
        <row r="379">
          <cell r="C379" t="str">
            <v>Oostlijn</v>
          </cell>
        </row>
        <row r="380">
          <cell r="C380" t="str">
            <v>Oostlijn</v>
          </cell>
        </row>
        <row r="381">
          <cell r="C381" t="str">
            <v>Oostlijn</v>
          </cell>
        </row>
        <row r="382">
          <cell r="C382" t="str">
            <v>Oostlijn</v>
          </cell>
        </row>
        <row r="383">
          <cell r="C383" t="str">
            <v>Oostlijn</v>
          </cell>
        </row>
        <row r="384">
          <cell r="C384" t="str">
            <v>Oostlijn</v>
          </cell>
        </row>
        <row r="385">
          <cell r="C385" t="str">
            <v>Oostlijn</v>
          </cell>
        </row>
        <row r="386">
          <cell r="C386" t="str">
            <v>Oostlijn</v>
          </cell>
        </row>
        <row r="387">
          <cell r="C387" t="str">
            <v>Oostlijn</v>
          </cell>
        </row>
        <row r="388">
          <cell r="C388" t="str">
            <v>Oostlijn</v>
          </cell>
        </row>
        <row r="389">
          <cell r="C389" t="str">
            <v>Oostlijn</v>
          </cell>
        </row>
        <row r="390">
          <cell r="C390" t="str">
            <v>Oostlijn</v>
          </cell>
        </row>
        <row r="391">
          <cell r="C391" t="str">
            <v>Oostlijn</v>
          </cell>
        </row>
        <row r="392">
          <cell r="C392" t="str">
            <v>Oostlijn</v>
          </cell>
        </row>
        <row r="393">
          <cell r="C393" t="str">
            <v>Oostlijn</v>
          </cell>
        </row>
        <row r="394">
          <cell r="C394" t="str">
            <v>Oostlijn</v>
          </cell>
        </row>
        <row r="395">
          <cell r="C395" t="str">
            <v>Oostlijn</v>
          </cell>
        </row>
        <row r="396">
          <cell r="C396" t="str">
            <v>Oostlijn</v>
          </cell>
        </row>
        <row r="397">
          <cell r="C397" t="str">
            <v>Oostlijn</v>
          </cell>
        </row>
        <row r="398">
          <cell r="C398" t="str">
            <v>Oostlijn</v>
          </cell>
        </row>
        <row r="399">
          <cell r="C399" t="str">
            <v>Oostlijn</v>
          </cell>
        </row>
        <row r="400">
          <cell r="C400" t="str">
            <v>Oostlijn</v>
          </cell>
        </row>
        <row r="401">
          <cell r="C401" t="str">
            <v>Oostlijn</v>
          </cell>
        </row>
        <row r="402">
          <cell r="C402" t="str">
            <v>Oostlijn</v>
          </cell>
        </row>
        <row r="403">
          <cell r="C403" t="str">
            <v>Oostlijn</v>
          </cell>
        </row>
        <row r="404">
          <cell r="C404" t="str">
            <v>Oostlijn</v>
          </cell>
        </row>
        <row r="405">
          <cell r="C405" t="str">
            <v>Oostlijn</v>
          </cell>
        </row>
        <row r="406">
          <cell r="C406" t="str">
            <v>Oostlijn</v>
          </cell>
        </row>
        <row r="407">
          <cell r="C407" t="str">
            <v>Oostlijn</v>
          </cell>
        </row>
        <row r="408">
          <cell r="C408" t="str">
            <v>Oostlijn</v>
          </cell>
        </row>
        <row r="409">
          <cell r="C409" t="str">
            <v>Oostlijn</v>
          </cell>
        </row>
        <row r="410">
          <cell r="C410" t="str">
            <v>Oostlijn</v>
          </cell>
        </row>
        <row r="411">
          <cell r="C411" t="str">
            <v>Oostlijn</v>
          </cell>
        </row>
        <row r="412">
          <cell r="C412" t="str">
            <v>Oostlijn</v>
          </cell>
        </row>
        <row r="413">
          <cell r="C413" t="str">
            <v>Oostlijn</v>
          </cell>
        </row>
        <row r="414">
          <cell r="C414" t="str">
            <v>Oostlijn</v>
          </cell>
        </row>
        <row r="415">
          <cell r="C415" t="str">
            <v>Oostlijn</v>
          </cell>
        </row>
        <row r="416">
          <cell r="C416" t="str">
            <v>Oostlijn</v>
          </cell>
        </row>
        <row r="417">
          <cell r="C417" t="str">
            <v>Oostlijn</v>
          </cell>
        </row>
        <row r="418">
          <cell r="C418" t="str">
            <v>Oostlijn</v>
          </cell>
        </row>
        <row r="419">
          <cell r="C419" t="str">
            <v>Oostlijn</v>
          </cell>
        </row>
        <row r="420">
          <cell r="C420" t="str">
            <v>Oostlijn</v>
          </cell>
        </row>
        <row r="421">
          <cell r="C421" t="str">
            <v>Oostlijn</v>
          </cell>
        </row>
        <row r="422">
          <cell r="C422" t="str">
            <v>Oostlijn</v>
          </cell>
        </row>
        <row r="423">
          <cell r="C423" t="str">
            <v>Oostlijn</v>
          </cell>
        </row>
        <row r="424">
          <cell r="C424" t="str">
            <v>Oostlijn</v>
          </cell>
        </row>
        <row r="425">
          <cell r="C425" t="str">
            <v>Oostlijn</v>
          </cell>
        </row>
        <row r="426">
          <cell r="C426" t="str">
            <v>Oostlijn</v>
          </cell>
        </row>
        <row r="427">
          <cell r="C427" t="str">
            <v>Oostlijn</v>
          </cell>
        </row>
        <row r="428">
          <cell r="C428" t="str">
            <v>Oostlijn</v>
          </cell>
        </row>
        <row r="429">
          <cell r="C429" t="str">
            <v>Oostlijn</v>
          </cell>
        </row>
        <row r="430">
          <cell r="C430" t="str">
            <v>Oostlijn</v>
          </cell>
        </row>
        <row r="431">
          <cell r="C431" t="str">
            <v>Oostlijn</v>
          </cell>
        </row>
        <row r="432">
          <cell r="C432" t="str">
            <v>Oostlijn</v>
          </cell>
        </row>
        <row r="433">
          <cell r="C433" t="str">
            <v>Oostlijn</v>
          </cell>
        </row>
        <row r="434">
          <cell r="C434" t="str">
            <v>Oostlijn</v>
          </cell>
        </row>
        <row r="435">
          <cell r="C435" t="str">
            <v>Oostlijn</v>
          </cell>
        </row>
        <row r="436">
          <cell r="C436" t="str">
            <v>Oostlijn</v>
          </cell>
        </row>
        <row r="437">
          <cell r="C437" t="str">
            <v>Oostlijn</v>
          </cell>
        </row>
        <row r="438">
          <cell r="C438" t="str">
            <v>Oostlijn</v>
          </cell>
        </row>
        <row r="439">
          <cell r="C439" t="str">
            <v>Oostlijn</v>
          </cell>
        </row>
        <row r="440">
          <cell r="C440" t="str">
            <v>Oostlijn</v>
          </cell>
        </row>
        <row r="441">
          <cell r="C441" t="str">
            <v>Oostlijn</v>
          </cell>
        </row>
        <row r="442">
          <cell r="C442" t="str">
            <v>Oostlijn</v>
          </cell>
        </row>
        <row r="443">
          <cell r="C443" t="str">
            <v>Oostlijn</v>
          </cell>
        </row>
        <row r="444">
          <cell r="C444" t="str">
            <v>Oostlijn</v>
          </cell>
        </row>
        <row r="445">
          <cell r="C445" t="str">
            <v>Oostlijn</v>
          </cell>
        </row>
        <row r="446">
          <cell r="C446" t="str">
            <v>Oostlijn</v>
          </cell>
        </row>
        <row r="447">
          <cell r="C447" t="str">
            <v>Oostlijn</v>
          </cell>
        </row>
        <row r="448">
          <cell r="C448" t="str">
            <v>Oostlijn</v>
          </cell>
        </row>
        <row r="449">
          <cell r="C449" t="str">
            <v>Oostlijn</v>
          </cell>
        </row>
        <row r="450">
          <cell r="C450" t="str">
            <v>Oostlijn</v>
          </cell>
        </row>
        <row r="451">
          <cell r="C451" t="str">
            <v>Oostlijn</v>
          </cell>
        </row>
        <row r="452">
          <cell r="C452" t="str">
            <v>Oostlijn</v>
          </cell>
        </row>
        <row r="453">
          <cell r="C453" t="str">
            <v>Oostlijn</v>
          </cell>
        </row>
        <row r="454">
          <cell r="C454" t="str">
            <v>Oostlijn</v>
          </cell>
        </row>
        <row r="455">
          <cell r="C455" t="str">
            <v>Oostlijn</v>
          </cell>
        </row>
        <row r="456">
          <cell r="C456" t="str">
            <v>Oostlijn</v>
          </cell>
        </row>
        <row r="457">
          <cell r="C457" t="str">
            <v>Oostlijn</v>
          </cell>
        </row>
        <row r="458">
          <cell r="C458" t="str">
            <v>Oostlijn</v>
          </cell>
        </row>
        <row r="459">
          <cell r="C459" t="str">
            <v>Oostlijn</v>
          </cell>
        </row>
        <row r="460">
          <cell r="C460" t="str">
            <v>Oostlijn</v>
          </cell>
        </row>
        <row r="461">
          <cell r="C461" t="str">
            <v>Oostlijn</v>
          </cell>
        </row>
        <row r="462">
          <cell r="C462" t="str">
            <v>Oostlijn</v>
          </cell>
        </row>
        <row r="463">
          <cell r="C463" t="str">
            <v>Oostlijn</v>
          </cell>
        </row>
        <row r="464">
          <cell r="C464" t="str">
            <v>Oostlijn</v>
          </cell>
        </row>
        <row r="465">
          <cell r="C465" t="str">
            <v>Oostlijn</v>
          </cell>
        </row>
        <row r="466">
          <cell r="C466" t="str">
            <v>Oostlijn</v>
          </cell>
        </row>
        <row r="467">
          <cell r="C467" t="str">
            <v>Oostlijn</v>
          </cell>
        </row>
        <row r="468">
          <cell r="C468" t="str">
            <v>Oostlijn</v>
          </cell>
        </row>
        <row r="469">
          <cell r="C469" t="str">
            <v>Oostlijn</v>
          </cell>
        </row>
        <row r="470">
          <cell r="C470" t="str">
            <v>Oostlijn</v>
          </cell>
        </row>
        <row r="471">
          <cell r="C471" t="str">
            <v>Oostlijn</v>
          </cell>
        </row>
        <row r="472">
          <cell r="C472" t="str">
            <v>Oostlijn</v>
          </cell>
        </row>
        <row r="473">
          <cell r="C473" t="str">
            <v>Oostlijn</v>
          </cell>
        </row>
        <row r="474">
          <cell r="C474" t="str">
            <v>Oostlijn</v>
          </cell>
        </row>
        <row r="475">
          <cell r="C475" t="str">
            <v>Oostlijn</v>
          </cell>
        </row>
        <row r="476">
          <cell r="C476" t="str">
            <v>Oostlijn</v>
          </cell>
        </row>
        <row r="477">
          <cell r="C477" t="str">
            <v>Oostlijn</v>
          </cell>
        </row>
        <row r="478">
          <cell r="C478" t="str">
            <v>Oostlijn</v>
          </cell>
        </row>
        <row r="479">
          <cell r="C479" t="str">
            <v>Oostlijn</v>
          </cell>
        </row>
        <row r="480">
          <cell r="C480" t="str">
            <v>Oostlijn</v>
          </cell>
        </row>
        <row r="481">
          <cell r="C481" t="str">
            <v>Oostlijn</v>
          </cell>
        </row>
        <row r="482">
          <cell r="C482" t="str">
            <v>Oostlijn</v>
          </cell>
        </row>
        <row r="483">
          <cell r="C483" t="str">
            <v>Oostlijn</v>
          </cell>
        </row>
        <row r="484">
          <cell r="C484" t="str">
            <v>Oostlijn</v>
          </cell>
        </row>
        <row r="485">
          <cell r="C485" t="str">
            <v>Oostlijn</v>
          </cell>
        </row>
        <row r="486">
          <cell r="C486" t="str">
            <v>Oostlijn</v>
          </cell>
        </row>
        <row r="487">
          <cell r="C487" t="str">
            <v>Oostlijn</v>
          </cell>
        </row>
        <row r="488">
          <cell r="C488" t="str">
            <v>Oostlijn</v>
          </cell>
        </row>
        <row r="489">
          <cell r="C489" t="str">
            <v>Oostlijn</v>
          </cell>
        </row>
        <row r="490">
          <cell r="C490" t="str">
            <v>Oostlijn</v>
          </cell>
        </row>
        <row r="491">
          <cell r="C491" t="str">
            <v>Oostlijn</v>
          </cell>
        </row>
        <row r="492">
          <cell r="C492" t="str">
            <v>Oostlijn</v>
          </cell>
        </row>
        <row r="493">
          <cell r="C493" t="str">
            <v>Oostlijn</v>
          </cell>
        </row>
        <row r="494">
          <cell r="C494" t="str">
            <v>Oostlijn</v>
          </cell>
        </row>
        <row r="495">
          <cell r="C495" t="str">
            <v>Oostlijn</v>
          </cell>
        </row>
        <row r="496">
          <cell r="C496" t="str">
            <v>Oostlijn</v>
          </cell>
        </row>
        <row r="497">
          <cell r="C497" t="str">
            <v>Oostlijn</v>
          </cell>
        </row>
        <row r="498">
          <cell r="C498" t="str">
            <v>Oostlijn</v>
          </cell>
        </row>
        <row r="499">
          <cell r="C499" t="str">
            <v>Oostlijn</v>
          </cell>
        </row>
        <row r="500">
          <cell r="C500" t="str">
            <v>Oostlijn</v>
          </cell>
        </row>
        <row r="501">
          <cell r="C501" t="str">
            <v>Oostlijn</v>
          </cell>
        </row>
        <row r="502">
          <cell r="C502" t="str">
            <v>Oostlijn</v>
          </cell>
        </row>
        <row r="503">
          <cell r="C503" t="str">
            <v>Oostlijn</v>
          </cell>
        </row>
        <row r="504">
          <cell r="C504" t="str">
            <v>Oostlijn</v>
          </cell>
        </row>
        <row r="505">
          <cell r="C505" t="str">
            <v>Oostlijn</v>
          </cell>
        </row>
        <row r="506">
          <cell r="C506" t="str">
            <v>Oostlijn</v>
          </cell>
        </row>
        <row r="507">
          <cell r="C507" t="str">
            <v>Oostlijn</v>
          </cell>
        </row>
        <row r="508">
          <cell r="C508" t="str">
            <v>Oostlijn</v>
          </cell>
        </row>
        <row r="509">
          <cell r="C509" t="str">
            <v>Oostlijn</v>
          </cell>
        </row>
        <row r="510">
          <cell r="C510" t="str">
            <v>Oostlijn</v>
          </cell>
        </row>
        <row r="511">
          <cell r="C511" t="str">
            <v>Oostlijn</v>
          </cell>
        </row>
        <row r="512">
          <cell r="C512" t="str">
            <v>Oostlijn</v>
          </cell>
        </row>
        <row r="513">
          <cell r="C513" t="str">
            <v>Oostlijn</v>
          </cell>
        </row>
        <row r="514">
          <cell r="C514" t="str">
            <v>Oostlijn</v>
          </cell>
        </row>
        <row r="515">
          <cell r="C515" t="str">
            <v>Oostlijn</v>
          </cell>
        </row>
        <row r="516">
          <cell r="C516" t="str">
            <v>Oostlijn</v>
          </cell>
        </row>
        <row r="517">
          <cell r="C517" t="str">
            <v>Oostlijn</v>
          </cell>
        </row>
        <row r="518">
          <cell r="C518" t="str">
            <v>Oostlijn</v>
          </cell>
        </row>
        <row r="519">
          <cell r="C519" t="str">
            <v>Oostlijn</v>
          </cell>
        </row>
        <row r="520">
          <cell r="C520" t="str">
            <v>Oostlijn</v>
          </cell>
        </row>
        <row r="521">
          <cell r="C521" t="str">
            <v>Oostlijn</v>
          </cell>
        </row>
        <row r="522">
          <cell r="C522" t="str">
            <v>Oostlijn</v>
          </cell>
        </row>
        <row r="523">
          <cell r="C523" t="str">
            <v>Oostlijn</v>
          </cell>
        </row>
        <row r="524">
          <cell r="C524" t="str">
            <v>Oostlijn</v>
          </cell>
        </row>
        <row r="525">
          <cell r="C525" t="str">
            <v>Oostlijn</v>
          </cell>
        </row>
        <row r="526">
          <cell r="C526" t="str">
            <v>Oostlijn</v>
          </cell>
        </row>
        <row r="527">
          <cell r="C527" t="str">
            <v>Oostlijn</v>
          </cell>
        </row>
        <row r="528">
          <cell r="C528" t="str">
            <v>Oostlijn</v>
          </cell>
        </row>
        <row r="529">
          <cell r="C529" t="str">
            <v>Oostlijn</v>
          </cell>
        </row>
        <row r="530">
          <cell r="C530" t="str">
            <v>Oostlijn</v>
          </cell>
        </row>
        <row r="531">
          <cell r="C531" t="str">
            <v>Oostlijn</v>
          </cell>
        </row>
        <row r="532">
          <cell r="C532" t="str">
            <v>Oostlijn</v>
          </cell>
        </row>
        <row r="533">
          <cell r="C533" t="str">
            <v>Oostlijn</v>
          </cell>
        </row>
        <row r="534">
          <cell r="C534" t="str">
            <v>Oostlijn</v>
          </cell>
        </row>
        <row r="535">
          <cell r="C535" t="str">
            <v>Oostlijn</v>
          </cell>
        </row>
        <row r="536">
          <cell r="C536" t="str">
            <v>Oostlijn</v>
          </cell>
        </row>
        <row r="537">
          <cell r="C537" t="str">
            <v>Oostlijn</v>
          </cell>
        </row>
        <row r="538">
          <cell r="C538" t="str">
            <v>Oostlijn</v>
          </cell>
        </row>
        <row r="539">
          <cell r="C539" t="str">
            <v>Oostlijn</v>
          </cell>
        </row>
        <row r="540">
          <cell r="C540" t="str">
            <v>Oostlijn</v>
          </cell>
        </row>
        <row r="541">
          <cell r="C541" t="str">
            <v>Oostlijn</v>
          </cell>
        </row>
        <row r="542">
          <cell r="C542" t="str">
            <v>Oostlijn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11"/>
      <sheetName val="Contract Price"/>
      <sheetName val="Schedule 10"/>
      <sheetName val="Schedule 9"/>
      <sheetName val="Schedule 8 prt2"/>
      <sheetName val="Schedule 8"/>
      <sheetName val="Redundy"/>
      <sheetName val="AREAS"/>
      <sheetName val="Data"/>
      <sheetName val="BG1"/>
      <sheetName val="BG2"/>
      <sheetName val="BG3"/>
      <sheetName val="BG4"/>
      <sheetName val="BG5"/>
      <sheetName val="BG6"/>
      <sheetName val="SG1"/>
      <sheetName val="SG2"/>
      <sheetName val="SG3"/>
      <sheetName val="SG4"/>
      <sheetName val="SG5"/>
      <sheetName val="SG6"/>
      <sheetName val="Managers"/>
      <sheetName val="Labour Costs"/>
      <sheetName val="Part 1 Costs"/>
      <sheetName val="Part 2 Costs"/>
      <sheetName val="Part 1"/>
      <sheetName val="Client Spreadsheet"/>
      <sheetName val="Adds to Tender"/>
      <sheetName val="Consumables"/>
      <sheetName val="Contents"/>
      <sheetName val="Differentials "/>
      <sheetName val="Equip &amp; Mats"/>
      <sheetName val="Lab Cost Anal"/>
      <sheetName val="Lab Alloc &amp; Deploy "/>
      <sheetName val="Man Fee"/>
      <sheetName val="Sched of Rates"/>
      <sheetName val="Periodicals "/>
      <sheetName val="ROSTER "/>
      <sheetName val="Part 2"/>
      <sheetName val="Schedule_11"/>
      <sheetName val="Contract_Price"/>
      <sheetName val="Schedule_10"/>
      <sheetName val="Schedule_9"/>
      <sheetName val="Schedule_8_prt2"/>
      <sheetName val="Schedule_8"/>
      <sheetName val="Labour_Costs"/>
      <sheetName val="Part_1_Costs"/>
      <sheetName val="Part_2_Costs"/>
      <sheetName val="Part_1"/>
      <sheetName val="Client_Spreadsheet"/>
      <sheetName val="Adds_to_Tender"/>
      <sheetName val="Differentials_"/>
      <sheetName val="Equip_&amp;_Mats"/>
      <sheetName val="Lab_Cost_Anal"/>
      <sheetName val="Lab_Alloc_&amp;_Deploy_"/>
      <sheetName val="Man_Fee"/>
      <sheetName val="Sched_of_Rates"/>
      <sheetName val="Periodicals_"/>
      <sheetName val="ROSTER_"/>
      <sheetName val="Part_2"/>
      <sheetName val="Schedule_111"/>
      <sheetName val="Contract_Price1"/>
      <sheetName val="Schedule_101"/>
      <sheetName val="Schedule_91"/>
      <sheetName val="Schedule_8_prt21"/>
      <sheetName val="Schedule_81"/>
      <sheetName val="Labour_Costs1"/>
      <sheetName val="Part_1_Costs1"/>
      <sheetName val="Part_2_Costs1"/>
      <sheetName val="Part_11"/>
      <sheetName val="Client_Spreadsheet1"/>
      <sheetName val="Adds_to_Tender1"/>
      <sheetName val="Differentials_1"/>
      <sheetName val="Equip_&amp;_Mats1"/>
      <sheetName val="Lab_Cost_Anal1"/>
      <sheetName val="Lab_Alloc_&amp;_Deploy_1"/>
      <sheetName val="Man_Fee1"/>
      <sheetName val="Sched_of_Rates1"/>
      <sheetName val="Periodicals_1"/>
      <sheetName val="ROSTER_1"/>
      <sheetName val="Part_21"/>
      <sheetName val="Expense Listing"/>
      <sheetName val="Schedule_113"/>
      <sheetName val="Contract_Price2"/>
      <sheetName val="Schedule_102"/>
      <sheetName val="Schedule_92"/>
      <sheetName val="Schedule_8_prt22"/>
      <sheetName val="Schedule_82"/>
      <sheetName val="Labour_Costs2"/>
      <sheetName val="Part_1_Costs2"/>
      <sheetName val="Part_2_Costs2"/>
      <sheetName val="Part_12"/>
      <sheetName val="Client_Spreadsheet2"/>
      <sheetName val="Adds_to_Tender2"/>
      <sheetName val="Differentials_2"/>
      <sheetName val="Equip_&amp;_Mats2"/>
      <sheetName val="Lab_Cost_Anal2"/>
      <sheetName val="Lab_Alloc_&amp;_Deploy_2"/>
      <sheetName val="Man_Fee2"/>
      <sheetName val="Sched_of_Rates2"/>
      <sheetName val="Periodicals_2"/>
      <sheetName val="ROSTER_2"/>
      <sheetName val="Part_22"/>
      <sheetName val="Schedule_1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tes 08-09"/>
      <sheetName val="CB Totaal"/>
      <sheetName val="CB SMO Oostlijn"/>
      <sheetName val="CB Ballastbed"/>
      <sheetName val="CB Graffiti"/>
      <sheetName val="CB Liftbodems"/>
      <sheetName val="CB Folder"/>
      <sheetName val="CB IJzijde"/>
      <sheetName val="CB Glasbewassing"/>
      <sheetName val="CB Glas IJzijde"/>
      <sheetName val="CB Cico's &amp; Kaartautomaten"/>
      <sheetName val="CB Gates extra"/>
      <sheetName val="CB Olieopvangbak"/>
      <sheetName val="CB Geveldelen"/>
      <sheetName val="CB Binnenzijde liftschacht"/>
      <sheetName val="CB Glaslamellen"/>
      <sheetName val="2-Kengetal"/>
      <sheetName val="3-Basis ruimtestaat"/>
      <sheetName val="3-Ballastbed ruimtestaat"/>
      <sheetName val="3-Glasbewassing ruimtestaat"/>
      <sheetName val="3-Glas IJzijde ruimtestaat"/>
      <sheetName val="Glasbewassing op afroep"/>
      <sheetName val="4-Premies en opslagen"/>
      <sheetName val="5-Opbouw uurtarieven"/>
      <sheetName val="6-Tarievenmatrix"/>
      <sheetName val="7-Machine-investeringskosten"/>
      <sheetName val="Toelichting"/>
      <sheetName val="01.0012"/>
      <sheetName val="01.0730b"/>
      <sheetName val="01.1095b"/>
      <sheetName val="01.1460b"/>
      <sheetName val="02.0000"/>
      <sheetName val="02.0004"/>
      <sheetName val="02.0026"/>
      <sheetName val="02.0156"/>
      <sheetName val="02.0255"/>
      <sheetName val="02.0365"/>
      <sheetName val="02.0730"/>
      <sheetName val="03.0000"/>
      <sheetName val="03.0004"/>
      <sheetName val="03.0012"/>
      <sheetName val="03.0365"/>
      <sheetName val="04.0012"/>
      <sheetName val="04.0365"/>
      <sheetName val="05.0004"/>
      <sheetName val="05.0730b"/>
      <sheetName val="06.0026"/>
      <sheetName val="06.0730"/>
      <sheetName val="06.1095"/>
      <sheetName val="06.1460"/>
      <sheetName val="07.0000 a"/>
      <sheetName val="07.0000 b"/>
      <sheetName val="07.0004"/>
      <sheetName val="08.0730"/>
      <sheetName val="09.0000 a"/>
      <sheetName val="09.0000 b"/>
      <sheetName val="09.0004"/>
      <sheetName val="09.0012"/>
      <sheetName val="10.0000"/>
      <sheetName val="10.0004"/>
      <sheetName val="10.0012"/>
      <sheetName val="10.0026"/>
      <sheetName val="10.0156"/>
      <sheetName val="10.0255"/>
      <sheetName val="10.0365"/>
      <sheetName val="10.0730"/>
      <sheetName val="11.0004"/>
      <sheetName val="12.0365"/>
      <sheetName val="13.0000"/>
      <sheetName val="14.0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0">
          <cell r="A10" t="str">
            <v>01.0012</v>
          </cell>
          <cell r="B10">
            <v>12</v>
          </cell>
          <cell r="C10" t="str">
            <v>diensten perrons</v>
          </cell>
          <cell r="D10" t="str">
            <v>1 x per maand</v>
          </cell>
          <cell r="E10">
            <v>0.11076255714285714</v>
          </cell>
          <cell r="I10">
            <v>108.33986059497414</v>
          </cell>
          <cell r="J10">
            <v>615.6</v>
          </cell>
          <cell r="K10">
            <v>1.0087873969090076E-2</v>
          </cell>
          <cell r="M10" t="str">
            <v>V</v>
          </cell>
        </row>
        <row r="11">
          <cell r="A11" t="str">
            <v>01.0730b</v>
          </cell>
          <cell r="B11">
            <v>730</v>
          </cell>
          <cell r="C11" t="str">
            <v>perrons Oost en Ringlijn</v>
          </cell>
          <cell r="D11" t="str">
            <v>14x per week</v>
          </cell>
          <cell r="E11">
            <v>0.64832109593023257</v>
          </cell>
          <cell r="F11">
            <v>0.21610169491525424</v>
          </cell>
          <cell r="G11">
            <v>0.10870596981132075</v>
          </cell>
          <cell r="H11">
            <v>9.3220338983050849E-2</v>
          </cell>
          <cell r="I11">
            <v>684.57881217937484</v>
          </cell>
          <cell r="J11">
            <v>25752.63</v>
          </cell>
          <cell r="K11">
            <v>0.42200988598539341</v>
          </cell>
          <cell r="M11" t="str">
            <v>S</v>
          </cell>
        </row>
        <row r="12">
          <cell r="A12" t="str">
            <v>01.1095b</v>
          </cell>
          <cell r="B12">
            <v>1095</v>
          </cell>
          <cell r="C12" t="str">
            <v>perrons Oost en Ringlijn</v>
          </cell>
          <cell r="D12" t="str">
            <v>21x per week</v>
          </cell>
          <cell r="E12">
            <v>0.64832109593023257</v>
          </cell>
          <cell r="F12">
            <v>0.34296729491525424</v>
          </cell>
          <cell r="G12">
            <v>0.10870596981132075</v>
          </cell>
          <cell r="H12">
            <v>0.14794667623795282</v>
          </cell>
          <cell r="I12">
            <v>877.44530200295185</v>
          </cell>
          <cell r="J12">
            <v>5939.54</v>
          </cell>
          <cell r="K12">
            <v>9.7331596741990364E-2</v>
          </cell>
          <cell r="M12" t="str">
            <v>S</v>
          </cell>
        </row>
        <row r="13">
          <cell r="A13" t="str">
            <v>01.1460b</v>
          </cell>
          <cell r="B13">
            <v>1460</v>
          </cell>
          <cell r="C13" t="str">
            <v>perrons Oost en Ringlijn</v>
          </cell>
          <cell r="D13" t="str">
            <v>28x per week</v>
          </cell>
          <cell r="E13">
            <v>0.64832109593023257</v>
          </cell>
          <cell r="F13">
            <v>0.39709269491525423</v>
          </cell>
          <cell r="G13">
            <v>0.10870596981132075</v>
          </cell>
          <cell r="H13">
            <v>0.17129488800265869</v>
          </cell>
          <cell r="I13">
            <v>1101.5420732497973</v>
          </cell>
          <cell r="J13">
            <v>7415</v>
          </cell>
          <cell r="K13">
            <v>0.12151004788954339</v>
          </cell>
          <cell r="M13" t="str">
            <v>S</v>
          </cell>
        </row>
        <row r="14">
          <cell r="A14" t="str">
            <v>02.0000</v>
          </cell>
          <cell r="B14" t="str">
            <v>0</v>
          </cell>
          <cell r="C14" t="str">
            <v>sanitair</v>
          </cell>
          <cell r="D14" t="str">
            <v>op afroep</v>
          </cell>
          <cell r="E14">
            <v>1.8749999999999999E-2</v>
          </cell>
          <cell r="I14">
            <v>0</v>
          </cell>
          <cell r="J14">
            <v>0</v>
          </cell>
          <cell r="K14" t="str">
            <v/>
          </cell>
          <cell r="M14" t="str">
            <v>S</v>
          </cell>
        </row>
        <row r="15">
          <cell r="A15" t="str">
            <v>02.0004</v>
          </cell>
          <cell r="B15">
            <v>4</v>
          </cell>
          <cell r="C15" t="str">
            <v>sanitair</v>
          </cell>
          <cell r="D15" t="str">
            <v>4x per jaar</v>
          </cell>
          <cell r="E15">
            <v>7.4999999999999997E-2</v>
          </cell>
          <cell r="I15">
            <v>53.333333333333336</v>
          </cell>
          <cell r="J15">
            <v>0</v>
          </cell>
          <cell r="K15" t="str">
            <v/>
          </cell>
          <cell r="M15" t="str">
            <v>V</v>
          </cell>
        </row>
        <row r="16">
          <cell r="A16" t="str">
            <v>02.0026</v>
          </cell>
          <cell r="B16">
            <v>26</v>
          </cell>
          <cell r="C16" t="str">
            <v>sanitair</v>
          </cell>
          <cell r="D16" t="str">
            <v xml:space="preserve">1 x per twee weken </v>
          </cell>
          <cell r="E16">
            <v>0.41935</v>
          </cell>
          <cell r="I16">
            <v>62.000715392869921</v>
          </cell>
          <cell r="J16">
            <v>35.339999999999996</v>
          </cell>
          <cell r="K16">
            <v>5.7911869081813392E-4</v>
          </cell>
          <cell r="M16" t="str">
            <v>V</v>
          </cell>
        </row>
        <row r="17">
          <cell r="A17" t="str">
            <v>02.0052</v>
          </cell>
          <cell r="B17">
            <v>52</v>
          </cell>
          <cell r="C17" t="str">
            <v>sanitair</v>
          </cell>
          <cell r="D17" t="str">
            <v>1x per week</v>
          </cell>
          <cell r="E17">
            <v>0.80913461538461495</v>
          </cell>
          <cell r="I17">
            <v>64.266191325014887</v>
          </cell>
          <cell r="J17">
            <v>14.25</v>
          </cell>
          <cell r="K17">
            <v>2.3351560113634435E-4</v>
          </cell>
        </row>
        <row r="18">
          <cell r="A18" t="str">
            <v>02.0156</v>
          </cell>
          <cell r="B18">
            <v>156</v>
          </cell>
          <cell r="C18" t="str">
            <v>sanitair</v>
          </cell>
          <cell r="D18" t="str">
            <v>3x per week</v>
          </cell>
          <cell r="E18">
            <v>2.2655769230769232</v>
          </cell>
          <cell r="I18">
            <v>68.85663356251591</v>
          </cell>
          <cell r="J18">
            <v>0</v>
          </cell>
          <cell r="K18" t="str">
            <v/>
          </cell>
        </row>
        <row r="19">
          <cell r="A19" t="str">
            <v>02.0255</v>
          </cell>
          <cell r="B19">
            <v>255</v>
          </cell>
          <cell r="C19" t="str">
            <v>sanitair</v>
          </cell>
          <cell r="D19" t="str">
            <v>5 x per week</v>
          </cell>
          <cell r="E19">
            <v>3.236538461538462</v>
          </cell>
          <cell r="I19">
            <v>78.787878787878782</v>
          </cell>
          <cell r="J19">
            <v>5</v>
          </cell>
          <cell r="K19">
            <v>8.1935298644331345E-5</v>
          </cell>
          <cell r="M19" t="str">
            <v>V</v>
          </cell>
        </row>
        <row r="20">
          <cell r="A20" t="str">
            <v>02.0365</v>
          </cell>
          <cell r="B20">
            <v>365</v>
          </cell>
          <cell r="C20" t="str">
            <v>sanitair</v>
          </cell>
          <cell r="D20" t="str">
            <v>7x per week</v>
          </cell>
          <cell r="E20">
            <v>3.236538461538462</v>
          </cell>
          <cell r="G20">
            <v>1.2914423076923076</v>
          </cell>
          <cell r="I20">
            <v>80.60988299250387</v>
          </cell>
          <cell r="J20">
            <v>61.439999999999991</v>
          </cell>
          <cell r="K20">
            <v>1.0068209497415435E-3</v>
          </cell>
          <cell r="M20" t="str">
            <v>V</v>
          </cell>
        </row>
        <row r="21">
          <cell r="A21" t="str">
            <v>02.0730</v>
          </cell>
          <cell r="B21">
            <v>730</v>
          </cell>
          <cell r="C21" t="str">
            <v>sanitair</v>
          </cell>
          <cell r="D21" t="str">
            <v>14x per week</v>
          </cell>
          <cell r="E21">
            <v>3.236538461538462</v>
          </cell>
          <cell r="F21">
            <v>2.2636504120879128</v>
          </cell>
          <cell r="G21">
            <v>1.2914423076923076</v>
          </cell>
          <cell r="H21">
            <v>0.90546016483516523</v>
          </cell>
          <cell r="I21">
            <v>94.841020740227151</v>
          </cell>
          <cell r="J21">
            <v>55.95000000000001</v>
          </cell>
          <cell r="K21">
            <v>9.16855991830068E-4</v>
          </cell>
        </row>
        <row r="22">
          <cell r="A22" t="str">
            <v>03.0000</v>
          </cell>
          <cell r="B22" t="str">
            <v>0</v>
          </cell>
          <cell r="C22" t="str">
            <v>gangen</v>
          </cell>
          <cell r="D22" t="str">
            <v>op afroep</v>
          </cell>
          <cell r="E22">
            <v>8.4951923076923078E-3</v>
          </cell>
          <cell r="I22">
            <v>0</v>
          </cell>
          <cell r="J22">
            <v>33.770000000000003</v>
          </cell>
          <cell r="K22">
            <v>5.5339100704381397E-4</v>
          </cell>
          <cell r="M22" t="str">
            <v>V</v>
          </cell>
        </row>
        <row r="23">
          <cell r="A23" t="str">
            <v>03.0004</v>
          </cell>
          <cell r="B23">
            <v>4</v>
          </cell>
          <cell r="C23" t="str">
            <v>gangen</v>
          </cell>
          <cell r="D23" t="str">
            <v>4x per jaar</v>
          </cell>
          <cell r="E23">
            <v>3.3980769230769231E-2</v>
          </cell>
          <cell r="I23">
            <v>117.7136389360498</v>
          </cell>
          <cell r="J23">
            <v>0</v>
          </cell>
          <cell r="K23" t="str">
            <v/>
          </cell>
          <cell r="M23" t="str">
            <v>V</v>
          </cell>
        </row>
        <row r="24">
          <cell r="A24" t="str">
            <v>03.0012</v>
          </cell>
          <cell r="B24">
            <v>12</v>
          </cell>
          <cell r="C24" t="str">
            <v>gangen</v>
          </cell>
          <cell r="D24" t="str">
            <v>1 x per maand</v>
          </cell>
          <cell r="E24">
            <v>1.7325791855203616E-2</v>
          </cell>
          <cell r="I24">
            <v>692.6090363019066</v>
          </cell>
          <cell r="J24">
            <v>432.67</v>
          </cell>
          <cell r="K24">
            <v>7.0901891328885693E-3</v>
          </cell>
          <cell r="M24" t="str">
            <v>V</v>
          </cell>
        </row>
        <row r="25">
          <cell r="A25" t="str">
            <v>03.0365</v>
          </cell>
          <cell r="B25">
            <v>365</v>
          </cell>
          <cell r="C25" t="str">
            <v>gangen</v>
          </cell>
          <cell r="D25" t="str">
            <v>7x per week</v>
          </cell>
          <cell r="E25">
            <v>0.3313557692307692</v>
          </cell>
          <cell r="G25">
            <v>0.11740384615384616</v>
          </cell>
          <cell r="I25">
            <v>813.3530457886053</v>
          </cell>
          <cell r="J25">
            <v>820.32</v>
          </cell>
          <cell r="K25">
            <v>1.3442632836783579E-2</v>
          </cell>
          <cell r="M25" t="str">
            <v>V</v>
          </cell>
        </row>
        <row r="26">
          <cell r="A26" t="str">
            <v>04.0012</v>
          </cell>
          <cell r="B26">
            <v>12</v>
          </cell>
          <cell r="C26" t="str">
            <v>liften</v>
          </cell>
          <cell r="D26" t="str">
            <v>1 x per maand</v>
          </cell>
          <cell r="E26">
            <v>6.6666666666666652E-2</v>
          </cell>
          <cell r="I26">
            <v>180.00000000000003</v>
          </cell>
          <cell r="J26">
            <v>0</v>
          </cell>
          <cell r="K26" t="str">
            <v/>
          </cell>
          <cell r="M26" t="str">
            <v>V</v>
          </cell>
        </row>
        <row r="27">
          <cell r="A27" t="str">
            <v>04.0365</v>
          </cell>
          <cell r="B27">
            <v>365</v>
          </cell>
          <cell r="C27" t="str">
            <v>liften</v>
          </cell>
          <cell r="D27" t="str">
            <v>7x per week</v>
          </cell>
          <cell r="E27">
            <v>1.2749999999999999</v>
          </cell>
          <cell r="G27">
            <v>0.50875000000000004</v>
          </cell>
          <cell r="I27">
            <v>204.625087596356</v>
          </cell>
          <cell r="J27">
            <v>186.98999999999998</v>
          </cell>
          <cell r="K27">
            <v>3.0642162987007033E-3</v>
          </cell>
          <cell r="M27" t="str">
            <v>V</v>
          </cell>
        </row>
        <row r="28">
          <cell r="A28" t="str">
            <v>05.0004</v>
          </cell>
          <cell r="B28">
            <v>4</v>
          </cell>
          <cell r="C28" t="str">
            <v>trappen</v>
          </cell>
          <cell r="D28" t="str">
            <v>4x per jaar</v>
          </cell>
          <cell r="E28">
            <v>7.4566465753424654E-3</v>
          </cell>
          <cell r="I28">
            <v>536.43416777015341</v>
          </cell>
          <cell r="J28">
            <v>179.68</v>
          </cell>
          <cell r="K28">
            <v>2.9444268920826916E-3</v>
          </cell>
          <cell r="M28" t="str">
            <v>V</v>
          </cell>
        </row>
        <row r="29">
          <cell r="A29" t="str">
            <v>05.0730b</v>
          </cell>
          <cell r="B29">
            <v>730</v>
          </cell>
          <cell r="C29" t="str">
            <v>trappen Ring en Oostlijn</v>
          </cell>
          <cell r="D29" t="str">
            <v>14x per week</v>
          </cell>
          <cell r="E29">
            <v>0.51031424999999997</v>
          </cell>
          <cell r="F29">
            <v>0.35416666666666663</v>
          </cell>
          <cell r="G29">
            <v>0.15262500000000001</v>
          </cell>
          <cell r="H29">
            <v>0.15277777777777776</v>
          </cell>
          <cell r="I29">
            <v>623.99365293031394</v>
          </cell>
          <cell r="J29">
            <v>2198.7500000000005</v>
          </cell>
          <cell r="K29">
            <v>3.6031047578844719E-2</v>
          </cell>
          <cell r="M29" t="str">
            <v>V</v>
          </cell>
        </row>
        <row r="30">
          <cell r="A30" t="str">
            <v>06.0026</v>
          </cell>
          <cell r="B30">
            <v>26</v>
          </cell>
          <cell r="C30" t="str">
            <v>hallen</v>
          </cell>
          <cell r="D30" t="str">
            <v xml:space="preserve">1 x per twee weken </v>
          </cell>
          <cell r="E30">
            <v>5.4932954010953161E-2</v>
          </cell>
          <cell r="I30">
            <v>473.30423910601678</v>
          </cell>
          <cell r="J30">
            <v>0</v>
          </cell>
          <cell r="K30" t="str">
            <v/>
          </cell>
          <cell r="M30" t="str">
            <v>V</v>
          </cell>
        </row>
        <row r="31">
          <cell r="A31" t="str">
            <v>06.0730</v>
          </cell>
          <cell r="B31">
            <v>730</v>
          </cell>
          <cell r="C31" t="str">
            <v>hallen</v>
          </cell>
          <cell r="D31" t="str">
            <v>14x per week</v>
          </cell>
          <cell r="E31">
            <v>0.45137975933740604</v>
          </cell>
          <cell r="F31">
            <v>0.19921875</v>
          </cell>
          <cell r="G31">
            <v>8.4217160369821104E-2</v>
          </cell>
          <cell r="H31">
            <v>8.59375E-2</v>
          </cell>
          <cell r="I31">
            <v>889.42696409006874</v>
          </cell>
          <cell r="J31">
            <v>8479.5</v>
          </cell>
          <cell r="K31">
            <v>0.13895407297092152</v>
          </cell>
          <cell r="M31" t="str">
            <v>V</v>
          </cell>
        </row>
        <row r="32">
          <cell r="A32" t="str">
            <v>06.1095</v>
          </cell>
          <cell r="B32">
            <v>1095</v>
          </cell>
          <cell r="C32" t="str">
            <v>hallen</v>
          </cell>
          <cell r="D32" t="str">
            <v>21x per week</v>
          </cell>
          <cell r="E32">
            <v>0.45137975933740604</v>
          </cell>
          <cell r="F32">
            <v>0.31617297499999997</v>
          </cell>
          <cell r="G32">
            <v>8.4217160369821104E-2</v>
          </cell>
          <cell r="H32">
            <v>0.13638834215686274</v>
          </cell>
          <cell r="I32">
            <v>1108.1221196667566</v>
          </cell>
          <cell r="J32">
            <v>1361.8600000000001</v>
          </cell>
          <cell r="K32">
            <v>2.2316881162353822E-2</v>
          </cell>
        </row>
        <row r="33">
          <cell r="A33" t="str">
            <v>06.1460</v>
          </cell>
          <cell r="B33">
            <v>1460</v>
          </cell>
          <cell r="C33" t="str">
            <v>hallen</v>
          </cell>
          <cell r="D33" t="str">
            <v>28x per week</v>
          </cell>
          <cell r="E33">
            <v>0.45137975933740604</v>
          </cell>
          <cell r="F33">
            <v>0.366069828125</v>
          </cell>
          <cell r="G33">
            <v>8.4217160369821104E-2</v>
          </cell>
          <cell r="H33">
            <v>0.17</v>
          </cell>
          <cell r="I33">
            <v>1362.3638159467907</v>
          </cell>
          <cell r="J33">
            <v>2325</v>
          </cell>
          <cell r="K33">
            <v>3.8099913869614074E-2</v>
          </cell>
        </row>
        <row r="34">
          <cell r="A34" t="str">
            <v>07.0000a</v>
          </cell>
          <cell r="B34" t="str">
            <v>0</v>
          </cell>
          <cell r="C34" t="str">
            <v>technische ruimten</v>
          </cell>
          <cell r="D34" t="str">
            <v xml:space="preserve">op afroep </v>
          </cell>
          <cell r="E34">
            <v>2E-3</v>
          </cell>
          <cell r="I34">
            <v>0</v>
          </cell>
          <cell r="J34">
            <v>0</v>
          </cell>
          <cell r="K34" t="str">
            <v/>
          </cell>
          <cell r="M34" t="str">
            <v>V</v>
          </cell>
        </row>
        <row r="35">
          <cell r="A35" t="str">
            <v>07.0000b</v>
          </cell>
          <cell r="B35" t="str">
            <v>0</v>
          </cell>
          <cell r="C35" t="str">
            <v>technische ruimten</v>
          </cell>
          <cell r="D35" t="str">
            <v xml:space="preserve">op afroep </v>
          </cell>
          <cell r="E35">
            <v>3.6363636363636364E-3</v>
          </cell>
          <cell r="I35">
            <v>0</v>
          </cell>
          <cell r="J35">
            <v>0</v>
          </cell>
          <cell r="K35" t="str">
            <v/>
          </cell>
          <cell r="M35" t="str">
            <v>V</v>
          </cell>
        </row>
        <row r="36">
          <cell r="A36" t="str">
            <v>07.0002</v>
          </cell>
          <cell r="B36">
            <v>2</v>
          </cell>
          <cell r="C36" t="str">
            <v>technische ruimten</v>
          </cell>
          <cell r="D36" t="str">
            <v>2x per jaar</v>
          </cell>
          <cell r="E36">
            <v>4.6153846153846149E-3</v>
          </cell>
          <cell r="I36">
            <v>433.33333333333337</v>
          </cell>
          <cell r="J36">
            <v>0</v>
          </cell>
          <cell r="K36" t="str">
            <v/>
          </cell>
          <cell r="M36" t="str">
            <v>V</v>
          </cell>
        </row>
        <row r="37">
          <cell r="A37" t="str">
            <v>07.0004</v>
          </cell>
          <cell r="B37">
            <v>4</v>
          </cell>
          <cell r="C37" t="str">
            <v>technische ruimten</v>
          </cell>
          <cell r="D37" t="str">
            <v>4x per jaar</v>
          </cell>
          <cell r="E37">
            <v>1.673076923076923E-2</v>
          </cell>
          <cell r="I37">
            <v>239.08045977011497</v>
          </cell>
          <cell r="J37">
            <v>2622.5699999999997</v>
          </cell>
          <cell r="K37">
            <v>4.2976211233132812E-2</v>
          </cell>
          <cell r="M37" t="str">
            <v>V</v>
          </cell>
        </row>
        <row r="38">
          <cell r="A38" t="str">
            <v>08.0730</v>
          </cell>
          <cell r="B38">
            <v>730</v>
          </cell>
          <cell r="C38" t="str">
            <v>roltrappen(inclusief aangrenzende bouwdelen)</v>
          </cell>
          <cell r="D38" t="str">
            <v>14x per week</v>
          </cell>
          <cell r="E38">
            <v>1.7006250000000001</v>
          </cell>
          <cell r="F38">
            <v>1.605</v>
          </cell>
          <cell r="G38">
            <v>0.69286290322580646</v>
          </cell>
          <cell r="H38">
            <v>0.6923529411764705</v>
          </cell>
          <cell r="I38">
            <v>155.62241913859245</v>
          </cell>
          <cell r="J38">
            <v>1604.34</v>
          </cell>
          <cell r="K38">
            <v>2.6290415405409311E-2</v>
          </cell>
          <cell r="M38" t="str">
            <v>V</v>
          </cell>
        </row>
        <row r="39">
          <cell r="A39" t="str">
            <v>09.0000a</v>
          </cell>
          <cell r="B39" t="str">
            <v>0</v>
          </cell>
          <cell r="C39" t="str">
            <v>berging/opslag/magazijn</v>
          </cell>
          <cell r="D39" t="str">
            <v xml:space="preserve">op afroep </v>
          </cell>
          <cell r="E39">
            <v>1.3636363636363637E-3</v>
          </cell>
          <cell r="I39">
            <v>0</v>
          </cell>
          <cell r="J39">
            <v>12</v>
          </cell>
          <cell r="K39">
            <v>1.9664471674639525E-4</v>
          </cell>
          <cell r="M39" t="str">
            <v>V</v>
          </cell>
        </row>
        <row r="40">
          <cell r="A40" t="str">
            <v>09.0000b</v>
          </cell>
          <cell r="B40" t="str">
            <v>0</v>
          </cell>
          <cell r="C40" t="str">
            <v>berging/opslag/magazijn</v>
          </cell>
          <cell r="D40" t="str">
            <v xml:space="preserve">op afroep </v>
          </cell>
          <cell r="E40">
            <v>2.142857142857143E-3</v>
          </cell>
          <cell r="I40">
            <v>0</v>
          </cell>
          <cell r="J40">
            <v>0</v>
          </cell>
          <cell r="K40" t="str">
            <v/>
          </cell>
          <cell r="M40" t="str">
            <v>V</v>
          </cell>
        </row>
        <row r="41">
          <cell r="A41" t="str">
            <v>09.0004</v>
          </cell>
          <cell r="B41">
            <v>4</v>
          </cell>
          <cell r="C41" t="str">
            <v>berging/opslag/magazijn</v>
          </cell>
          <cell r="D41" t="str">
            <v>4x per jaar</v>
          </cell>
          <cell r="E41">
            <v>1.2E-2</v>
          </cell>
          <cell r="I41">
            <v>333.33333333333331</v>
          </cell>
          <cell r="J41">
            <v>0</v>
          </cell>
          <cell r="K41" t="str">
            <v/>
          </cell>
          <cell r="M41" t="str">
            <v>V</v>
          </cell>
        </row>
        <row r="42">
          <cell r="A42" t="str">
            <v>09.0012</v>
          </cell>
          <cell r="B42">
            <v>12</v>
          </cell>
          <cell r="C42" t="str">
            <v>berging/opslag/magazijn</v>
          </cell>
          <cell r="D42" t="str">
            <v>12x per jaar</v>
          </cell>
          <cell r="E42">
            <v>2.2499999999999999E-2</v>
          </cell>
          <cell r="I42">
            <v>533.33333333333337</v>
          </cell>
          <cell r="J42">
            <v>194.08</v>
          </cell>
          <cell r="K42">
            <v>3.1804005521783659E-3</v>
          </cell>
          <cell r="M42" t="str">
            <v>V</v>
          </cell>
        </row>
        <row r="43">
          <cell r="A43" t="str">
            <v>10.0000</v>
          </cell>
          <cell r="B43" t="str">
            <v>0</v>
          </cell>
          <cell r="C43" t="str">
            <v>kantoren/spreekkamers</v>
          </cell>
          <cell r="D43" t="str">
            <v xml:space="preserve">op afroep </v>
          </cell>
          <cell r="E43">
            <v>1.0760869565217393E-2</v>
          </cell>
          <cell r="I43">
            <v>0</v>
          </cell>
          <cell r="J43">
            <v>0</v>
          </cell>
          <cell r="K43" t="str">
            <v/>
          </cell>
          <cell r="M43" t="str">
            <v>V</v>
          </cell>
        </row>
        <row r="44">
          <cell r="A44" t="str">
            <v>10.0004</v>
          </cell>
          <cell r="B44">
            <v>4</v>
          </cell>
          <cell r="C44" t="str">
            <v>kantoren/spreekkamers</v>
          </cell>
          <cell r="D44" t="str">
            <v>4x per jaar</v>
          </cell>
          <cell r="E44">
            <v>4.3043478260869572E-2</v>
          </cell>
          <cell r="I44">
            <v>92.929292929292913</v>
          </cell>
          <cell r="J44">
            <v>0</v>
          </cell>
          <cell r="K44" t="str">
            <v/>
          </cell>
          <cell r="M44" t="str">
            <v>V</v>
          </cell>
        </row>
        <row r="45">
          <cell r="A45" t="str">
            <v>10.0012</v>
          </cell>
          <cell r="B45">
            <v>12</v>
          </cell>
          <cell r="C45" t="str">
            <v>kantoren/spreekkamers</v>
          </cell>
          <cell r="D45" t="str">
            <v>1 x per maand</v>
          </cell>
          <cell r="E45">
            <v>3.6955017301038055E-2</v>
          </cell>
          <cell r="I45">
            <v>324.71910112359558</v>
          </cell>
          <cell r="J45">
            <v>14.25</v>
          </cell>
          <cell r="K45">
            <v>2.3351560113634435E-4</v>
          </cell>
          <cell r="M45" t="str">
            <v>V</v>
          </cell>
        </row>
        <row r="46">
          <cell r="A46" t="str">
            <v>10.0026</v>
          </cell>
          <cell r="B46">
            <v>26</v>
          </cell>
          <cell r="C46" t="str">
            <v>kantoren/spreekkamers</v>
          </cell>
          <cell r="D46" t="str">
            <v xml:space="preserve">1 x per twee weken </v>
          </cell>
          <cell r="E46">
            <v>7.5620915032679731E-2</v>
          </cell>
          <cell r="I46">
            <v>343.82022471910113</v>
          </cell>
          <cell r="J46">
            <v>179.61999999999998</v>
          </cell>
          <cell r="K46">
            <v>2.9434436684989589E-3</v>
          </cell>
          <cell r="M46" t="str">
            <v>V</v>
          </cell>
        </row>
        <row r="47">
          <cell r="A47" t="str">
            <v>10.0156</v>
          </cell>
          <cell r="B47">
            <v>156</v>
          </cell>
          <cell r="C47" t="str">
            <v>kantoren/spreekkamers</v>
          </cell>
          <cell r="D47" t="str">
            <v>3x per week</v>
          </cell>
          <cell r="E47">
            <v>0.43333333333333335</v>
          </cell>
          <cell r="I47">
            <v>360</v>
          </cell>
          <cell r="J47">
            <v>21.35</v>
          </cell>
          <cell r="K47">
            <v>3.4986372521129489E-4</v>
          </cell>
        </row>
        <row r="48">
          <cell r="A48" t="str">
            <v>10.0255</v>
          </cell>
          <cell r="B48">
            <v>255</v>
          </cell>
          <cell r="C48" t="str">
            <v>kantoren/spreekkamers</v>
          </cell>
          <cell r="D48" t="str">
            <v>5x per week</v>
          </cell>
          <cell r="E48">
            <v>0.66749999999999998</v>
          </cell>
          <cell r="I48">
            <v>382.02247191011236</v>
          </cell>
          <cell r="J48">
            <v>35</v>
          </cell>
          <cell r="K48">
            <v>5.735470905103195E-4</v>
          </cell>
          <cell r="M48" t="str">
            <v>V</v>
          </cell>
        </row>
        <row r="49">
          <cell r="A49" t="str">
            <v>10.0365</v>
          </cell>
          <cell r="B49">
            <v>365</v>
          </cell>
          <cell r="C49" t="str">
            <v>kantoren/spreekkamers</v>
          </cell>
          <cell r="D49" t="str">
            <v>7x per week</v>
          </cell>
          <cell r="E49">
            <v>0.66749999999999998</v>
          </cell>
          <cell r="G49">
            <v>0.25437500000000002</v>
          </cell>
          <cell r="I49">
            <v>395.93220338983053</v>
          </cell>
          <cell r="J49">
            <v>530.09</v>
          </cell>
          <cell r="K49">
            <v>8.6866164916747212E-3</v>
          </cell>
          <cell r="M49" t="str">
            <v>V</v>
          </cell>
        </row>
        <row r="50">
          <cell r="A50" t="str">
            <v>10.0730</v>
          </cell>
          <cell r="B50">
            <v>730</v>
          </cell>
          <cell r="C50" t="str">
            <v>kantoren/spreekkamers</v>
          </cell>
          <cell r="D50" t="str">
            <v>14x per week</v>
          </cell>
          <cell r="E50">
            <v>0.66749999999999998</v>
          </cell>
          <cell r="F50">
            <v>0.61743749999999997</v>
          </cell>
          <cell r="G50">
            <v>0.25437500000000002</v>
          </cell>
          <cell r="H50">
            <v>0.25437500000000002</v>
          </cell>
          <cell r="I50">
            <v>406.98282170110457</v>
          </cell>
          <cell r="J50">
            <v>36.31</v>
          </cell>
          <cell r="K50">
            <v>5.9501413875513427E-4</v>
          </cell>
        </row>
        <row r="51">
          <cell r="A51" t="str">
            <v>11.0004</v>
          </cell>
          <cell r="B51">
            <v>4</v>
          </cell>
          <cell r="C51" t="str">
            <v>kleedruimte</v>
          </cell>
          <cell r="D51" t="str">
            <v>4x per jaar</v>
          </cell>
          <cell r="E51">
            <v>4.2000000000000003E-2</v>
          </cell>
          <cell r="I51">
            <v>95.238095238095227</v>
          </cell>
          <cell r="J51">
            <v>0</v>
          </cell>
          <cell r="K51" t="str">
            <v/>
          </cell>
          <cell r="M51" t="str">
            <v>V</v>
          </cell>
        </row>
        <row r="52">
          <cell r="A52" t="str">
            <v>12.0365</v>
          </cell>
          <cell r="B52">
            <v>365</v>
          </cell>
          <cell r="C52" t="str">
            <v>tussenruimte</v>
          </cell>
          <cell r="D52" t="str">
            <v>7x per week</v>
          </cell>
          <cell r="E52">
            <v>0.64832109593023257</v>
          </cell>
          <cell r="G52">
            <v>0.10870596981132075</v>
          </cell>
          <cell r="I52">
            <v>482.1492077597789</v>
          </cell>
          <cell r="J52">
            <v>0</v>
          </cell>
          <cell r="K52" t="str">
            <v/>
          </cell>
          <cell r="M52" t="str">
            <v>V</v>
          </cell>
        </row>
        <row r="53">
          <cell r="A53" t="str">
            <v>13.0000</v>
          </cell>
          <cell r="B53" t="str">
            <v>0</v>
          </cell>
          <cell r="C53" t="str">
            <v>tegelwerk onder taluut</v>
          </cell>
          <cell r="D53" t="str">
            <v xml:space="preserve">op afroep </v>
          </cell>
          <cell r="E53">
            <v>2.5000000000000001E-3</v>
          </cell>
          <cell r="I53">
            <v>0</v>
          </cell>
          <cell r="J53">
            <v>0</v>
          </cell>
          <cell r="K53" t="str">
            <v/>
          </cell>
          <cell r="M53" t="str">
            <v>V</v>
          </cell>
        </row>
        <row r="54">
          <cell r="A54" t="str">
            <v>14.0000</v>
          </cell>
          <cell r="B54" t="str">
            <v>0</v>
          </cell>
          <cell r="C54" t="str">
            <v>tegelwerk technische ruimten</v>
          </cell>
          <cell r="D54" t="str">
            <v xml:space="preserve">op afroep </v>
          </cell>
          <cell r="E54">
            <v>2.5000000000000001E-3</v>
          </cell>
          <cell r="I54">
            <v>0</v>
          </cell>
          <cell r="J54">
            <v>0</v>
          </cell>
          <cell r="K54" t="str">
            <v/>
          </cell>
          <cell r="M54" t="str">
            <v>V</v>
          </cell>
        </row>
        <row r="55">
          <cell r="A55" t="str">
            <v>15.0000</v>
          </cell>
          <cell r="B55" t="str">
            <v>0</v>
          </cell>
          <cell r="C55" t="str">
            <v xml:space="preserve">fietsenstalling </v>
          </cell>
          <cell r="D55" t="str">
            <v>op afroep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J55">
            <v>2.5</v>
          </cell>
          <cell r="K55">
            <v>4.0967649322165673E-5</v>
          </cell>
          <cell r="M55" t="str">
            <v>V</v>
          </cell>
        </row>
        <row r="56">
          <cell r="A56" t="str">
            <v>00.0000</v>
          </cell>
          <cell r="B56">
            <v>0</v>
          </cell>
          <cell r="C56" t="str">
            <v>niet van toepassing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J56">
            <v>473.96000000000004</v>
          </cell>
          <cell r="K56">
            <v>7.7668108290934578E-3</v>
          </cell>
        </row>
      </sheetData>
      <sheetData sheetId="17">
        <row r="3">
          <cell r="C3" t="str">
            <v>Gemeentelijk Vervoer Bedrijf Amsterdam</v>
          </cell>
        </row>
        <row r="4">
          <cell r="C4" t="str">
            <v>Schoonmaakonderhoud Metrotations</v>
          </cell>
        </row>
        <row r="5">
          <cell r="C5" t="str">
            <v>Amsterdam</v>
          </cell>
        </row>
        <row r="6">
          <cell r="C6" t="str">
            <v>GVB 2006 0766 EP-RT</v>
          </cell>
        </row>
        <row r="7">
          <cell r="C7" t="str">
            <v>Westerveld</v>
          </cell>
        </row>
        <row r="9">
          <cell r="C9" t="str">
            <v>LIJN</v>
          </cell>
        </row>
        <row r="10">
          <cell r="C10" t="str">
            <v>Oostlijn</v>
          </cell>
        </row>
        <row r="11">
          <cell r="C11" t="str">
            <v>Oostlijn</v>
          </cell>
        </row>
        <row r="12">
          <cell r="C12" t="str">
            <v>Oostlijn</v>
          </cell>
        </row>
        <row r="13">
          <cell r="C13" t="str">
            <v>Oostlijn</v>
          </cell>
        </row>
        <row r="14">
          <cell r="C14" t="str">
            <v>Oostlijn</v>
          </cell>
        </row>
        <row r="15">
          <cell r="C15" t="str">
            <v>Oostlijn</v>
          </cell>
        </row>
        <row r="16">
          <cell r="C16" t="str">
            <v>Oostlijn</v>
          </cell>
        </row>
        <row r="17">
          <cell r="C17" t="str">
            <v>Oostlijn</v>
          </cell>
        </row>
        <row r="18">
          <cell r="C18" t="str">
            <v>Oostlijn</v>
          </cell>
        </row>
        <row r="19">
          <cell r="C19" t="str">
            <v>Oostlijn</v>
          </cell>
        </row>
        <row r="20">
          <cell r="C20" t="str">
            <v>Oostlijn</v>
          </cell>
        </row>
        <row r="21">
          <cell r="C21" t="str">
            <v>Oostlijn</v>
          </cell>
        </row>
        <row r="22">
          <cell r="C22" t="str">
            <v>Oostlijn</v>
          </cell>
        </row>
        <row r="23">
          <cell r="C23" t="str">
            <v>Oostlijn</v>
          </cell>
        </row>
        <row r="24">
          <cell r="C24" t="str">
            <v>Oostlijn</v>
          </cell>
        </row>
        <row r="25">
          <cell r="C25" t="str">
            <v>Oostlijn</v>
          </cell>
        </row>
        <row r="26">
          <cell r="C26" t="str">
            <v>Oostlijn</v>
          </cell>
        </row>
        <row r="27">
          <cell r="C27" t="str">
            <v>Oostlijn</v>
          </cell>
        </row>
        <row r="28">
          <cell r="C28" t="str">
            <v>Oostlijn</v>
          </cell>
        </row>
        <row r="29">
          <cell r="C29" t="str">
            <v>Oostlijn</v>
          </cell>
        </row>
        <row r="30">
          <cell r="C30" t="str">
            <v>Oostlijn</v>
          </cell>
        </row>
        <row r="31">
          <cell r="C31" t="str">
            <v>Oostlijn</v>
          </cell>
        </row>
        <row r="32">
          <cell r="C32" t="str">
            <v>Oostlijn</v>
          </cell>
        </row>
        <row r="33">
          <cell r="C33" t="str">
            <v>Oostlijn</v>
          </cell>
        </row>
        <row r="34">
          <cell r="C34" t="str">
            <v>Oostlijn</v>
          </cell>
        </row>
        <row r="35">
          <cell r="C35" t="str">
            <v>Oostlijn</v>
          </cell>
        </row>
        <row r="36">
          <cell r="C36" t="str">
            <v>Oostlijn</v>
          </cell>
        </row>
        <row r="37">
          <cell r="C37" t="str">
            <v>Oostlijn</v>
          </cell>
        </row>
        <row r="38">
          <cell r="C38" t="str">
            <v>Oostlijn</v>
          </cell>
        </row>
        <row r="39">
          <cell r="C39" t="str">
            <v>Oostlijn</v>
          </cell>
        </row>
        <row r="40">
          <cell r="C40" t="str">
            <v>Oostlijn</v>
          </cell>
        </row>
        <row r="41">
          <cell r="C41" t="str">
            <v>Oostlijn</v>
          </cell>
        </row>
        <row r="42">
          <cell r="C42" t="str">
            <v>Oostlijn</v>
          </cell>
        </row>
        <row r="43">
          <cell r="C43" t="str">
            <v>Oostlijn</v>
          </cell>
        </row>
        <row r="44">
          <cell r="C44" t="str">
            <v>Oostlijn</v>
          </cell>
        </row>
        <row r="45">
          <cell r="C45" t="str">
            <v>Oostlijn</v>
          </cell>
        </row>
        <row r="46">
          <cell r="C46" t="str">
            <v>Oostlijn</v>
          </cell>
        </row>
        <row r="47">
          <cell r="C47" t="str">
            <v>Oostlijn</v>
          </cell>
        </row>
        <row r="48">
          <cell r="C48" t="str">
            <v>Oostlijn</v>
          </cell>
        </row>
        <row r="49">
          <cell r="C49" t="str">
            <v>Oostlijn</v>
          </cell>
        </row>
        <row r="50">
          <cell r="C50" t="str">
            <v>Oostlijn</v>
          </cell>
        </row>
        <row r="51">
          <cell r="C51" t="str">
            <v>Oostlijn</v>
          </cell>
        </row>
        <row r="52">
          <cell r="C52" t="str">
            <v>Oostlijn</v>
          </cell>
        </row>
        <row r="53">
          <cell r="C53" t="str">
            <v>Oostlijn</v>
          </cell>
        </row>
        <row r="54">
          <cell r="C54" t="str">
            <v>Oostlijn</v>
          </cell>
        </row>
        <row r="55">
          <cell r="C55" t="str">
            <v>Oostlijn</v>
          </cell>
        </row>
        <row r="56">
          <cell r="C56" t="str">
            <v>Oostlijn</v>
          </cell>
        </row>
        <row r="57">
          <cell r="C57" t="str">
            <v>Oostlijn</v>
          </cell>
        </row>
        <row r="58">
          <cell r="C58" t="str">
            <v>Oostlijn</v>
          </cell>
        </row>
        <row r="59">
          <cell r="C59" t="str">
            <v>Oostlijn</v>
          </cell>
        </row>
        <row r="60">
          <cell r="C60" t="str">
            <v>Oostlijn</v>
          </cell>
        </row>
        <row r="61">
          <cell r="C61" t="str">
            <v>Oostlijn</v>
          </cell>
        </row>
        <row r="62">
          <cell r="C62" t="str">
            <v>Oostlijn</v>
          </cell>
        </row>
        <row r="63">
          <cell r="C63" t="str">
            <v>Oostlijn</v>
          </cell>
        </row>
        <row r="64">
          <cell r="C64" t="str">
            <v>Oostlijn</v>
          </cell>
        </row>
        <row r="65">
          <cell r="C65" t="str">
            <v>Oostlijn</v>
          </cell>
        </row>
        <row r="66">
          <cell r="C66" t="str">
            <v>Oostlijn</v>
          </cell>
        </row>
        <row r="67">
          <cell r="C67" t="str">
            <v>Oostlijn</v>
          </cell>
        </row>
        <row r="68">
          <cell r="C68" t="str">
            <v>Oostlijn</v>
          </cell>
        </row>
        <row r="69">
          <cell r="C69" t="str">
            <v>Oostlijn</v>
          </cell>
        </row>
        <row r="70">
          <cell r="C70" t="str">
            <v>Oostlijn</v>
          </cell>
        </row>
        <row r="71">
          <cell r="C71" t="str">
            <v>Oostlijn</v>
          </cell>
        </row>
        <row r="72">
          <cell r="C72" t="str">
            <v>Oostlijn</v>
          </cell>
        </row>
        <row r="73">
          <cell r="C73" t="str">
            <v>Oostlijn</v>
          </cell>
        </row>
        <row r="74">
          <cell r="C74" t="str">
            <v>Oostlijn</v>
          </cell>
        </row>
        <row r="75">
          <cell r="C75" t="str">
            <v>Oostlijn</v>
          </cell>
        </row>
        <row r="76">
          <cell r="C76" t="str">
            <v>Oostlijn</v>
          </cell>
        </row>
        <row r="77">
          <cell r="C77" t="str">
            <v>Oostlijn</v>
          </cell>
        </row>
        <row r="78">
          <cell r="C78" t="str">
            <v>Oostlijn</v>
          </cell>
        </row>
        <row r="79">
          <cell r="C79" t="str">
            <v>Oostlijn</v>
          </cell>
        </row>
        <row r="80">
          <cell r="C80" t="str">
            <v>Oostlijn</v>
          </cell>
        </row>
        <row r="81">
          <cell r="C81" t="str">
            <v>Oostlijn</v>
          </cell>
        </row>
        <row r="82">
          <cell r="C82" t="str">
            <v>Oostlijn</v>
          </cell>
        </row>
        <row r="83">
          <cell r="C83" t="str">
            <v>Oostlijn</v>
          </cell>
        </row>
        <row r="84">
          <cell r="C84" t="str">
            <v>Oostlijn</v>
          </cell>
        </row>
        <row r="85">
          <cell r="C85" t="str">
            <v>Oostlijn</v>
          </cell>
        </row>
        <row r="86">
          <cell r="C86" t="str">
            <v>Oostlijn</v>
          </cell>
        </row>
        <row r="87">
          <cell r="C87" t="str">
            <v>Oostlijn</v>
          </cell>
        </row>
        <row r="88">
          <cell r="C88" t="str">
            <v>Oostlijn</v>
          </cell>
        </row>
        <row r="89">
          <cell r="C89" t="str">
            <v>Oostlijn</v>
          </cell>
        </row>
        <row r="90">
          <cell r="C90" t="str">
            <v>Oostlijn</v>
          </cell>
        </row>
        <row r="91">
          <cell r="C91" t="str">
            <v>Oostlijn</v>
          </cell>
        </row>
        <row r="92">
          <cell r="C92" t="str">
            <v>Oostlijn</v>
          </cell>
        </row>
        <row r="93">
          <cell r="C93" t="str">
            <v>Oostlijn</v>
          </cell>
        </row>
        <row r="94">
          <cell r="C94" t="str">
            <v>Oostlijn</v>
          </cell>
        </row>
        <row r="95">
          <cell r="C95" t="str">
            <v>Oostlijn</v>
          </cell>
        </row>
        <row r="96">
          <cell r="C96" t="str">
            <v>Oostlijn</v>
          </cell>
        </row>
        <row r="97">
          <cell r="C97" t="str">
            <v>Oostlijn</v>
          </cell>
        </row>
        <row r="98">
          <cell r="C98" t="str">
            <v>Oostlijn</v>
          </cell>
        </row>
        <row r="99">
          <cell r="C99" t="str">
            <v>Oostlijn</v>
          </cell>
        </row>
        <row r="100">
          <cell r="C100" t="str">
            <v>Oostlijn</v>
          </cell>
        </row>
        <row r="101">
          <cell r="C101" t="str">
            <v>Oostlijn</v>
          </cell>
        </row>
        <row r="102">
          <cell r="C102" t="str">
            <v>Oostlijn</v>
          </cell>
        </row>
        <row r="103">
          <cell r="C103" t="str">
            <v>Oostlijn</v>
          </cell>
        </row>
        <row r="104">
          <cell r="C104" t="str">
            <v>Oostlijn</v>
          </cell>
        </row>
        <row r="105">
          <cell r="C105" t="str">
            <v>Oostlijn</v>
          </cell>
        </row>
        <row r="106">
          <cell r="C106" t="str">
            <v>Oostlijn</v>
          </cell>
        </row>
        <row r="107">
          <cell r="C107" t="str">
            <v>Oostlijn</v>
          </cell>
        </row>
        <row r="108">
          <cell r="C108" t="str">
            <v>Oostlijn</v>
          </cell>
        </row>
        <row r="109">
          <cell r="C109" t="str">
            <v>Oostlijn</v>
          </cell>
        </row>
        <row r="110">
          <cell r="C110" t="str">
            <v>Oostlijn</v>
          </cell>
        </row>
        <row r="111">
          <cell r="C111" t="str">
            <v>Oostlijn</v>
          </cell>
        </row>
        <row r="112">
          <cell r="C112" t="str">
            <v>Oostlijn</v>
          </cell>
        </row>
        <row r="113">
          <cell r="C113" t="str">
            <v>Oostlijn</v>
          </cell>
        </row>
        <row r="114">
          <cell r="C114" t="str">
            <v>Oostlijn</v>
          </cell>
        </row>
        <row r="115">
          <cell r="C115" t="str">
            <v>Oostlijn</v>
          </cell>
        </row>
        <row r="116">
          <cell r="C116" t="str">
            <v>Oostlijn</v>
          </cell>
        </row>
        <row r="117">
          <cell r="C117" t="str">
            <v>Oostlijn</v>
          </cell>
        </row>
        <row r="118">
          <cell r="C118" t="str">
            <v>Oostlijn</v>
          </cell>
        </row>
        <row r="119">
          <cell r="C119" t="str">
            <v>Oostlijn</v>
          </cell>
        </row>
        <row r="120">
          <cell r="C120" t="str">
            <v>Oostlijn</v>
          </cell>
        </row>
        <row r="121">
          <cell r="C121" t="str">
            <v>Oostlijn</v>
          </cell>
        </row>
        <row r="122">
          <cell r="C122" t="str">
            <v>Oostlijn</v>
          </cell>
        </row>
        <row r="123">
          <cell r="C123" t="str">
            <v>Oostlijn</v>
          </cell>
        </row>
        <row r="124">
          <cell r="C124" t="str">
            <v>Oostlijn</v>
          </cell>
        </row>
        <row r="125">
          <cell r="C125" t="str">
            <v>Oostlijn</v>
          </cell>
        </row>
        <row r="126">
          <cell r="C126" t="str">
            <v>Oostlijn</v>
          </cell>
        </row>
        <row r="127">
          <cell r="C127" t="str">
            <v>Oostlijn</v>
          </cell>
        </row>
        <row r="128">
          <cell r="C128" t="str">
            <v>Oostlijn</v>
          </cell>
        </row>
        <row r="129">
          <cell r="C129" t="str">
            <v>Oostlijn</v>
          </cell>
        </row>
        <row r="130">
          <cell r="C130" t="str">
            <v>Oostlijn</v>
          </cell>
        </row>
        <row r="131">
          <cell r="C131" t="str">
            <v>Oostlijn</v>
          </cell>
        </row>
        <row r="132">
          <cell r="C132" t="str">
            <v>Oostlijn</v>
          </cell>
        </row>
        <row r="133">
          <cell r="C133" t="str">
            <v>Oostlijn</v>
          </cell>
        </row>
        <row r="134">
          <cell r="C134" t="str">
            <v>Oostlijn</v>
          </cell>
        </row>
        <row r="135">
          <cell r="C135" t="str">
            <v>Oostlijn</v>
          </cell>
        </row>
        <row r="136">
          <cell r="C136" t="str">
            <v>Oostlijn</v>
          </cell>
        </row>
        <row r="137">
          <cell r="C137" t="str">
            <v>Oostlijn</v>
          </cell>
        </row>
        <row r="138">
          <cell r="C138" t="str">
            <v>Oostlijn</v>
          </cell>
        </row>
        <row r="139">
          <cell r="C139" t="str">
            <v>Oostlijn</v>
          </cell>
        </row>
        <row r="140">
          <cell r="C140" t="str">
            <v>Oostlijn</v>
          </cell>
        </row>
        <row r="141">
          <cell r="C141" t="str">
            <v>Oostlijn</v>
          </cell>
        </row>
        <row r="142">
          <cell r="C142" t="str">
            <v>Oostlijn</v>
          </cell>
        </row>
        <row r="143">
          <cell r="C143" t="str">
            <v>Oostlijn</v>
          </cell>
        </row>
        <row r="144">
          <cell r="C144" t="str">
            <v>Oostlijn</v>
          </cell>
        </row>
        <row r="145">
          <cell r="C145" t="str">
            <v>Oostlijn</v>
          </cell>
        </row>
        <row r="146">
          <cell r="C146" t="str">
            <v>Oostlijn</v>
          </cell>
        </row>
        <row r="147">
          <cell r="C147" t="str">
            <v>Oostlijn</v>
          </cell>
        </row>
        <row r="148">
          <cell r="C148" t="str">
            <v>Oostlijn</v>
          </cell>
        </row>
        <row r="149">
          <cell r="C149" t="str">
            <v>Oostlijn</v>
          </cell>
        </row>
        <row r="150">
          <cell r="C150" t="str">
            <v>Oostlijn</v>
          </cell>
        </row>
        <row r="151">
          <cell r="C151" t="str">
            <v>Oostlijn</v>
          </cell>
        </row>
        <row r="152">
          <cell r="C152" t="str">
            <v>Oostlijn</v>
          </cell>
        </row>
        <row r="153">
          <cell r="C153" t="str">
            <v>Oostlijn</v>
          </cell>
        </row>
        <row r="154">
          <cell r="C154" t="str">
            <v>Oostlijn</v>
          </cell>
        </row>
        <row r="155">
          <cell r="C155" t="str">
            <v>Oostlijn</v>
          </cell>
        </row>
        <row r="156">
          <cell r="C156" t="str">
            <v>Oostlijn</v>
          </cell>
        </row>
        <row r="157">
          <cell r="C157" t="str">
            <v>Oostlijn</v>
          </cell>
        </row>
        <row r="158">
          <cell r="C158" t="str">
            <v>Oostlijn</v>
          </cell>
        </row>
        <row r="159">
          <cell r="C159" t="str">
            <v>Oostlijn</v>
          </cell>
        </row>
        <row r="160">
          <cell r="C160" t="str">
            <v>Oostlijn</v>
          </cell>
        </row>
        <row r="161">
          <cell r="C161" t="str">
            <v>Oostlijn</v>
          </cell>
        </row>
        <row r="162">
          <cell r="C162" t="str">
            <v>Oostlijn</v>
          </cell>
        </row>
        <row r="163">
          <cell r="C163" t="str">
            <v>Oostlijn</v>
          </cell>
        </row>
        <row r="164">
          <cell r="C164" t="str">
            <v>Oostlijn</v>
          </cell>
        </row>
        <row r="165">
          <cell r="C165" t="str">
            <v>Oostlijn</v>
          </cell>
        </row>
        <row r="166">
          <cell r="C166" t="str">
            <v>Oostlijn</v>
          </cell>
        </row>
        <row r="167">
          <cell r="C167" t="str">
            <v>Oostlijn</v>
          </cell>
        </row>
        <row r="168">
          <cell r="C168" t="str">
            <v>Oostlijn</v>
          </cell>
        </row>
        <row r="169">
          <cell r="C169" t="str">
            <v>Oostlijn</v>
          </cell>
        </row>
        <row r="170">
          <cell r="C170" t="str">
            <v>Oostlijn</v>
          </cell>
        </row>
        <row r="171">
          <cell r="C171" t="str">
            <v>Oostlijn</v>
          </cell>
        </row>
        <row r="172">
          <cell r="C172" t="str">
            <v>Oostlijn</v>
          </cell>
        </row>
        <row r="173">
          <cell r="C173" t="str">
            <v>Oostlijn</v>
          </cell>
        </row>
        <row r="174">
          <cell r="C174" t="str">
            <v>Oostlijn</v>
          </cell>
        </row>
        <row r="175">
          <cell r="C175" t="str">
            <v>Oostlijn</v>
          </cell>
        </row>
        <row r="176">
          <cell r="C176" t="str">
            <v>Oostlijn</v>
          </cell>
        </row>
        <row r="177">
          <cell r="C177" t="str">
            <v>Oostlijn</v>
          </cell>
        </row>
        <row r="178">
          <cell r="C178" t="str">
            <v>Oostlijn</v>
          </cell>
        </row>
        <row r="179">
          <cell r="C179" t="str">
            <v>Oostlijn</v>
          </cell>
        </row>
        <row r="180">
          <cell r="C180" t="str">
            <v>Oostlijn</v>
          </cell>
        </row>
        <row r="181">
          <cell r="C181" t="str">
            <v>Oostlijn</v>
          </cell>
        </row>
        <row r="182">
          <cell r="C182" t="str">
            <v>Oostlijn</v>
          </cell>
        </row>
        <row r="183">
          <cell r="C183" t="str">
            <v>Oostlijn</v>
          </cell>
        </row>
        <row r="184">
          <cell r="C184" t="str">
            <v>Oostlijn</v>
          </cell>
        </row>
        <row r="185">
          <cell r="C185" t="str">
            <v>Oostlijn</v>
          </cell>
        </row>
        <row r="186">
          <cell r="C186" t="str">
            <v>Oostlijn</v>
          </cell>
        </row>
        <row r="187">
          <cell r="C187" t="str">
            <v>Oostlijn</v>
          </cell>
        </row>
        <row r="188">
          <cell r="C188" t="str">
            <v>Oostlijn</v>
          </cell>
        </row>
        <row r="189">
          <cell r="C189" t="str">
            <v>Oostlijn</v>
          </cell>
        </row>
        <row r="190">
          <cell r="C190" t="str">
            <v>Oostlijn</v>
          </cell>
        </row>
        <row r="191">
          <cell r="C191" t="str">
            <v>Oostlijn</v>
          </cell>
        </row>
        <row r="192">
          <cell r="C192" t="str">
            <v>Oostlijn</v>
          </cell>
        </row>
        <row r="193">
          <cell r="C193" t="str">
            <v>Oostlijn</v>
          </cell>
        </row>
        <row r="194">
          <cell r="C194" t="str">
            <v>Oostlijn</v>
          </cell>
        </row>
        <row r="195">
          <cell r="C195" t="str">
            <v>Oostlijn</v>
          </cell>
        </row>
        <row r="196">
          <cell r="C196" t="str">
            <v>Oostlijn</v>
          </cell>
        </row>
        <row r="197">
          <cell r="C197" t="str">
            <v>Oostlijn</v>
          </cell>
        </row>
        <row r="198">
          <cell r="C198" t="str">
            <v>Oostlijn</v>
          </cell>
        </row>
        <row r="199">
          <cell r="C199" t="str">
            <v>Oostlijn</v>
          </cell>
        </row>
        <row r="200">
          <cell r="C200" t="str">
            <v>Oostlijn</v>
          </cell>
        </row>
        <row r="201">
          <cell r="C201" t="str">
            <v>Oostlijn</v>
          </cell>
        </row>
        <row r="202">
          <cell r="C202" t="str">
            <v>Oostlijn</v>
          </cell>
        </row>
        <row r="203">
          <cell r="C203" t="str">
            <v>Oostlijn</v>
          </cell>
        </row>
        <row r="204">
          <cell r="C204" t="str">
            <v>Oostlijn</v>
          </cell>
        </row>
        <row r="205">
          <cell r="C205" t="str">
            <v>Oostlijn</v>
          </cell>
        </row>
        <row r="206">
          <cell r="C206" t="str">
            <v>Oostlijn</v>
          </cell>
        </row>
        <row r="207">
          <cell r="C207" t="str">
            <v>Oostlijn</v>
          </cell>
        </row>
        <row r="208">
          <cell r="C208" t="str">
            <v>Oostlijn</v>
          </cell>
        </row>
        <row r="209">
          <cell r="C209" t="str">
            <v>Oostlijn</v>
          </cell>
        </row>
        <row r="210">
          <cell r="C210" t="str">
            <v>Oostlijn</v>
          </cell>
        </row>
        <row r="211">
          <cell r="C211" t="str">
            <v>Oostlijn</v>
          </cell>
        </row>
        <row r="212">
          <cell r="C212" t="str">
            <v>Oostlijn</v>
          </cell>
        </row>
        <row r="213">
          <cell r="C213" t="str">
            <v>Oostlijn</v>
          </cell>
        </row>
        <row r="214">
          <cell r="C214" t="str">
            <v>Oostlijn</v>
          </cell>
        </row>
        <row r="215">
          <cell r="C215" t="str">
            <v>Oostlijn</v>
          </cell>
        </row>
        <row r="216">
          <cell r="C216" t="str">
            <v>Oostlijn</v>
          </cell>
        </row>
        <row r="217">
          <cell r="C217" t="str">
            <v>Oostlijn</v>
          </cell>
        </row>
        <row r="218">
          <cell r="C218" t="str">
            <v>Oostlijn</v>
          </cell>
        </row>
        <row r="219">
          <cell r="C219" t="str">
            <v>Oostlijn</v>
          </cell>
        </row>
        <row r="220">
          <cell r="C220" t="str">
            <v>Oostlijn</v>
          </cell>
        </row>
        <row r="221">
          <cell r="C221" t="str">
            <v>Oostlijn</v>
          </cell>
        </row>
        <row r="222">
          <cell r="C222" t="str">
            <v>Oostlijn</v>
          </cell>
        </row>
        <row r="223">
          <cell r="C223" t="str">
            <v>Oostlijn</v>
          </cell>
        </row>
        <row r="224">
          <cell r="C224" t="str">
            <v>Oostlijn</v>
          </cell>
        </row>
        <row r="225">
          <cell r="C225" t="str">
            <v>Oostlijn</v>
          </cell>
        </row>
        <row r="226">
          <cell r="C226" t="str">
            <v>Oostlijn</v>
          </cell>
        </row>
        <row r="227">
          <cell r="C227" t="str">
            <v>Oostlijn</v>
          </cell>
        </row>
        <row r="228">
          <cell r="C228" t="str">
            <v>Oostlijn</v>
          </cell>
        </row>
        <row r="229">
          <cell r="C229" t="str">
            <v>Oostlijn</v>
          </cell>
        </row>
        <row r="230">
          <cell r="C230" t="str">
            <v>Oostlijn</v>
          </cell>
        </row>
        <row r="231">
          <cell r="C231" t="str">
            <v>Oostlijn</v>
          </cell>
        </row>
        <row r="232">
          <cell r="C232" t="str">
            <v>Oostlijn</v>
          </cell>
        </row>
        <row r="233">
          <cell r="C233" t="str">
            <v>Oostlijn</v>
          </cell>
        </row>
        <row r="234">
          <cell r="C234" t="str">
            <v>Oostlijn</v>
          </cell>
        </row>
        <row r="235">
          <cell r="C235" t="str">
            <v>Oostlijn</v>
          </cell>
        </row>
        <row r="236">
          <cell r="C236" t="str">
            <v>Oostlijn</v>
          </cell>
        </row>
        <row r="237">
          <cell r="C237" t="str">
            <v>Oostlijn</v>
          </cell>
        </row>
        <row r="238">
          <cell r="C238" t="str">
            <v>Oostlijn</v>
          </cell>
        </row>
        <row r="239">
          <cell r="C239" t="str">
            <v>Oostlijn</v>
          </cell>
        </row>
        <row r="240">
          <cell r="C240" t="str">
            <v>Oostlijn</v>
          </cell>
        </row>
        <row r="241">
          <cell r="C241" t="str">
            <v>Oostlijn</v>
          </cell>
        </row>
        <row r="242">
          <cell r="C242" t="str">
            <v>Oostlijn</v>
          </cell>
        </row>
        <row r="243">
          <cell r="C243" t="str">
            <v>Oostlijn</v>
          </cell>
        </row>
        <row r="244">
          <cell r="C244" t="str">
            <v>Oostlijn</v>
          </cell>
        </row>
        <row r="245">
          <cell r="C245" t="str">
            <v>Oostlijn</v>
          </cell>
        </row>
        <row r="246">
          <cell r="C246" t="str">
            <v>Oostlijn</v>
          </cell>
        </row>
        <row r="247">
          <cell r="C247" t="str">
            <v>Oostlijn</v>
          </cell>
        </row>
        <row r="248">
          <cell r="C248" t="str">
            <v>Oostlijn</v>
          </cell>
        </row>
        <row r="249">
          <cell r="C249" t="str">
            <v>Oostlijn</v>
          </cell>
        </row>
        <row r="250">
          <cell r="C250" t="str">
            <v>Oostlijn</v>
          </cell>
        </row>
        <row r="251">
          <cell r="C251" t="str">
            <v>Oostlijn</v>
          </cell>
        </row>
        <row r="252">
          <cell r="C252" t="str">
            <v>Oostlijn</v>
          </cell>
        </row>
        <row r="253">
          <cell r="C253" t="str">
            <v>Oostlijn</v>
          </cell>
        </row>
        <row r="254">
          <cell r="C254" t="str">
            <v>Oostlijn</v>
          </cell>
        </row>
        <row r="255">
          <cell r="C255" t="str">
            <v>Oostlijn</v>
          </cell>
        </row>
        <row r="256">
          <cell r="C256" t="str">
            <v>Oostlijn</v>
          </cell>
        </row>
        <row r="257">
          <cell r="C257" t="str">
            <v>Oostlijn</v>
          </cell>
        </row>
        <row r="258">
          <cell r="C258" t="str">
            <v>Oostlijn</v>
          </cell>
        </row>
        <row r="259">
          <cell r="C259" t="str">
            <v>Oostlijn</v>
          </cell>
        </row>
        <row r="260">
          <cell r="C260" t="str">
            <v>Oostlijn</v>
          </cell>
        </row>
        <row r="261">
          <cell r="C261" t="str">
            <v>Oostlijn</v>
          </cell>
        </row>
        <row r="262">
          <cell r="C262" t="str">
            <v>Oostlijn</v>
          </cell>
        </row>
        <row r="263">
          <cell r="C263" t="str">
            <v>Oostlijn</v>
          </cell>
        </row>
        <row r="264">
          <cell r="C264" t="str">
            <v>Oostlijn</v>
          </cell>
        </row>
        <row r="265">
          <cell r="C265" t="str">
            <v>Oostlijn</v>
          </cell>
        </row>
        <row r="266">
          <cell r="C266" t="str">
            <v>Oostlijn</v>
          </cell>
        </row>
        <row r="267">
          <cell r="C267" t="str">
            <v>Oostlijn</v>
          </cell>
        </row>
        <row r="268">
          <cell r="C268" t="str">
            <v>Oostlijn</v>
          </cell>
        </row>
        <row r="269">
          <cell r="C269" t="str">
            <v>Oostlijn</v>
          </cell>
        </row>
        <row r="270">
          <cell r="C270" t="str">
            <v>Oostlijn</v>
          </cell>
        </row>
        <row r="271">
          <cell r="C271" t="str">
            <v>Oostlijn</v>
          </cell>
        </row>
        <row r="272">
          <cell r="C272" t="str">
            <v>Oostlijn</v>
          </cell>
        </row>
        <row r="273">
          <cell r="C273" t="str">
            <v>Oostlijn</v>
          </cell>
        </row>
        <row r="274">
          <cell r="C274" t="str">
            <v>Oostlijn</v>
          </cell>
        </row>
        <row r="275">
          <cell r="C275" t="str">
            <v>Oostlijn</v>
          </cell>
        </row>
        <row r="276">
          <cell r="C276" t="str">
            <v>Oostlijn</v>
          </cell>
        </row>
        <row r="277">
          <cell r="C277" t="str">
            <v>Oostlijn</v>
          </cell>
        </row>
        <row r="278">
          <cell r="C278" t="str">
            <v>Oostlijn</v>
          </cell>
        </row>
        <row r="279">
          <cell r="C279" t="str">
            <v>Oostlijn</v>
          </cell>
        </row>
        <row r="280">
          <cell r="C280" t="str">
            <v>Oostlijn</v>
          </cell>
        </row>
        <row r="281">
          <cell r="C281" t="str">
            <v>Oostlijn</v>
          </cell>
        </row>
        <row r="282">
          <cell r="C282" t="str">
            <v>Oostlijn</v>
          </cell>
        </row>
        <row r="283">
          <cell r="C283" t="str">
            <v>Oostlijn</v>
          </cell>
        </row>
        <row r="284">
          <cell r="C284" t="str">
            <v>Oostlijn</v>
          </cell>
        </row>
        <row r="285">
          <cell r="C285" t="str">
            <v>Oostlijn</v>
          </cell>
        </row>
        <row r="286">
          <cell r="C286" t="str">
            <v>Oostlijn</v>
          </cell>
        </row>
        <row r="287">
          <cell r="C287" t="str">
            <v>Oostlijn</v>
          </cell>
        </row>
        <row r="288">
          <cell r="C288" t="str">
            <v>Oostlijn</v>
          </cell>
        </row>
        <row r="289">
          <cell r="C289" t="str">
            <v>Oostlijn</v>
          </cell>
        </row>
        <row r="290">
          <cell r="C290" t="str">
            <v>Oostlijn</v>
          </cell>
        </row>
        <row r="291">
          <cell r="C291" t="str">
            <v>Oostlijn</v>
          </cell>
        </row>
        <row r="292">
          <cell r="C292" t="str">
            <v>Oostlijn</v>
          </cell>
        </row>
        <row r="293">
          <cell r="C293" t="str">
            <v>Oostlijn</v>
          </cell>
        </row>
        <row r="294">
          <cell r="C294" t="str">
            <v>Oostlijn</v>
          </cell>
        </row>
        <row r="295">
          <cell r="C295" t="str">
            <v>Oostlijn</v>
          </cell>
        </row>
        <row r="296">
          <cell r="C296" t="str">
            <v>Oostlijn</v>
          </cell>
        </row>
        <row r="297">
          <cell r="C297" t="str">
            <v>Oostlijn</v>
          </cell>
        </row>
        <row r="298">
          <cell r="C298" t="str">
            <v>Oostlijn</v>
          </cell>
        </row>
        <row r="299">
          <cell r="C299" t="str">
            <v>Oostlijn</v>
          </cell>
        </row>
        <row r="300">
          <cell r="C300" t="str">
            <v>Oostlijn</v>
          </cell>
        </row>
        <row r="301">
          <cell r="C301" t="str">
            <v>Oostlijn</v>
          </cell>
        </row>
        <row r="302">
          <cell r="C302" t="str">
            <v>Oostlijn</v>
          </cell>
        </row>
        <row r="303">
          <cell r="C303" t="str">
            <v>Oostlijn</v>
          </cell>
        </row>
        <row r="304">
          <cell r="C304" t="str">
            <v>Oostlijn</v>
          </cell>
        </row>
        <row r="305">
          <cell r="C305" t="str">
            <v>Oostlijn</v>
          </cell>
        </row>
        <row r="306">
          <cell r="C306" t="str">
            <v>Oostlijn</v>
          </cell>
        </row>
        <row r="307">
          <cell r="C307" t="str">
            <v>Oostlijn</v>
          </cell>
        </row>
        <row r="308">
          <cell r="C308" t="str">
            <v>Oostlijn</v>
          </cell>
        </row>
        <row r="309">
          <cell r="C309" t="str">
            <v>Oostlijn</v>
          </cell>
        </row>
        <row r="310">
          <cell r="C310" t="str">
            <v>Oostlijn</v>
          </cell>
        </row>
        <row r="311">
          <cell r="C311" t="str">
            <v>Oostlijn</v>
          </cell>
        </row>
        <row r="312">
          <cell r="C312" t="str">
            <v>Oostlijn</v>
          </cell>
        </row>
        <row r="313">
          <cell r="C313" t="str">
            <v>Oostlijn</v>
          </cell>
        </row>
        <row r="314">
          <cell r="C314" t="str">
            <v>Oostlijn</v>
          </cell>
        </row>
        <row r="315">
          <cell r="C315" t="str">
            <v>Oostlijn</v>
          </cell>
        </row>
        <row r="316">
          <cell r="C316" t="str">
            <v>Oostlijn</v>
          </cell>
        </row>
        <row r="317">
          <cell r="C317" t="str">
            <v>Oostlijn</v>
          </cell>
        </row>
        <row r="318">
          <cell r="C318" t="str">
            <v>Oostlijn</v>
          </cell>
        </row>
        <row r="319">
          <cell r="C319" t="str">
            <v>Oostlijn</v>
          </cell>
        </row>
        <row r="320">
          <cell r="C320" t="str">
            <v>Oostlijn</v>
          </cell>
        </row>
        <row r="321">
          <cell r="C321" t="str">
            <v>Oostlijn</v>
          </cell>
        </row>
        <row r="322">
          <cell r="C322" t="str">
            <v>Oostlijn</v>
          </cell>
        </row>
        <row r="323">
          <cell r="C323" t="str">
            <v>Oostlijn</v>
          </cell>
        </row>
        <row r="324">
          <cell r="C324" t="str">
            <v>Oostlijn</v>
          </cell>
        </row>
        <row r="325">
          <cell r="C325" t="str">
            <v>Oostlijn</v>
          </cell>
        </row>
        <row r="326">
          <cell r="C326" t="str">
            <v>Oostlijn</v>
          </cell>
        </row>
        <row r="327">
          <cell r="C327" t="str">
            <v>Oostlijn</v>
          </cell>
        </row>
        <row r="328">
          <cell r="C328" t="str">
            <v>Oostlijn</v>
          </cell>
        </row>
        <row r="329">
          <cell r="C329" t="str">
            <v>Oostlijn</v>
          </cell>
        </row>
        <row r="330">
          <cell r="C330" t="str">
            <v>Oostlijn</v>
          </cell>
        </row>
        <row r="331">
          <cell r="C331" t="str">
            <v>Oostlijn</v>
          </cell>
        </row>
        <row r="332">
          <cell r="C332" t="str">
            <v>Oostlijn</v>
          </cell>
        </row>
        <row r="333">
          <cell r="C333" t="str">
            <v>Oostlijn</v>
          </cell>
        </row>
        <row r="334">
          <cell r="C334" t="str">
            <v>Oostlijn</v>
          </cell>
        </row>
        <row r="335">
          <cell r="C335" t="str">
            <v>Oostlijn</v>
          </cell>
        </row>
        <row r="336">
          <cell r="C336" t="str">
            <v>Oostlijn</v>
          </cell>
        </row>
        <row r="337">
          <cell r="C337" t="str">
            <v>Oostlijn</v>
          </cell>
        </row>
        <row r="338">
          <cell r="C338" t="str">
            <v>Oostlijn</v>
          </cell>
        </row>
        <row r="339">
          <cell r="C339" t="str">
            <v>Oostlijn</v>
          </cell>
        </row>
        <row r="340">
          <cell r="C340" t="str">
            <v>Oostlijn</v>
          </cell>
        </row>
        <row r="341">
          <cell r="C341" t="str">
            <v>Oostlijn</v>
          </cell>
        </row>
        <row r="342">
          <cell r="C342" t="str">
            <v>Oostlijn</v>
          </cell>
        </row>
        <row r="343">
          <cell r="C343" t="str">
            <v>Oostlijn</v>
          </cell>
        </row>
        <row r="344">
          <cell r="C344" t="str">
            <v>Oostlijn</v>
          </cell>
        </row>
        <row r="345">
          <cell r="C345" t="str">
            <v>Oostlijn</v>
          </cell>
        </row>
        <row r="346">
          <cell r="C346" t="str">
            <v>Oostlijn</v>
          </cell>
        </row>
        <row r="347">
          <cell r="C347" t="str">
            <v>Oostlijn</v>
          </cell>
        </row>
        <row r="348">
          <cell r="C348" t="str">
            <v>Oostlijn</v>
          </cell>
        </row>
        <row r="349">
          <cell r="C349" t="str">
            <v>Oostlijn</v>
          </cell>
        </row>
        <row r="350">
          <cell r="C350" t="str">
            <v>Oostlijn</v>
          </cell>
        </row>
        <row r="351">
          <cell r="C351" t="str">
            <v>Oostlijn</v>
          </cell>
        </row>
        <row r="352">
          <cell r="C352" t="str">
            <v>Oostlijn</v>
          </cell>
        </row>
        <row r="353">
          <cell r="C353" t="str">
            <v>Oostlijn</v>
          </cell>
        </row>
        <row r="354">
          <cell r="C354" t="str">
            <v>Oostlijn</v>
          </cell>
        </row>
        <row r="355">
          <cell r="C355" t="str">
            <v>Oostlijn</v>
          </cell>
        </row>
        <row r="356">
          <cell r="C356" t="str">
            <v>Oostlijn</v>
          </cell>
        </row>
        <row r="357">
          <cell r="C357" t="str">
            <v>Oostlijn</v>
          </cell>
        </row>
        <row r="358">
          <cell r="C358" t="str">
            <v>Oostlijn</v>
          </cell>
        </row>
        <row r="359">
          <cell r="C359" t="str">
            <v>Oostlijn</v>
          </cell>
        </row>
        <row r="360">
          <cell r="C360" t="str">
            <v>Oostlijn</v>
          </cell>
        </row>
        <row r="361">
          <cell r="C361" t="str">
            <v>Oostlijn</v>
          </cell>
        </row>
        <row r="362">
          <cell r="C362" t="str">
            <v>Oostlijn</v>
          </cell>
        </row>
        <row r="363">
          <cell r="C363" t="str">
            <v>Oostlijn</v>
          </cell>
        </row>
        <row r="364">
          <cell r="C364" t="str">
            <v>Oostlijn</v>
          </cell>
        </row>
        <row r="365">
          <cell r="C365" t="str">
            <v>Oostlijn</v>
          </cell>
        </row>
        <row r="366">
          <cell r="C366" t="str">
            <v>Oostlijn</v>
          </cell>
        </row>
        <row r="367">
          <cell r="C367" t="str">
            <v>Oostlijn</v>
          </cell>
        </row>
        <row r="368">
          <cell r="C368" t="str">
            <v>Oostlijn</v>
          </cell>
        </row>
        <row r="369">
          <cell r="C369" t="str">
            <v>Oostlijn</v>
          </cell>
        </row>
        <row r="370">
          <cell r="C370" t="str">
            <v>Oostlijn</v>
          </cell>
        </row>
        <row r="371">
          <cell r="C371" t="str">
            <v>Oostlijn</v>
          </cell>
        </row>
        <row r="372">
          <cell r="C372" t="str">
            <v>Oostlijn</v>
          </cell>
        </row>
        <row r="373">
          <cell r="C373" t="str">
            <v>Oostlijn</v>
          </cell>
        </row>
        <row r="374">
          <cell r="C374" t="str">
            <v>Oostlijn</v>
          </cell>
        </row>
        <row r="375">
          <cell r="C375" t="str">
            <v>Oostlijn</v>
          </cell>
        </row>
        <row r="376">
          <cell r="C376" t="str">
            <v>Oostlijn</v>
          </cell>
        </row>
        <row r="377">
          <cell r="C377" t="str">
            <v>Oostlijn</v>
          </cell>
        </row>
        <row r="378">
          <cell r="C378" t="str">
            <v>Oostlijn</v>
          </cell>
        </row>
        <row r="379">
          <cell r="C379" t="str">
            <v>Oostlijn</v>
          </cell>
        </row>
        <row r="380">
          <cell r="C380" t="str">
            <v>Oostlijn</v>
          </cell>
        </row>
        <row r="381">
          <cell r="C381" t="str">
            <v>Oostlijn</v>
          </cell>
        </row>
        <row r="382">
          <cell r="C382" t="str">
            <v>Oostlijn</v>
          </cell>
        </row>
        <row r="383">
          <cell r="C383" t="str">
            <v>Oostlijn</v>
          </cell>
        </row>
        <row r="384">
          <cell r="C384" t="str">
            <v>Oostlijn</v>
          </cell>
        </row>
        <row r="385">
          <cell r="C385" t="str">
            <v>Oostlijn</v>
          </cell>
        </row>
        <row r="386">
          <cell r="C386" t="str">
            <v>Oostlijn</v>
          </cell>
        </row>
        <row r="387">
          <cell r="C387" t="str">
            <v>Oostlijn</v>
          </cell>
        </row>
        <row r="388">
          <cell r="C388" t="str">
            <v>Oostlijn</v>
          </cell>
        </row>
        <row r="389">
          <cell r="C389" t="str">
            <v>Oostlijn</v>
          </cell>
        </row>
        <row r="390">
          <cell r="C390" t="str">
            <v>Oostlijn</v>
          </cell>
        </row>
        <row r="391">
          <cell r="C391" t="str">
            <v>Oostlijn</v>
          </cell>
        </row>
        <row r="392">
          <cell r="C392" t="str">
            <v>Oostlijn</v>
          </cell>
        </row>
        <row r="393">
          <cell r="C393" t="str">
            <v>Oostlijn</v>
          </cell>
        </row>
        <row r="394">
          <cell r="C394" t="str">
            <v>Oostlijn</v>
          </cell>
        </row>
        <row r="395">
          <cell r="C395" t="str">
            <v>Oostlijn</v>
          </cell>
        </row>
        <row r="396">
          <cell r="C396" t="str">
            <v>Oostlijn</v>
          </cell>
        </row>
        <row r="397">
          <cell r="C397" t="str">
            <v>Oostlijn</v>
          </cell>
        </row>
        <row r="398">
          <cell r="C398" t="str">
            <v>Oostlijn</v>
          </cell>
        </row>
        <row r="399">
          <cell r="C399" t="str">
            <v>Oostlijn</v>
          </cell>
        </row>
        <row r="400">
          <cell r="C400" t="str">
            <v>Oostlijn</v>
          </cell>
        </row>
        <row r="401">
          <cell r="C401" t="str">
            <v>Oostlijn</v>
          </cell>
        </row>
        <row r="402">
          <cell r="C402" t="str">
            <v>Oostlijn</v>
          </cell>
        </row>
        <row r="403">
          <cell r="C403" t="str">
            <v>Oostlijn</v>
          </cell>
        </row>
        <row r="404">
          <cell r="C404" t="str">
            <v>Oostlijn</v>
          </cell>
        </row>
        <row r="405">
          <cell r="C405" t="str">
            <v>Oostlijn</v>
          </cell>
        </row>
        <row r="406">
          <cell r="C406" t="str">
            <v>Oostlijn</v>
          </cell>
        </row>
        <row r="407">
          <cell r="C407" t="str">
            <v>Oostlijn</v>
          </cell>
        </row>
        <row r="408">
          <cell r="C408" t="str">
            <v>Oostlijn</v>
          </cell>
        </row>
        <row r="409">
          <cell r="C409" t="str">
            <v>Oostlijn</v>
          </cell>
        </row>
        <row r="410">
          <cell r="C410" t="str">
            <v>Oostlijn</v>
          </cell>
        </row>
        <row r="411">
          <cell r="C411" t="str">
            <v>Oostlijn</v>
          </cell>
        </row>
        <row r="412">
          <cell r="C412" t="str">
            <v>Oostlijn</v>
          </cell>
        </row>
        <row r="413">
          <cell r="C413" t="str">
            <v>Oostlijn</v>
          </cell>
        </row>
        <row r="414">
          <cell r="C414" t="str">
            <v>Oostlijn</v>
          </cell>
        </row>
        <row r="415">
          <cell r="C415" t="str">
            <v>Oostlijn</v>
          </cell>
        </row>
        <row r="416">
          <cell r="C416" t="str">
            <v>Oostlijn</v>
          </cell>
        </row>
        <row r="417">
          <cell r="C417" t="str">
            <v>Oostlijn</v>
          </cell>
        </row>
        <row r="418">
          <cell r="C418" t="str">
            <v>Oostlijn</v>
          </cell>
        </row>
        <row r="419">
          <cell r="C419" t="str">
            <v>Oostlijn</v>
          </cell>
        </row>
        <row r="420">
          <cell r="C420" t="str">
            <v>Oostlijn</v>
          </cell>
        </row>
        <row r="421">
          <cell r="C421" t="str">
            <v>Oostlijn</v>
          </cell>
        </row>
        <row r="422">
          <cell r="C422" t="str">
            <v>Oostlijn</v>
          </cell>
        </row>
        <row r="423">
          <cell r="C423" t="str">
            <v>Oostlijn</v>
          </cell>
        </row>
        <row r="424">
          <cell r="C424" t="str">
            <v>Oostlijn</v>
          </cell>
        </row>
        <row r="425">
          <cell r="C425" t="str">
            <v>Oostlijn</v>
          </cell>
        </row>
        <row r="426">
          <cell r="C426" t="str">
            <v>Oostlijn</v>
          </cell>
        </row>
        <row r="427">
          <cell r="C427" t="str">
            <v>Oostlijn</v>
          </cell>
        </row>
        <row r="428">
          <cell r="C428" t="str">
            <v>Oostlijn</v>
          </cell>
        </row>
        <row r="429">
          <cell r="C429" t="str">
            <v>Oostlijn</v>
          </cell>
        </row>
        <row r="430">
          <cell r="C430" t="str">
            <v>Oostlijn</v>
          </cell>
        </row>
        <row r="431">
          <cell r="C431" t="str">
            <v>Oostlijn</v>
          </cell>
        </row>
        <row r="432">
          <cell r="C432" t="str">
            <v>Oostlijn</v>
          </cell>
        </row>
        <row r="433">
          <cell r="C433" t="str">
            <v>Oostlijn</v>
          </cell>
        </row>
        <row r="434">
          <cell r="C434" t="str">
            <v>Oostlijn</v>
          </cell>
        </row>
        <row r="435">
          <cell r="C435" t="str">
            <v>Oostlijn</v>
          </cell>
        </row>
        <row r="436">
          <cell r="C436" t="str">
            <v>Oostlijn</v>
          </cell>
        </row>
        <row r="437">
          <cell r="C437" t="str">
            <v>Oostlijn</v>
          </cell>
        </row>
        <row r="438">
          <cell r="C438" t="str">
            <v>Oostlijn</v>
          </cell>
        </row>
        <row r="439">
          <cell r="C439" t="str">
            <v>Oostlijn</v>
          </cell>
        </row>
        <row r="440">
          <cell r="C440" t="str">
            <v>Oostlijn</v>
          </cell>
        </row>
        <row r="441">
          <cell r="C441" t="str">
            <v>Oostlijn</v>
          </cell>
        </row>
        <row r="442">
          <cell r="C442" t="str">
            <v>Oostlijn</v>
          </cell>
        </row>
        <row r="443">
          <cell r="C443" t="str">
            <v>Oostlijn</v>
          </cell>
        </row>
        <row r="444">
          <cell r="C444" t="str">
            <v>Oostlijn</v>
          </cell>
        </row>
        <row r="445">
          <cell r="C445" t="str">
            <v>Oostlijn</v>
          </cell>
        </row>
        <row r="446">
          <cell r="C446" t="str">
            <v>Oostlijn</v>
          </cell>
        </row>
        <row r="447">
          <cell r="C447" t="str">
            <v>Oostlijn</v>
          </cell>
        </row>
        <row r="448">
          <cell r="C448" t="str">
            <v>Oostlijn</v>
          </cell>
        </row>
        <row r="449">
          <cell r="C449" t="str">
            <v>Oostlijn</v>
          </cell>
        </row>
        <row r="450">
          <cell r="C450" t="str">
            <v>Oostlijn</v>
          </cell>
        </row>
        <row r="451">
          <cell r="C451" t="str">
            <v>Oostlijn</v>
          </cell>
        </row>
        <row r="452">
          <cell r="C452" t="str">
            <v>Oostlijn</v>
          </cell>
        </row>
        <row r="453">
          <cell r="C453" t="str">
            <v>Oostlijn</v>
          </cell>
        </row>
        <row r="454">
          <cell r="C454" t="str">
            <v>Oostlijn</v>
          </cell>
        </row>
        <row r="455">
          <cell r="C455" t="str">
            <v>Oostlijn</v>
          </cell>
        </row>
        <row r="456">
          <cell r="C456" t="str">
            <v>Oostlijn</v>
          </cell>
        </row>
        <row r="457">
          <cell r="C457" t="str">
            <v>Oostlijn</v>
          </cell>
        </row>
        <row r="458">
          <cell r="C458" t="str">
            <v>Oostlijn</v>
          </cell>
        </row>
        <row r="459">
          <cell r="C459" t="str">
            <v>Oostlijn</v>
          </cell>
        </row>
        <row r="460">
          <cell r="C460" t="str">
            <v>Oostlijn</v>
          </cell>
        </row>
        <row r="461">
          <cell r="C461" t="str">
            <v>Oostlijn</v>
          </cell>
        </row>
        <row r="462">
          <cell r="C462" t="str">
            <v>Oostlijn</v>
          </cell>
        </row>
        <row r="463">
          <cell r="C463" t="str">
            <v>Oostlijn</v>
          </cell>
        </row>
        <row r="464">
          <cell r="C464" t="str">
            <v>Oostlijn</v>
          </cell>
        </row>
        <row r="465">
          <cell r="C465" t="str">
            <v>Oostlijn</v>
          </cell>
        </row>
        <row r="466">
          <cell r="C466" t="str">
            <v>Oostlijn</v>
          </cell>
        </row>
        <row r="467">
          <cell r="C467" t="str">
            <v>Oostlijn</v>
          </cell>
        </row>
        <row r="468">
          <cell r="C468" t="str">
            <v>Oostlijn</v>
          </cell>
        </row>
        <row r="469">
          <cell r="C469" t="str">
            <v>Oostlijn</v>
          </cell>
        </row>
        <row r="470">
          <cell r="C470" t="str">
            <v>Oostlijn</v>
          </cell>
        </row>
        <row r="471">
          <cell r="C471" t="str">
            <v>Oostlijn</v>
          </cell>
        </row>
        <row r="472">
          <cell r="C472" t="str">
            <v>Oostlijn</v>
          </cell>
        </row>
        <row r="473">
          <cell r="C473" t="str">
            <v>Oostlijn</v>
          </cell>
        </row>
        <row r="474">
          <cell r="C474" t="str">
            <v>Oostlijn</v>
          </cell>
        </row>
        <row r="475">
          <cell r="C475" t="str">
            <v>Oostlijn</v>
          </cell>
        </row>
        <row r="476">
          <cell r="C476" t="str">
            <v>Oostlijn</v>
          </cell>
        </row>
        <row r="477">
          <cell r="C477" t="str">
            <v>Oostlijn</v>
          </cell>
        </row>
        <row r="478">
          <cell r="C478" t="str">
            <v>Oostlijn</v>
          </cell>
        </row>
        <row r="479">
          <cell r="C479" t="str">
            <v>Oostlijn</v>
          </cell>
        </row>
        <row r="480">
          <cell r="C480" t="str">
            <v>Oostlijn</v>
          </cell>
        </row>
        <row r="481">
          <cell r="C481" t="str">
            <v>Oostlijn</v>
          </cell>
        </row>
        <row r="482">
          <cell r="C482" t="str">
            <v>Oostlijn</v>
          </cell>
        </row>
        <row r="483">
          <cell r="C483" t="str">
            <v>Oostlijn</v>
          </cell>
        </row>
        <row r="484">
          <cell r="C484" t="str">
            <v>Oostlijn</v>
          </cell>
        </row>
        <row r="485">
          <cell r="C485" t="str">
            <v>Oostlijn</v>
          </cell>
        </row>
        <row r="486">
          <cell r="C486" t="str">
            <v>Oostlijn</v>
          </cell>
        </row>
        <row r="487">
          <cell r="C487" t="str">
            <v>Oostlijn</v>
          </cell>
        </row>
        <row r="488">
          <cell r="C488" t="str">
            <v>Oostlijn</v>
          </cell>
        </row>
        <row r="489">
          <cell r="C489" t="str">
            <v>Oostlijn</v>
          </cell>
        </row>
        <row r="490">
          <cell r="C490" t="str">
            <v>Oostlijn</v>
          </cell>
        </row>
        <row r="491">
          <cell r="C491" t="str">
            <v>Oostlijn</v>
          </cell>
        </row>
        <row r="492">
          <cell r="C492" t="str">
            <v>Oostlijn</v>
          </cell>
        </row>
        <row r="493">
          <cell r="C493" t="str">
            <v>Oostlijn</v>
          </cell>
        </row>
        <row r="494">
          <cell r="C494" t="str">
            <v>Oostlijn</v>
          </cell>
        </row>
        <row r="495">
          <cell r="C495" t="str">
            <v>Oostlijn</v>
          </cell>
        </row>
        <row r="496">
          <cell r="C496" t="str">
            <v>Oostlijn</v>
          </cell>
        </row>
        <row r="497">
          <cell r="C497" t="str">
            <v>Oostlijn</v>
          </cell>
        </row>
        <row r="498">
          <cell r="C498" t="str">
            <v>Oostlijn</v>
          </cell>
        </row>
        <row r="499">
          <cell r="C499" t="str">
            <v>Oostlijn</v>
          </cell>
        </row>
        <row r="500">
          <cell r="C500" t="str">
            <v>Oostlijn</v>
          </cell>
        </row>
        <row r="501">
          <cell r="C501" t="str">
            <v>Oostlijn</v>
          </cell>
        </row>
        <row r="502">
          <cell r="C502" t="str">
            <v>Oostlijn</v>
          </cell>
        </row>
        <row r="503">
          <cell r="C503" t="str">
            <v>Oostlijn</v>
          </cell>
        </row>
        <row r="504">
          <cell r="C504" t="str">
            <v>Oostlijn</v>
          </cell>
        </row>
        <row r="505">
          <cell r="C505" t="str">
            <v>Oostlijn</v>
          </cell>
        </row>
        <row r="506">
          <cell r="C506" t="str">
            <v>Oostlijn</v>
          </cell>
        </row>
        <row r="507">
          <cell r="C507" t="str">
            <v>Oostlijn</v>
          </cell>
        </row>
        <row r="508">
          <cell r="C508" t="str">
            <v>Oostlijn</v>
          </cell>
        </row>
        <row r="509">
          <cell r="C509" t="str">
            <v>Oostlijn</v>
          </cell>
        </row>
        <row r="510">
          <cell r="C510" t="str">
            <v>Oostlijn</v>
          </cell>
        </row>
        <row r="511">
          <cell r="C511" t="str">
            <v>Oostlijn</v>
          </cell>
        </row>
        <row r="512">
          <cell r="C512" t="str">
            <v>Oostlijn</v>
          </cell>
        </row>
        <row r="513">
          <cell r="C513" t="str">
            <v>Oostlijn</v>
          </cell>
        </row>
        <row r="514">
          <cell r="C514" t="str">
            <v>Oostlijn</v>
          </cell>
        </row>
        <row r="515">
          <cell r="C515" t="str">
            <v>Oostlijn</v>
          </cell>
        </row>
        <row r="516">
          <cell r="C516" t="str">
            <v>Oostlijn</v>
          </cell>
        </row>
        <row r="517">
          <cell r="C517" t="str">
            <v>Oostlijn</v>
          </cell>
        </row>
        <row r="518">
          <cell r="C518" t="str">
            <v>Oostlijn</v>
          </cell>
        </row>
        <row r="519">
          <cell r="C519" t="str">
            <v>Oostlijn</v>
          </cell>
        </row>
        <row r="520">
          <cell r="C520" t="str">
            <v>Oostlijn</v>
          </cell>
        </row>
        <row r="521">
          <cell r="C521" t="str">
            <v>Oostlijn</v>
          </cell>
        </row>
        <row r="522">
          <cell r="C522" t="str">
            <v>Oostlijn</v>
          </cell>
        </row>
        <row r="523">
          <cell r="C523" t="str">
            <v>Oostlijn</v>
          </cell>
        </row>
        <row r="524">
          <cell r="C524" t="str">
            <v>Oostlijn</v>
          </cell>
        </row>
        <row r="525">
          <cell r="C525" t="str">
            <v>Oostlijn</v>
          </cell>
        </row>
        <row r="526">
          <cell r="C526" t="str">
            <v>Oostlijn</v>
          </cell>
        </row>
        <row r="527">
          <cell r="C527" t="str">
            <v>Oostlijn</v>
          </cell>
        </row>
        <row r="528">
          <cell r="C528" t="str">
            <v>Oostlijn</v>
          </cell>
        </row>
        <row r="529">
          <cell r="C529" t="str">
            <v>Oostlijn</v>
          </cell>
        </row>
        <row r="530">
          <cell r="C530" t="str">
            <v>Oostlijn</v>
          </cell>
        </row>
        <row r="531">
          <cell r="C531" t="str">
            <v>Oostlijn</v>
          </cell>
        </row>
        <row r="532">
          <cell r="C532" t="str">
            <v>Oostlijn</v>
          </cell>
        </row>
        <row r="533">
          <cell r="C533" t="str">
            <v>Oostlijn</v>
          </cell>
        </row>
        <row r="534">
          <cell r="C534" t="str">
            <v>Oostlijn</v>
          </cell>
        </row>
        <row r="535">
          <cell r="C535" t="str">
            <v>Oostlijn</v>
          </cell>
        </row>
        <row r="536">
          <cell r="C536" t="str">
            <v>Oostlijn</v>
          </cell>
        </row>
        <row r="537">
          <cell r="C537" t="str">
            <v>Oostlijn</v>
          </cell>
        </row>
        <row r="538">
          <cell r="C538" t="str">
            <v>Oostlijn</v>
          </cell>
        </row>
        <row r="539">
          <cell r="C539" t="str">
            <v>Oostlijn</v>
          </cell>
        </row>
        <row r="540">
          <cell r="C540" t="str">
            <v>Oostlijn</v>
          </cell>
        </row>
        <row r="541">
          <cell r="C541" t="str">
            <v>Oostlijn</v>
          </cell>
        </row>
        <row r="542">
          <cell r="C542" t="str">
            <v>Oostlijn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tes 08-09"/>
      <sheetName val="CB Totaal"/>
      <sheetName val="CB SMO Oostlijn"/>
      <sheetName val="CB Ballastbed"/>
      <sheetName val="CB Graffiti"/>
      <sheetName val="CB Liftbodems"/>
      <sheetName val="CB Folder"/>
      <sheetName val="CB IJzijde"/>
      <sheetName val="CB Glasbewassing"/>
      <sheetName val="CB Glas IJzijde"/>
      <sheetName val="CB Cico's &amp; Kaartautomaten"/>
      <sheetName val="CB Gates extra"/>
      <sheetName val="CB Olieopvangbak"/>
      <sheetName val="CB Geveldelen"/>
      <sheetName val="CB Binnenzijde liftschacht"/>
      <sheetName val="CB Glaslamellen"/>
      <sheetName val="2-Kengetal"/>
      <sheetName val="3-Basis ruimtestaat"/>
      <sheetName val="3-Ballastbed ruimtestaat"/>
      <sheetName val="3-Glasbewassing ruimtestaat"/>
      <sheetName val="3-Glas IJzijde ruimtestaat"/>
      <sheetName val="Glasbewassing op afroep"/>
      <sheetName val="4-Premies en opslagen"/>
      <sheetName val="5-Opbouw uurtarieven"/>
      <sheetName val="6-Tarievenmatrix"/>
      <sheetName val="7-Machine-investeringskosten"/>
      <sheetName val="Toelichting"/>
      <sheetName val="01.0012"/>
      <sheetName val="01.0730b"/>
      <sheetName val="01.1095b"/>
      <sheetName val="01.1460b"/>
      <sheetName val="02.0000"/>
      <sheetName val="02.0004"/>
      <sheetName val="02.0026"/>
      <sheetName val="02.0156"/>
      <sheetName val="02.0255"/>
      <sheetName val="02.0365"/>
      <sheetName val="02.0730"/>
      <sheetName val="03.0000"/>
      <sheetName val="03.0004"/>
      <sheetName val="03.0012"/>
      <sheetName val="03.0365"/>
      <sheetName val="04.0012"/>
      <sheetName val="04.0365"/>
      <sheetName val="05.0004"/>
      <sheetName val="05.0730b"/>
      <sheetName val="06.0026"/>
      <sheetName val="06.0730"/>
      <sheetName val="06.1095"/>
      <sheetName val="06.1460"/>
      <sheetName val="07.0000 a"/>
      <sheetName val="07.0000 b"/>
      <sheetName val="07.0004"/>
      <sheetName val="08.0730"/>
      <sheetName val="09.0000 a"/>
      <sheetName val="09.0000 b"/>
      <sheetName val="09.0004"/>
      <sheetName val="09.0012"/>
      <sheetName val="10.0000"/>
      <sheetName val="10.0004"/>
      <sheetName val="10.0012"/>
      <sheetName val="10.0026"/>
      <sheetName val="10.0156"/>
      <sheetName val="10.0255"/>
      <sheetName val="10.0365"/>
      <sheetName val="10.0730"/>
      <sheetName val="11.0004"/>
      <sheetName val="12.0365"/>
      <sheetName val="13.0000"/>
      <sheetName val="14.0000"/>
      <sheetName val="Gates_08-09"/>
      <sheetName val="CB_Totaal"/>
      <sheetName val="CB_SMO_Oostlijn"/>
      <sheetName val="CB_Ballastbed"/>
      <sheetName val="CB_Graffiti"/>
      <sheetName val="CB_Liftbodems"/>
      <sheetName val="CB_Folder"/>
      <sheetName val="CB_IJzijde"/>
      <sheetName val="CB_Glasbewassing"/>
      <sheetName val="CB_Glas_IJzijde"/>
      <sheetName val="CB_Cico's_&amp;_Kaartautomaten"/>
      <sheetName val="CB_Gates_extra"/>
      <sheetName val="CB_Olieopvangbak"/>
      <sheetName val="CB_Geveldelen"/>
      <sheetName val="CB_Binnenzijde_liftschacht"/>
      <sheetName val="CB_Glaslamellen"/>
      <sheetName val="3-Basis_ruimtestaat"/>
      <sheetName val="3-Ballastbed_ruimtestaat"/>
      <sheetName val="3-Glasbewassing_ruimtestaat"/>
      <sheetName val="3-Glas_IJzijde_ruimtestaat"/>
      <sheetName val="Glasbewassing_op_afroep"/>
      <sheetName val="4-Premies_en_opslagen"/>
      <sheetName val="5-Opbouw_uurtarieven"/>
      <sheetName val="01_0012"/>
      <sheetName val="01_0730b"/>
      <sheetName val="01_1095b"/>
      <sheetName val="01_1460b"/>
      <sheetName val="02_0000"/>
      <sheetName val="02_0004"/>
      <sheetName val="02_0026"/>
      <sheetName val="02_0156"/>
      <sheetName val="02_0255"/>
      <sheetName val="02_0365"/>
      <sheetName val="02_0730"/>
      <sheetName val="03_0000"/>
      <sheetName val="03_0004"/>
      <sheetName val="03_0012"/>
      <sheetName val="03_0365"/>
      <sheetName val="04_0012"/>
      <sheetName val="04_0365"/>
      <sheetName val="05_0004"/>
      <sheetName val="05_0730b"/>
      <sheetName val="06_0026"/>
      <sheetName val="06_0730"/>
      <sheetName val="06_1095"/>
      <sheetName val="06_1460"/>
      <sheetName val="07_0000_a"/>
      <sheetName val="07_0000_b"/>
      <sheetName val="07_0004"/>
      <sheetName val="08_0730"/>
      <sheetName val="09_0000_a"/>
      <sheetName val="09_0000_b"/>
      <sheetName val="09_0004"/>
      <sheetName val="09_0012"/>
      <sheetName val="10_0000"/>
      <sheetName val="10_0004"/>
      <sheetName val="10_0012"/>
      <sheetName val="10_0026"/>
      <sheetName val="10_0156"/>
      <sheetName val="10_0255"/>
      <sheetName val="10_0365"/>
      <sheetName val="10_0730"/>
      <sheetName val="11_0004"/>
      <sheetName val="12_0365"/>
      <sheetName val="13_0000"/>
      <sheetName val="14_0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blad"/>
      <sheetName val="korting meerdere percelen"/>
      <sheetName val="1-Contractblad dag"/>
      <sheetName val="Vergelijking huidig"/>
      <sheetName val="2-Kengetal"/>
      <sheetName val="Kengetallen overzicht"/>
      <sheetName val="Kosten per locatie"/>
      <sheetName val="3-Basis ruimtestaat"/>
      <sheetName val="3b-Cico's"/>
      <sheetName val="4-Premies en opslagen"/>
      <sheetName val="5-Opbouw uurtarieven"/>
      <sheetName val="6- toeslagenmatrix"/>
      <sheetName val="7-Machine-investeringskosten"/>
      <sheetName val="8-sanitaire voorzieningen"/>
      <sheetName val="9-Afroepprijs"/>
      <sheetName val="10-gladheidsbestrijding"/>
      <sheetName val="11-suppletiekosten"/>
      <sheetName val="Blad1"/>
    </sheetNames>
    <sheetDataSet>
      <sheetData sheetId="0"/>
      <sheetData sheetId="1"/>
      <sheetData sheetId="2"/>
      <sheetData sheetId="3"/>
      <sheetData sheetId="4">
        <row r="11">
          <cell r="A11" t="str">
            <v>01.0012</v>
          </cell>
          <cell r="B11">
            <v>12</v>
          </cell>
          <cell r="C11" t="str">
            <v>Perrons</v>
          </cell>
          <cell r="D11" t="str">
            <v>12 x per jaar</v>
          </cell>
          <cell r="G11">
            <v>0.111</v>
          </cell>
          <cell r="H11">
            <v>0.111</v>
          </cell>
          <cell r="J11">
            <v>0.111</v>
          </cell>
          <cell r="N11">
            <v>108.10810810810811</v>
          </cell>
          <cell r="O11">
            <v>615.6</v>
          </cell>
          <cell r="P11">
            <v>6.5255289589958073E-3</v>
          </cell>
        </row>
        <row r="12">
          <cell r="A12" t="str">
            <v>01.365.1</v>
          </cell>
          <cell r="B12">
            <v>365</v>
          </cell>
          <cell r="C12" t="str">
            <v>Perrons</v>
          </cell>
          <cell r="D12" t="str">
            <v>Klasse 1</v>
          </cell>
          <cell r="E12">
            <v>0.35</v>
          </cell>
          <cell r="F12">
            <v>0.36299999999999999</v>
          </cell>
          <cell r="G12">
            <v>0.64800000000000002</v>
          </cell>
          <cell r="H12">
            <v>0.50550000000000006</v>
          </cell>
          <cell r="I12">
            <v>1.4442857142857146</v>
          </cell>
          <cell r="J12">
            <v>0.12672</v>
          </cell>
          <cell r="K12">
            <v>0.12936</v>
          </cell>
          <cell r="M12">
            <v>7.7616000000000004E-2</v>
          </cell>
          <cell r="N12">
            <v>1093.8099347909474</v>
          </cell>
          <cell r="O12">
            <v>24294.229999999996</v>
          </cell>
          <cell r="P12">
            <v>0.25752550585039746</v>
          </cell>
        </row>
        <row r="13">
          <cell r="A13" t="str">
            <v>01.365.2</v>
          </cell>
          <cell r="B13">
            <v>365</v>
          </cell>
          <cell r="C13" t="str">
            <v>Perrons</v>
          </cell>
          <cell r="D13" t="str">
            <v>Klasse 2</v>
          </cell>
          <cell r="H13" t="e">
            <v>#DIV/0!</v>
          </cell>
          <cell r="J13">
            <v>0.19008</v>
          </cell>
          <cell r="K13">
            <v>8.6239999999999997E-2</v>
          </cell>
          <cell r="L13">
            <v>4.3119999999999999E-2</v>
          </cell>
          <cell r="M13">
            <v>3.8808000000000002E-2</v>
          </cell>
          <cell r="N13">
            <v>1018.8472789799245</v>
          </cell>
          <cell r="O13">
            <v>15686.279999999999</v>
          </cell>
          <cell r="P13">
            <v>0.16627887329258728</v>
          </cell>
        </row>
        <row r="14">
          <cell r="A14" t="str">
            <v>01.365.3</v>
          </cell>
          <cell r="B14">
            <v>365</v>
          </cell>
          <cell r="C14" t="str">
            <v>Perrons</v>
          </cell>
          <cell r="D14" t="str">
            <v>Klasse 3</v>
          </cell>
          <cell r="H14" t="e">
            <v>#DIV/0!</v>
          </cell>
          <cell r="J14">
            <v>0.31679999999999997</v>
          </cell>
          <cell r="L14">
            <v>8.6239999999999997E-2</v>
          </cell>
          <cell r="N14">
            <v>905.61730845573652</v>
          </cell>
          <cell r="O14">
            <v>10626.8</v>
          </cell>
          <cell r="P14">
            <v>0.11264699665603742</v>
          </cell>
        </row>
        <row r="15">
          <cell r="A15" t="str">
            <v>02.0004</v>
          </cell>
          <cell r="B15">
            <v>4</v>
          </cell>
          <cell r="C15" t="str">
            <v>Sanitair</v>
          </cell>
          <cell r="D15" t="str">
            <v>4 x per jaar</v>
          </cell>
          <cell r="F15">
            <v>0.13300000000000001</v>
          </cell>
          <cell r="H15">
            <v>0.13300000000000001</v>
          </cell>
          <cell r="J15">
            <v>0.13300000000000001</v>
          </cell>
          <cell r="N15">
            <v>30.075187969924812</v>
          </cell>
          <cell r="O15">
            <v>262.35000000000002</v>
          </cell>
          <cell r="P15">
            <v>2.7809820051860785E-3</v>
          </cell>
        </row>
        <row r="16">
          <cell r="A16" t="str">
            <v>02.0026</v>
          </cell>
          <cell r="B16">
            <v>26</v>
          </cell>
          <cell r="C16" t="str">
            <v>Sanitair</v>
          </cell>
          <cell r="D16" t="str">
            <v xml:space="preserve">1 x per twee weken </v>
          </cell>
          <cell r="F16">
            <v>0.65</v>
          </cell>
          <cell r="G16">
            <v>0.41899999999999998</v>
          </cell>
          <cell r="H16">
            <v>0.53449999999999998</v>
          </cell>
          <cell r="J16">
            <v>0.53449999999999998</v>
          </cell>
          <cell r="N16">
            <v>48.643592142188965</v>
          </cell>
          <cell r="O16">
            <v>811.32</v>
          </cell>
          <cell r="P16">
            <v>8.6002146767584116E-3</v>
          </cell>
        </row>
        <row r="17">
          <cell r="A17" t="str">
            <v>02.0052</v>
          </cell>
          <cell r="B17">
            <v>52</v>
          </cell>
          <cell r="C17" t="str">
            <v>Sanitair</v>
          </cell>
          <cell r="D17" t="str">
            <v>1x per week</v>
          </cell>
          <cell r="F17">
            <v>0.65</v>
          </cell>
          <cell r="G17">
            <v>0.80900000000000005</v>
          </cell>
          <cell r="H17">
            <v>0.80900000000000005</v>
          </cell>
          <cell r="J17">
            <v>0.80900000000000005</v>
          </cell>
          <cell r="N17">
            <v>64.276885043263277</v>
          </cell>
          <cell r="O17">
            <v>14.25</v>
          </cell>
          <cell r="P17">
            <v>1.5105391108786591E-4</v>
          </cell>
        </row>
        <row r="18">
          <cell r="A18" t="str">
            <v>02.365.1</v>
          </cell>
          <cell r="B18">
            <v>365</v>
          </cell>
          <cell r="C18" t="str">
            <v>Sanitair</v>
          </cell>
          <cell r="D18" t="str">
            <v>Klasse 1</v>
          </cell>
          <cell r="G18">
            <v>0.80900000000000005</v>
          </cell>
          <cell r="H18" t="e">
            <v>#DIV/0!</v>
          </cell>
          <cell r="J18">
            <v>1.1632895999999999</v>
          </cell>
          <cell r="K18">
            <v>1.9007999999999998</v>
          </cell>
          <cell r="M18">
            <v>1.1404799999999999</v>
          </cell>
          <cell r="N18">
            <v>64.276885043263277</v>
          </cell>
          <cell r="O18">
            <v>14.25</v>
          </cell>
          <cell r="P18">
            <v>1.5105391108786591E-4</v>
          </cell>
        </row>
        <row r="19">
          <cell r="A19" t="str">
            <v>02.365.2</v>
          </cell>
          <cell r="B19">
            <v>365</v>
          </cell>
          <cell r="C19" t="str">
            <v>Sanitair</v>
          </cell>
          <cell r="D19" t="str">
            <v>Klasse 2</v>
          </cell>
          <cell r="H19" t="e">
            <v>#DIV/0!</v>
          </cell>
          <cell r="J19">
            <v>1.52064</v>
          </cell>
          <cell r="K19">
            <v>1.2671999999999999</v>
          </cell>
          <cell r="L19">
            <v>0.63359999999999994</v>
          </cell>
          <cell r="M19">
            <v>1.1404799999999999</v>
          </cell>
          <cell r="N19">
            <v>86.810312284995831</v>
          </cell>
          <cell r="O19">
            <v>13.08</v>
          </cell>
          <cell r="P19">
            <v>1.3865158996696745E-4</v>
          </cell>
        </row>
        <row r="20">
          <cell r="A20" t="str">
            <v>02.365.3</v>
          </cell>
          <cell r="B20">
            <v>365</v>
          </cell>
          <cell r="C20" t="str">
            <v>Sanitair</v>
          </cell>
          <cell r="D20" t="str">
            <v>Klasse 3</v>
          </cell>
          <cell r="H20" t="e">
            <v>#DIV/0!</v>
          </cell>
          <cell r="J20">
            <v>2.3493887999999998</v>
          </cell>
          <cell r="K20">
            <v>1.2671999999999999</v>
          </cell>
          <cell r="L20">
            <v>1.2671999999999999</v>
          </cell>
          <cell r="M20">
            <v>0.57023999999999997</v>
          </cell>
          <cell r="N20">
            <v>100.92383187162446</v>
          </cell>
          <cell r="O20">
            <v>201.96</v>
          </cell>
          <cell r="P20">
            <v>2.1408314304073965E-3</v>
          </cell>
        </row>
        <row r="21">
          <cell r="A21" t="str">
            <v>03.0004</v>
          </cell>
          <cell r="B21">
            <v>4</v>
          </cell>
          <cell r="C21" t="str">
            <v>Gangen</v>
          </cell>
          <cell r="D21" t="str">
            <v>4x per jaar</v>
          </cell>
          <cell r="F21">
            <v>1.4E-2</v>
          </cell>
          <cell r="H21">
            <v>1.4E-2</v>
          </cell>
          <cell r="J21">
            <v>1.4E-2</v>
          </cell>
          <cell r="L21">
            <v>1.2671999999999999</v>
          </cell>
          <cell r="N21">
            <v>285.71428571428572</v>
          </cell>
          <cell r="O21">
            <v>574.54000000000008</v>
          </cell>
          <cell r="P21">
            <v>6.090281689573508E-3</v>
          </cell>
        </row>
        <row r="22">
          <cell r="A22" t="str">
            <v>03.0012</v>
          </cell>
          <cell r="B22">
            <v>12</v>
          </cell>
          <cell r="C22" t="str">
            <v>Gangen</v>
          </cell>
          <cell r="D22" t="str">
            <v>1 x per maand</v>
          </cell>
          <cell r="F22">
            <v>0.04</v>
          </cell>
          <cell r="G22">
            <v>1.7000000000000001E-2</v>
          </cell>
          <cell r="H22">
            <v>1.4E-2</v>
          </cell>
          <cell r="J22">
            <v>2.8500000000000001E-2</v>
          </cell>
          <cell r="N22">
            <v>421.05263157894734</v>
          </cell>
          <cell r="O22">
            <v>1347.39</v>
          </cell>
          <cell r="P22">
            <v>1.4282703807766993E-2</v>
          </cell>
        </row>
        <row r="23">
          <cell r="A23" t="str">
            <v>03.365.1</v>
          </cell>
          <cell r="B23">
            <v>365</v>
          </cell>
          <cell r="C23" t="str">
            <v>Gangen</v>
          </cell>
          <cell r="D23" t="str">
            <v>Klasse 1</v>
          </cell>
          <cell r="F23">
            <v>0.04</v>
          </cell>
          <cell r="G23">
            <v>1.7000000000000001E-2</v>
          </cell>
          <cell r="H23" t="e">
            <v>#DIV/0!</v>
          </cell>
          <cell r="J23">
            <v>0.19008</v>
          </cell>
          <cell r="K23">
            <v>0.23759999999999998</v>
          </cell>
          <cell r="M23">
            <v>0.14255999999999999</v>
          </cell>
          <cell r="N23">
            <v>421.05263157894734</v>
          </cell>
          <cell r="O23">
            <v>1350.39</v>
          </cell>
          <cell r="P23">
            <v>1.4314504631153913E-2</v>
          </cell>
        </row>
        <row r="24">
          <cell r="A24" t="str">
            <v>03.365.2</v>
          </cell>
          <cell r="B24">
            <v>365</v>
          </cell>
          <cell r="C24" t="str">
            <v>Gangen</v>
          </cell>
          <cell r="D24" t="str">
            <v>Klasse 2</v>
          </cell>
          <cell r="H24" t="e">
            <v>#DIV/0!</v>
          </cell>
          <cell r="J24">
            <v>0.28511999999999998</v>
          </cell>
          <cell r="K24">
            <v>0.15839999999999999</v>
          </cell>
          <cell r="L24">
            <v>7.9199999999999993E-2</v>
          </cell>
          <cell r="M24">
            <v>0.14255999999999999</v>
          </cell>
          <cell r="N24">
            <v>640.08136924803591</v>
          </cell>
          <cell r="O24">
            <v>785.86</v>
          </cell>
          <cell r="P24">
            <v>8.3303316889480911E-3</v>
          </cell>
        </row>
        <row r="25">
          <cell r="A25" t="str">
            <v>03.365.3</v>
          </cell>
          <cell r="B25">
            <v>365</v>
          </cell>
          <cell r="C25" t="str">
            <v>Gangen</v>
          </cell>
          <cell r="D25" t="str">
            <v>Klasse 3</v>
          </cell>
          <cell r="H25" t="e">
            <v>#DIV/0!</v>
          </cell>
          <cell r="J25">
            <v>0.47520000000000001</v>
          </cell>
          <cell r="K25">
            <v>0.15839999999999999</v>
          </cell>
          <cell r="L25">
            <v>0.15839999999999999</v>
          </cell>
          <cell r="M25">
            <v>7.1279999999999996E-2</v>
          </cell>
          <cell r="N25">
            <v>576.07323232323233</v>
          </cell>
          <cell r="O25">
            <v>2.5099999999999998</v>
          </cell>
          <cell r="P25">
            <v>2.6606688900389007E-5</v>
          </cell>
        </row>
        <row r="26">
          <cell r="A26" t="str">
            <v>04.365.1</v>
          </cell>
          <cell r="B26">
            <v>365</v>
          </cell>
          <cell r="C26" t="str">
            <v>Liften</v>
          </cell>
          <cell r="D26" t="str">
            <v>Klasse 1</v>
          </cell>
          <cell r="H26" t="e">
            <v>#DIV/0!</v>
          </cell>
          <cell r="J26">
            <v>1.056</v>
          </cell>
          <cell r="K26">
            <v>1.1879999999999999</v>
          </cell>
          <cell r="L26">
            <v>0.15839999999999999</v>
          </cell>
          <cell r="M26">
            <v>0.71279999999999999</v>
          </cell>
          <cell r="N26">
            <v>576.07323232323233</v>
          </cell>
          <cell r="O26">
            <v>2.5099999999999998</v>
          </cell>
          <cell r="P26">
            <v>2.6606688900389007E-5</v>
          </cell>
        </row>
        <row r="27">
          <cell r="A27" t="str">
            <v>04.365.2</v>
          </cell>
          <cell r="B27">
            <v>365</v>
          </cell>
          <cell r="C27" t="str">
            <v>Liften</v>
          </cell>
          <cell r="D27" t="str">
            <v>Klasse 2</v>
          </cell>
          <cell r="H27" t="e">
            <v>#DIV/0!</v>
          </cell>
          <cell r="J27">
            <v>1.5840000000000001</v>
          </cell>
          <cell r="K27">
            <v>0.79199999999999993</v>
          </cell>
          <cell r="L27">
            <v>0.39599999999999996</v>
          </cell>
          <cell r="M27">
            <v>0.71279999999999999</v>
          </cell>
          <cell r="N27">
            <v>123.44426406926408</v>
          </cell>
          <cell r="O27">
            <v>307.50000000000006</v>
          </cell>
          <cell r="P27">
            <v>3.259584397159212E-3</v>
          </cell>
        </row>
        <row r="28">
          <cell r="A28" t="str">
            <v>04.365.3</v>
          </cell>
          <cell r="B28">
            <v>365</v>
          </cell>
          <cell r="C28" t="str">
            <v>Liften</v>
          </cell>
          <cell r="D28" t="str">
            <v>Klasse 3</v>
          </cell>
          <cell r="H28" t="e">
            <v>#DIV/0!</v>
          </cell>
          <cell r="J28">
            <v>2.64</v>
          </cell>
          <cell r="K28">
            <v>0.79199999999999993</v>
          </cell>
          <cell r="L28">
            <v>0.79199999999999993</v>
          </cell>
          <cell r="M28">
            <v>0.35639999999999999</v>
          </cell>
          <cell r="N28">
            <v>106.35198135198135</v>
          </cell>
          <cell r="O28">
            <v>154.19</v>
          </cell>
          <cell r="P28">
            <v>1.6344563193430206E-3</v>
          </cell>
        </row>
        <row r="29">
          <cell r="A29" t="str">
            <v>05.0004</v>
          </cell>
          <cell r="B29">
            <v>4</v>
          </cell>
          <cell r="C29" t="str">
            <v>Trappen</v>
          </cell>
          <cell r="D29" t="str">
            <v>4x per jaar</v>
          </cell>
          <cell r="F29">
            <v>0.02</v>
          </cell>
          <cell r="G29">
            <v>7.0000000000000001E-3</v>
          </cell>
          <cell r="H29" t="e">
            <v>#DIV/0!</v>
          </cell>
          <cell r="J29">
            <v>1.35E-2</v>
          </cell>
          <cell r="L29">
            <v>0.79199999999999993</v>
          </cell>
          <cell r="N29">
            <v>296.2962962962963</v>
          </cell>
          <cell r="O29">
            <v>251.68</v>
          </cell>
          <cell r="P29">
            <v>2.6678770766732697E-3</v>
          </cell>
        </row>
        <row r="30">
          <cell r="A30" t="str">
            <v>05.365.1</v>
          </cell>
          <cell r="B30">
            <v>365</v>
          </cell>
          <cell r="C30" t="str">
            <v>Trappen</v>
          </cell>
          <cell r="D30" t="str">
            <v>Klasse 1</v>
          </cell>
          <cell r="F30">
            <v>0.02</v>
          </cell>
          <cell r="G30">
            <v>7.0000000000000001E-3</v>
          </cell>
          <cell r="H30" t="e">
            <v>#DIV/0!</v>
          </cell>
          <cell r="J30">
            <v>0.38191999999999998</v>
          </cell>
          <cell r="K30">
            <v>0.45671999999999996</v>
          </cell>
          <cell r="L30">
            <v>0</v>
          </cell>
          <cell r="M30">
            <v>0.274032</v>
          </cell>
          <cell r="N30">
            <v>296.2962962962963</v>
          </cell>
          <cell r="O30">
            <v>251.68</v>
          </cell>
          <cell r="P30">
            <v>2.6678770766732697E-3</v>
          </cell>
        </row>
        <row r="31">
          <cell r="A31" t="str">
            <v>05.365.2</v>
          </cell>
          <cell r="B31">
            <v>365</v>
          </cell>
          <cell r="C31" t="str">
            <v>Trappen</v>
          </cell>
          <cell r="D31" t="str">
            <v>Klasse 2</v>
          </cell>
          <cell r="H31" t="e">
            <v>#DIV/0!</v>
          </cell>
          <cell r="J31">
            <v>0.57287999999999994</v>
          </cell>
          <cell r="K31">
            <v>0.30447999999999997</v>
          </cell>
          <cell r="L31">
            <v>0.15223999999999999</v>
          </cell>
          <cell r="M31">
            <v>0.137016</v>
          </cell>
          <cell r="N31">
            <v>312.87073038600539</v>
          </cell>
          <cell r="O31">
            <v>1029.1900000000003</v>
          </cell>
          <cell r="P31">
            <v>1.0909696473861105E-2</v>
          </cell>
        </row>
        <row r="32">
          <cell r="A32" t="str">
            <v>05.365.3</v>
          </cell>
          <cell r="B32">
            <v>365</v>
          </cell>
          <cell r="C32" t="str">
            <v>Trappen</v>
          </cell>
          <cell r="D32" t="str">
            <v>Klasse 3</v>
          </cell>
          <cell r="H32" t="e">
            <v>#DIV/0!</v>
          </cell>
          <cell r="J32">
            <v>0.95479999999999998</v>
          </cell>
          <cell r="K32">
            <v>0.30447999999999997</v>
          </cell>
          <cell r="L32">
            <v>0.30447999999999997</v>
          </cell>
          <cell r="M32">
            <v>0.137016</v>
          </cell>
          <cell r="N32">
            <v>289.84816720665776</v>
          </cell>
          <cell r="O32">
            <v>968.06</v>
          </cell>
          <cell r="P32">
            <v>1.0261701695980313E-2</v>
          </cell>
        </row>
        <row r="33">
          <cell r="A33" t="str">
            <v>06.365.1</v>
          </cell>
          <cell r="B33">
            <v>365</v>
          </cell>
          <cell r="C33" t="str">
            <v>Hallen</v>
          </cell>
          <cell r="D33" t="str">
            <v>Klasse 1</v>
          </cell>
          <cell r="H33" t="e">
            <v>#DIV/0!</v>
          </cell>
          <cell r="J33">
            <v>0.31695840000000003</v>
          </cell>
          <cell r="K33">
            <v>0.34056000000000003</v>
          </cell>
          <cell r="L33">
            <v>0.30447999999999997</v>
          </cell>
          <cell r="M33">
            <v>0.20433600000000002</v>
          </cell>
          <cell r="N33">
            <v>289.84816720665776</v>
          </cell>
          <cell r="O33">
            <v>968.06</v>
          </cell>
          <cell r="P33">
            <v>1.0261701695980313E-2</v>
          </cell>
        </row>
        <row r="34">
          <cell r="A34" t="str">
            <v>06.365.2</v>
          </cell>
          <cell r="B34">
            <v>365</v>
          </cell>
          <cell r="C34" t="str">
            <v>Hallen</v>
          </cell>
          <cell r="D34" t="str">
            <v>Klasse 2</v>
          </cell>
          <cell r="H34" t="e">
            <v>#DIV/0!</v>
          </cell>
          <cell r="J34">
            <v>0.45175680000000001</v>
          </cell>
          <cell r="K34">
            <v>0.22704000000000002</v>
          </cell>
          <cell r="L34">
            <v>0.11352000000000001</v>
          </cell>
          <cell r="M34">
            <v>0.20433600000000002</v>
          </cell>
          <cell r="N34">
            <v>423.50540880222917</v>
          </cell>
          <cell r="O34">
            <v>1583.23</v>
          </cell>
          <cell r="P34">
            <v>1.6782672536957328E-2</v>
          </cell>
        </row>
        <row r="35">
          <cell r="A35" t="str">
            <v>06.365.3</v>
          </cell>
          <cell r="B35">
            <v>365</v>
          </cell>
          <cell r="C35" t="str">
            <v>Hallen</v>
          </cell>
          <cell r="D35" t="str">
            <v>Klasse 3</v>
          </cell>
          <cell r="H35" t="e">
            <v>#DIV/0!</v>
          </cell>
          <cell r="J35">
            <v>0.70860240000000008</v>
          </cell>
          <cell r="K35">
            <v>0.22704000000000002</v>
          </cell>
          <cell r="L35">
            <v>0.22704000000000002</v>
          </cell>
          <cell r="M35">
            <v>0.10216800000000001</v>
          </cell>
          <cell r="N35">
            <v>390.10630557144475</v>
          </cell>
          <cell r="O35">
            <v>2477.7600000000002</v>
          </cell>
          <cell r="P35">
            <v>2.6264936051724256E-2</v>
          </cell>
        </row>
        <row r="36">
          <cell r="A36" t="str">
            <v>07.0004</v>
          </cell>
          <cell r="B36">
            <v>4</v>
          </cell>
          <cell r="C36" t="str">
            <v>Technische ruimten</v>
          </cell>
          <cell r="D36" t="str">
            <v>4x per jaar</v>
          </cell>
          <cell r="F36">
            <v>3.3000000000000002E-2</v>
          </cell>
          <cell r="G36">
            <v>1.7000000000000001E-2</v>
          </cell>
          <cell r="H36" t="e">
            <v>#DIV/0!</v>
          </cell>
          <cell r="J36">
            <v>2.5000000000000001E-2</v>
          </cell>
          <cell r="L36">
            <v>0.22704000000000002</v>
          </cell>
          <cell r="N36">
            <v>160</v>
          </cell>
          <cell r="O36">
            <v>7430.1200000000017</v>
          </cell>
          <cell r="P36">
            <v>7.8761311287871894E-2</v>
          </cell>
        </row>
        <row r="37">
          <cell r="A37" t="str">
            <v>08.365.1</v>
          </cell>
          <cell r="B37">
            <v>365</v>
          </cell>
          <cell r="C37" t="str">
            <v>Roltrappen(inclusief aangrenzende bouwdelen)</v>
          </cell>
          <cell r="D37" t="str">
            <v>Klasse 1</v>
          </cell>
          <cell r="F37">
            <v>3.3000000000000002E-2</v>
          </cell>
          <cell r="G37">
            <v>1.7000000000000001E-2</v>
          </cell>
          <cell r="H37" t="e">
            <v>#DIV/0!</v>
          </cell>
          <cell r="J37">
            <v>1.3075920000000001</v>
          </cell>
          <cell r="K37">
            <v>1.88232</v>
          </cell>
          <cell r="M37">
            <v>1.129392</v>
          </cell>
          <cell r="N37">
            <v>160</v>
          </cell>
          <cell r="O37">
            <v>7430.1200000000017</v>
          </cell>
          <cell r="P37">
            <v>7.8761311287871894E-2</v>
          </cell>
        </row>
        <row r="38">
          <cell r="A38" t="str">
            <v>08.365.2</v>
          </cell>
          <cell r="B38">
            <v>365</v>
          </cell>
          <cell r="C38" t="str">
            <v>Roltrappen(inclusief aangrenzende bouwdelen)</v>
          </cell>
          <cell r="D38" t="str">
            <v>Klasse 2</v>
          </cell>
          <cell r="H38" t="e">
            <v>#DIV/0!</v>
          </cell>
          <cell r="J38">
            <v>1.5855840000000001</v>
          </cell>
          <cell r="K38">
            <v>1.25488</v>
          </cell>
          <cell r="L38">
            <v>0.62744</v>
          </cell>
          <cell r="M38">
            <v>1.129392</v>
          </cell>
          <cell r="N38">
            <v>84.504355331321904</v>
          </cell>
          <cell r="O38">
            <v>938.98</v>
          </cell>
          <cell r="P38">
            <v>9.9534457146164441E-3</v>
          </cell>
        </row>
        <row r="39">
          <cell r="A39" t="str">
            <v>08.365.3</v>
          </cell>
          <cell r="B39">
            <v>365</v>
          </cell>
          <cell r="C39" t="str">
            <v>Roltrappen(inclusief aangrenzende bouwdelen)</v>
          </cell>
          <cell r="D39" t="str">
            <v>Klasse 3</v>
          </cell>
          <cell r="H39" t="e">
            <v>#DIV/0!</v>
          </cell>
          <cell r="J39">
            <v>2.1518640000000002</v>
          </cell>
          <cell r="K39">
            <v>1.25488</v>
          </cell>
          <cell r="L39">
            <v>1.25488</v>
          </cell>
          <cell r="M39">
            <v>0.56469599999999998</v>
          </cell>
          <cell r="N39">
            <v>107.14042499230936</v>
          </cell>
          <cell r="O39">
            <v>630.21</v>
          </cell>
          <cell r="P39">
            <v>6.6803989688901033E-3</v>
          </cell>
        </row>
        <row r="40">
          <cell r="A40" t="str">
            <v>09.0004</v>
          </cell>
          <cell r="B40">
            <v>4</v>
          </cell>
          <cell r="C40" t="str">
            <v>Berging/opslag/magazijn</v>
          </cell>
          <cell r="D40" t="str">
            <v>4x per jaar</v>
          </cell>
          <cell r="F40">
            <v>0.01</v>
          </cell>
          <cell r="H40">
            <v>0.01</v>
          </cell>
          <cell r="J40">
            <v>0.01</v>
          </cell>
          <cell r="L40">
            <v>1.25488</v>
          </cell>
          <cell r="N40">
            <v>400</v>
          </cell>
          <cell r="O40">
            <v>404</v>
          </cell>
          <cell r="P40">
            <v>4.2825108827717773E-3</v>
          </cell>
        </row>
        <row r="41">
          <cell r="A41" t="str">
            <v>09.0012</v>
          </cell>
          <cell r="B41">
            <v>12</v>
          </cell>
          <cell r="C41" t="str">
            <v>Berging/opslag/magazijn</v>
          </cell>
          <cell r="D41" t="str">
            <v>12x per jaar</v>
          </cell>
          <cell r="F41">
            <v>2.1999999999999999E-2</v>
          </cell>
          <cell r="G41">
            <v>2.3E-2</v>
          </cell>
          <cell r="H41">
            <v>0.01</v>
          </cell>
          <cell r="J41">
            <v>2.2499999999999999E-2</v>
          </cell>
          <cell r="N41">
            <v>533.33333333333337</v>
          </cell>
          <cell r="O41">
            <v>1427.02</v>
          </cell>
          <cell r="P41">
            <v>1.5126803663200449E-2</v>
          </cell>
        </row>
        <row r="42">
          <cell r="A42" t="str">
            <v>10.0004</v>
          </cell>
          <cell r="B42">
            <v>4</v>
          </cell>
          <cell r="C42" t="str">
            <v>Kantoren/spreekkamers</v>
          </cell>
          <cell r="D42" t="str">
            <v>4x per jaar</v>
          </cell>
          <cell r="F42">
            <v>1.4999999999999999E-2</v>
          </cell>
          <cell r="G42">
            <v>2.3E-2</v>
          </cell>
          <cell r="H42">
            <v>1.4999999999999999E-2</v>
          </cell>
          <cell r="J42">
            <v>1.4999999999999999E-2</v>
          </cell>
          <cell r="N42">
            <v>266.66666666666669</v>
          </cell>
          <cell r="O42">
            <v>449</v>
          </cell>
          <cell r="P42">
            <v>4.7595232335755642E-3</v>
          </cell>
        </row>
        <row r="43">
          <cell r="A43" t="str">
            <v>10.0012</v>
          </cell>
          <cell r="B43">
            <v>12</v>
          </cell>
          <cell r="C43" t="str">
            <v>Kantoren/spreekkamers</v>
          </cell>
          <cell r="D43" t="str">
            <v>12x per jaar</v>
          </cell>
          <cell r="F43">
            <v>1.4999999999999999E-2</v>
          </cell>
          <cell r="G43">
            <v>3.6999999999999998E-2</v>
          </cell>
          <cell r="H43">
            <v>1.4999999999999999E-2</v>
          </cell>
          <cell r="J43">
            <v>3.6999999999999998E-2</v>
          </cell>
          <cell r="N43">
            <v>324.32432432432432</v>
          </cell>
          <cell r="O43">
            <v>14.25</v>
          </cell>
          <cell r="P43">
            <v>1.5105391108786591E-4</v>
          </cell>
        </row>
        <row r="44">
          <cell r="A44" t="str">
            <v>10.0026</v>
          </cell>
          <cell r="B44">
            <v>26</v>
          </cell>
          <cell r="C44" t="str">
            <v>Kantoren/spreekkamers</v>
          </cell>
          <cell r="D44" t="str">
            <v>1x per 2 weken</v>
          </cell>
          <cell r="G44">
            <v>7.5999999999999998E-2</v>
          </cell>
          <cell r="H44">
            <v>7.5999999999999998E-2</v>
          </cell>
          <cell r="J44">
            <v>7.5999999999999998E-2</v>
          </cell>
          <cell r="N44">
            <v>342.10526315789474</v>
          </cell>
          <cell r="O44">
            <v>132.62</v>
          </cell>
          <cell r="P44">
            <v>1.4058083991910721E-3</v>
          </cell>
        </row>
        <row r="45">
          <cell r="A45" t="str">
            <v>10.365.1</v>
          </cell>
          <cell r="B45">
            <v>365</v>
          </cell>
          <cell r="C45" t="str">
            <v>Kantoren/spreekkamers</v>
          </cell>
          <cell r="D45" t="str">
            <v>Klasse 1</v>
          </cell>
          <cell r="G45">
            <v>7.5999999999999998E-2</v>
          </cell>
          <cell r="H45" t="e">
            <v>#DIV/0!</v>
          </cell>
          <cell r="J45">
            <v>0.2491632</v>
          </cell>
          <cell r="K45">
            <v>0.39204000000000006</v>
          </cell>
          <cell r="M45">
            <v>0.236016</v>
          </cell>
          <cell r="N45">
            <v>342.10526315789474</v>
          </cell>
          <cell r="O45">
            <v>132.62</v>
          </cell>
          <cell r="P45">
            <v>1.4058083991910721E-3</v>
          </cell>
        </row>
        <row r="46">
          <cell r="A46" t="str">
            <v>10.365.2</v>
          </cell>
          <cell r="B46">
            <v>365</v>
          </cell>
          <cell r="C46" t="str">
            <v>Kantoren/spreekkamers</v>
          </cell>
          <cell r="D46" t="str">
            <v>Klasse 2</v>
          </cell>
          <cell r="H46" t="e">
            <v>#DIV/0!</v>
          </cell>
          <cell r="J46">
            <v>0.32582880000000003</v>
          </cell>
          <cell r="K46">
            <v>0.26136000000000004</v>
          </cell>
          <cell r="L46">
            <v>0.13111999999999999</v>
          </cell>
          <cell r="M46">
            <v>0.236016</v>
          </cell>
          <cell r="N46">
            <v>416.08756397488787</v>
          </cell>
          <cell r="O46">
            <v>272.22000000000003</v>
          </cell>
          <cell r="P46">
            <v>2.8856067141290426E-3</v>
          </cell>
        </row>
        <row r="47">
          <cell r="A47" t="str">
            <v>10.365.3</v>
          </cell>
          <cell r="B47">
            <v>365</v>
          </cell>
          <cell r="C47" t="str">
            <v>Kantoren/spreekkamers</v>
          </cell>
          <cell r="D47" t="str">
            <v>Klasse 3</v>
          </cell>
          <cell r="H47" t="e">
            <v>#DIV/0!</v>
          </cell>
          <cell r="J47">
            <v>0.47044800000000003</v>
          </cell>
          <cell r="K47">
            <v>0.26136000000000004</v>
          </cell>
          <cell r="L47">
            <v>0.26223999999999997</v>
          </cell>
          <cell r="M47">
            <v>0.118008</v>
          </cell>
          <cell r="N47">
            <v>498.16565850675869</v>
          </cell>
          <cell r="O47">
            <v>162.48999999999998</v>
          </cell>
          <cell r="P47">
            <v>1.7224385973801633E-3</v>
          </cell>
        </row>
        <row r="48">
          <cell r="A48" t="str">
            <v>11.0004</v>
          </cell>
          <cell r="B48">
            <v>4</v>
          </cell>
          <cell r="C48" t="str">
            <v>Kleedruimte</v>
          </cell>
          <cell r="D48" t="str">
            <v>4x per jaar</v>
          </cell>
          <cell r="F48">
            <v>0.04</v>
          </cell>
          <cell r="H48">
            <v>0.04</v>
          </cell>
          <cell r="J48">
            <v>0.04</v>
          </cell>
          <cell r="L48">
            <v>0.26223999999999997</v>
          </cell>
          <cell r="N48">
            <v>100</v>
          </cell>
          <cell r="O48">
            <v>708.23</v>
          </cell>
          <cell r="P48">
            <v>7.5074323824392466E-3</v>
          </cell>
        </row>
        <row r="49">
          <cell r="A49" t="str">
            <v>12.365.1</v>
          </cell>
          <cell r="B49">
            <v>365</v>
          </cell>
          <cell r="C49" t="str">
            <v>Tussenruimte</v>
          </cell>
          <cell r="D49" t="str">
            <v>Klasse 1</v>
          </cell>
          <cell r="F49">
            <v>0.04</v>
          </cell>
          <cell r="H49" t="e">
            <v>#DIV/0!</v>
          </cell>
          <cell r="J49">
            <v>0.42768000000000006</v>
          </cell>
          <cell r="K49">
            <v>0.4224</v>
          </cell>
          <cell r="M49">
            <v>0.25344000000000005</v>
          </cell>
          <cell r="N49">
            <v>100</v>
          </cell>
          <cell r="O49">
            <v>708.23</v>
          </cell>
          <cell r="P49">
            <v>7.5074323824392466E-3</v>
          </cell>
        </row>
        <row r="50">
          <cell r="A50" t="str">
            <v>12.365.3</v>
          </cell>
          <cell r="B50">
            <v>365</v>
          </cell>
          <cell r="C50" t="str">
            <v>Tussenruimte</v>
          </cell>
          <cell r="D50" t="str">
            <v>Klasse 3</v>
          </cell>
          <cell r="H50" t="e">
            <v>#DIV/0!</v>
          </cell>
          <cell r="J50">
            <v>0.73814400000000013</v>
          </cell>
          <cell r="K50">
            <v>0.4224</v>
          </cell>
          <cell r="L50">
            <v>0.28160000000000002</v>
          </cell>
          <cell r="M50">
            <v>0.25344000000000005</v>
          </cell>
          <cell r="N50">
            <v>357.93297141243283</v>
          </cell>
          <cell r="O50">
            <v>331.83</v>
          </cell>
          <cell r="P50">
            <v>3.5174890748271253E-3</v>
          </cell>
        </row>
        <row r="51">
          <cell r="A51" t="str">
            <v>13.365.1</v>
          </cell>
          <cell r="B51">
            <v>365</v>
          </cell>
          <cell r="C51" t="str">
            <v>Tunnel</v>
          </cell>
          <cell r="D51" t="str">
            <v>Klasse 1</v>
          </cell>
          <cell r="H51" t="e">
            <v>#DIV/0!</v>
          </cell>
          <cell r="J51">
            <v>0.12812800000000002</v>
          </cell>
          <cell r="K51">
            <v>0.19800000000000001</v>
          </cell>
          <cell r="L51">
            <v>0.28160000000000002</v>
          </cell>
          <cell r="M51">
            <v>0.1188</v>
          </cell>
          <cell r="N51">
            <v>357.93297141243283</v>
          </cell>
          <cell r="O51">
            <v>331.83</v>
          </cell>
          <cell r="P51">
            <v>3.5174890748271253E-3</v>
          </cell>
        </row>
        <row r="52">
          <cell r="A52" t="str">
            <v>13.365.1</v>
          </cell>
          <cell r="B52">
            <v>365</v>
          </cell>
          <cell r="C52" t="str">
            <v>Tunnel</v>
          </cell>
          <cell r="D52" t="str">
            <v>Klasse 1</v>
          </cell>
          <cell r="H52" t="e">
            <v>#DIV/0!</v>
          </cell>
          <cell r="J52">
            <v>0.12812800000000002</v>
          </cell>
          <cell r="K52">
            <v>0.19800000000000001</v>
          </cell>
          <cell r="M52">
            <v>0.1188</v>
          </cell>
          <cell r="N52">
            <v>0</v>
          </cell>
          <cell r="O52">
            <v>0</v>
          </cell>
          <cell r="P52" t="str">
            <v/>
          </cell>
        </row>
        <row r="53">
          <cell r="A53" t="str">
            <v>00.0000</v>
          </cell>
          <cell r="C53" t="str">
            <v>Niet van toepassing</v>
          </cell>
          <cell r="N53">
            <v>0</v>
          </cell>
          <cell r="O53">
            <v>8302</v>
          </cell>
          <cell r="P53">
            <v>8.8003478586067552E-2</v>
          </cell>
        </row>
        <row r="54">
          <cell r="A54" t="str">
            <v>00.0000</v>
          </cell>
          <cell r="C54" t="str">
            <v>Niet van toepassing</v>
          </cell>
          <cell r="O54">
            <v>8302</v>
          </cell>
          <cell r="P54">
            <v>8.8003478586067552E-2</v>
          </cell>
        </row>
        <row r="55">
          <cell r="C55">
            <v>0</v>
          </cell>
          <cell r="O55">
            <v>94337.18</v>
          </cell>
          <cell r="P55">
            <v>0.99999999999999978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ngetallen"/>
      <sheetName val="Totaal ruimtebestand"/>
      <sheetName val="Offerte-Vergelijking"/>
      <sheetName val="Recap"/>
      <sheetName val="Werkbare dagen"/>
      <sheetName val="Keuze"/>
      <sheetName val="Opbouw uurtarieven"/>
      <sheetName val="Toeslagen matrix"/>
      <sheetName val="Afroepprijzen"/>
      <sheetName val="Machinekosten"/>
      <sheetName val="Kengetal"/>
      <sheetName val="Totaal_ruimtebestand"/>
      <sheetName val="Werkbare_dagen"/>
      <sheetName val="Opbouw_uurtarieven"/>
      <sheetName val="Toeslagen_matr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taties"/>
      <sheetName val="Kengetal"/>
    </sheetNames>
    <sheetDataSet>
      <sheetData sheetId="0" refreshError="1"/>
      <sheetData sheetId="1">
        <row r="10">
          <cell r="A10" t="str">
            <v>PROGR.CODE</v>
          </cell>
          <cell r="B10" t="str">
            <v>FREQ. PER JAAR</v>
          </cell>
          <cell r="C10" t="str">
            <v>RUIMTECATEGORIE</v>
          </cell>
          <cell r="D10" t="str">
            <v>FREQ. OMSCHRIJVING</v>
          </cell>
          <cell r="E10" t="str">
            <v>KENGETAL BASIS-BEURT</v>
          </cell>
          <cell r="F10" t="str">
            <v>KENGETAL NALOOP-BEURT</v>
          </cell>
          <cell r="G10" t="str">
            <v>KENGETAL ZA-ZO-FST</v>
          </cell>
          <cell r="H10" t="str">
            <v>KENGETAL ZA-ZO-FST NALOOP-BEURT</v>
          </cell>
        </row>
        <row r="12">
          <cell r="A12" t="str">
            <v>01.0012</v>
          </cell>
          <cell r="B12">
            <v>12</v>
          </cell>
          <cell r="C12" t="str">
            <v>diensten perrons</v>
          </cell>
          <cell r="D12" t="str">
            <v>1 x per maand</v>
          </cell>
          <cell r="E12">
            <v>0.11076255714285714</v>
          </cell>
        </row>
        <row r="13">
          <cell r="A13" t="str">
            <v>01.0730b</v>
          </cell>
          <cell r="B13">
            <v>730</v>
          </cell>
          <cell r="C13" t="str">
            <v>perrons Oost en Ringlijn</v>
          </cell>
          <cell r="D13" t="str">
            <v>14x per week</v>
          </cell>
          <cell r="E13">
            <v>0.64832109593023257</v>
          </cell>
          <cell r="F13">
            <v>0.21610169491525424</v>
          </cell>
          <cell r="G13">
            <v>0.10870596981132075</v>
          </cell>
          <cell r="H13">
            <v>9.3220338983050849E-2</v>
          </cell>
        </row>
        <row r="14">
          <cell r="A14" t="str">
            <v>01.1095b</v>
          </cell>
          <cell r="B14">
            <v>1095</v>
          </cell>
          <cell r="C14" t="str">
            <v>perrons Oost en Ringlijn</v>
          </cell>
          <cell r="D14" t="str">
            <v>21x per week</v>
          </cell>
          <cell r="E14">
            <v>0.64832109593023257</v>
          </cell>
          <cell r="F14">
            <v>0.34296729491525424</v>
          </cell>
          <cell r="G14">
            <v>0.10870596981132075</v>
          </cell>
          <cell r="H14">
            <v>0.14794667623795282</v>
          </cell>
        </row>
        <row r="15">
          <cell r="A15" t="str">
            <v>01.1460b</v>
          </cell>
          <cell r="B15">
            <v>1460</v>
          </cell>
          <cell r="C15" t="str">
            <v>perrons Oost en Ringlijn</v>
          </cell>
          <cell r="D15" t="str">
            <v>28x per week</v>
          </cell>
          <cell r="E15">
            <v>0.64832109593023257</v>
          </cell>
          <cell r="F15">
            <v>0.39709269491525423</v>
          </cell>
          <cell r="G15">
            <v>0.10870596981132075</v>
          </cell>
          <cell r="H15">
            <v>0.17129488800265869</v>
          </cell>
        </row>
        <row r="16">
          <cell r="A16" t="str">
            <v>02.0000</v>
          </cell>
          <cell r="B16" t="str">
            <v>0</v>
          </cell>
          <cell r="C16" t="str">
            <v>sanitair</v>
          </cell>
          <cell r="D16" t="str">
            <v>op afroep</v>
          </cell>
          <cell r="E16">
            <v>1.8749999999999999E-2</v>
          </cell>
        </row>
        <row r="17">
          <cell r="A17" t="str">
            <v>02.0004</v>
          </cell>
          <cell r="B17">
            <v>4</v>
          </cell>
          <cell r="C17" t="str">
            <v>sanitair</v>
          </cell>
          <cell r="D17" t="str">
            <v>4x per jaar</v>
          </cell>
          <cell r="E17">
            <v>7.4999999999999997E-2</v>
          </cell>
        </row>
        <row r="18">
          <cell r="A18" t="str">
            <v>02.0026</v>
          </cell>
          <cell r="B18">
            <v>26</v>
          </cell>
          <cell r="C18" t="str">
            <v>sanitair</v>
          </cell>
          <cell r="D18" t="str">
            <v xml:space="preserve">1 x per twee weken </v>
          </cell>
          <cell r="E18">
            <v>0.41935</v>
          </cell>
        </row>
        <row r="19">
          <cell r="A19" t="str">
            <v>02.0052</v>
          </cell>
          <cell r="B19">
            <v>52</v>
          </cell>
          <cell r="C19" t="str">
            <v>sanitair</v>
          </cell>
          <cell r="D19" t="str">
            <v>1x per week</v>
          </cell>
          <cell r="E19">
            <v>0.80913461538461495</v>
          </cell>
        </row>
        <row r="20">
          <cell r="A20" t="str">
            <v>02.0156</v>
          </cell>
          <cell r="B20">
            <v>156</v>
          </cell>
          <cell r="C20" t="str">
            <v>sanitair</v>
          </cell>
          <cell r="D20" t="str">
            <v>3x per week</v>
          </cell>
          <cell r="E20">
            <v>2.2655769230769232</v>
          </cell>
        </row>
        <row r="21">
          <cell r="A21" t="str">
            <v>02.0255</v>
          </cell>
          <cell r="B21">
            <v>255</v>
          </cell>
          <cell r="C21" t="str">
            <v>sanitair</v>
          </cell>
          <cell r="D21" t="str">
            <v>5 x per week</v>
          </cell>
          <cell r="E21">
            <v>3.236538461538462</v>
          </cell>
        </row>
        <row r="22">
          <cell r="A22" t="str">
            <v>02.0365</v>
          </cell>
          <cell r="B22">
            <v>365</v>
          </cell>
          <cell r="C22" t="str">
            <v>sanitair</v>
          </cell>
          <cell r="D22" t="str">
            <v>7x per week</v>
          </cell>
          <cell r="E22">
            <v>3.236538461538462</v>
          </cell>
          <cell r="G22">
            <v>1.2914423076923076</v>
          </cell>
        </row>
        <row r="23">
          <cell r="A23" t="str">
            <v>02.0730</v>
          </cell>
          <cell r="B23">
            <v>730</v>
          </cell>
          <cell r="C23" t="str">
            <v>sanitair</v>
          </cell>
          <cell r="D23" t="str">
            <v>14x per week</v>
          </cell>
          <cell r="E23">
            <v>3.236538461538462</v>
          </cell>
          <cell r="F23">
            <v>2.2636504120879128</v>
          </cell>
          <cell r="G23">
            <v>1.2914423076923076</v>
          </cell>
          <cell r="H23">
            <v>0.90546016483516523</v>
          </cell>
        </row>
        <row r="24">
          <cell r="A24" t="str">
            <v>03.0000</v>
          </cell>
          <cell r="B24" t="str">
            <v>0</v>
          </cell>
          <cell r="C24" t="str">
            <v>gangen</v>
          </cell>
          <cell r="D24" t="str">
            <v>op afroep</v>
          </cell>
          <cell r="E24">
            <v>8.4951923076923078E-3</v>
          </cell>
        </row>
        <row r="25">
          <cell r="A25" t="str">
            <v>03.0004</v>
          </cell>
          <cell r="B25">
            <v>4</v>
          </cell>
          <cell r="C25" t="str">
            <v>gangen</v>
          </cell>
          <cell r="D25" t="str">
            <v>4x per jaar</v>
          </cell>
          <cell r="E25">
            <v>3.3980769230769231E-2</v>
          </cell>
        </row>
        <row r="26">
          <cell r="A26" t="str">
            <v>03.0012</v>
          </cell>
          <cell r="B26">
            <v>12</v>
          </cell>
          <cell r="C26" t="str">
            <v>gangen</v>
          </cell>
          <cell r="D26" t="str">
            <v>1 x per maand</v>
          </cell>
          <cell r="E26">
            <v>1.7325791855203616E-2</v>
          </cell>
        </row>
        <row r="27">
          <cell r="A27" t="str">
            <v>03.0365</v>
          </cell>
          <cell r="B27">
            <v>365</v>
          </cell>
          <cell r="C27" t="str">
            <v>gangen</v>
          </cell>
          <cell r="D27" t="str">
            <v>7x per week</v>
          </cell>
          <cell r="E27">
            <v>0.3313557692307692</v>
          </cell>
          <cell r="G27">
            <v>0.11740384615384616</v>
          </cell>
        </row>
        <row r="28">
          <cell r="A28" t="str">
            <v>04.0012</v>
          </cell>
          <cell r="B28">
            <v>12</v>
          </cell>
          <cell r="C28" t="str">
            <v>liften</v>
          </cell>
          <cell r="D28" t="str">
            <v>1 x per maand</v>
          </cell>
          <cell r="E28">
            <v>6.6666666666666652E-2</v>
          </cell>
        </row>
        <row r="29">
          <cell r="A29" t="str">
            <v>04.0365</v>
          </cell>
          <cell r="B29">
            <v>365</v>
          </cell>
          <cell r="C29" t="str">
            <v>liften</v>
          </cell>
          <cell r="D29" t="str">
            <v>7x per week</v>
          </cell>
          <cell r="E29">
            <v>1.2749999999999999</v>
          </cell>
          <cell r="G29">
            <v>0.50875000000000004</v>
          </cell>
        </row>
        <row r="30">
          <cell r="A30" t="str">
            <v>05.0004</v>
          </cell>
          <cell r="B30">
            <v>4</v>
          </cell>
          <cell r="C30" t="str">
            <v>trappen</v>
          </cell>
          <cell r="D30" t="str">
            <v>4x per jaar</v>
          </cell>
          <cell r="E30">
            <v>7.4566465753424654E-3</v>
          </cell>
        </row>
        <row r="31">
          <cell r="A31" t="str">
            <v>05.0730b</v>
          </cell>
          <cell r="B31">
            <v>730</v>
          </cell>
          <cell r="C31" t="str">
            <v>trappen Ring en Oostlijn</v>
          </cell>
          <cell r="D31" t="str">
            <v>14x per week</v>
          </cell>
          <cell r="E31">
            <v>0.51031424999999997</v>
          </cell>
          <cell r="F31">
            <v>0.35416666666666663</v>
          </cell>
          <cell r="G31">
            <v>0.15262500000000001</v>
          </cell>
          <cell r="H31">
            <v>0.15277777777777776</v>
          </cell>
        </row>
        <row r="32">
          <cell r="A32" t="str">
            <v>06.0026</v>
          </cell>
          <cell r="B32">
            <v>26</v>
          </cell>
          <cell r="C32" t="str">
            <v>hallen</v>
          </cell>
          <cell r="D32" t="str">
            <v xml:space="preserve">1 x per twee weken </v>
          </cell>
          <cell r="E32">
            <v>5.4932954010953161E-2</v>
          </cell>
        </row>
        <row r="33">
          <cell r="A33" t="str">
            <v>06.0730</v>
          </cell>
          <cell r="B33">
            <v>730</v>
          </cell>
          <cell r="C33" t="str">
            <v>hallen</v>
          </cell>
          <cell r="D33" t="str">
            <v>14x per week</v>
          </cell>
          <cell r="E33">
            <v>0.45137975933740604</v>
          </cell>
          <cell r="F33">
            <v>0.19921875</v>
          </cell>
          <cell r="G33">
            <v>8.4217160369821104E-2</v>
          </cell>
          <cell r="H33">
            <v>8.59375E-2</v>
          </cell>
        </row>
        <row r="34">
          <cell r="A34" t="str">
            <v>06.1095</v>
          </cell>
          <cell r="B34">
            <v>1095</v>
          </cell>
          <cell r="C34" t="str">
            <v>hallen</v>
          </cell>
          <cell r="D34" t="str">
            <v>21x per week</v>
          </cell>
          <cell r="E34">
            <v>0.45137975933740604</v>
          </cell>
          <cell r="F34">
            <v>0.31617297499999997</v>
          </cell>
          <cell r="G34">
            <v>8.4217160369821104E-2</v>
          </cell>
          <cell r="H34">
            <v>0.13638834215686274</v>
          </cell>
        </row>
        <row r="35">
          <cell r="A35" t="str">
            <v>06.1460</v>
          </cell>
          <cell r="B35">
            <v>1460</v>
          </cell>
          <cell r="C35" t="str">
            <v>hallen</v>
          </cell>
          <cell r="D35" t="str">
            <v>28x per week</v>
          </cell>
          <cell r="E35">
            <v>0.45137975933740604</v>
          </cell>
          <cell r="F35">
            <v>0.366069828125</v>
          </cell>
          <cell r="G35">
            <v>8.4217160369821104E-2</v>
          </cell>
          <cell r="H35">
            <v>0.17</v>
          </cell>
        </row>
        <row r="36">
          <cell r="A36" t="str">
            <v>07.0000a</v>
          </cell>
          <cell r="B36" t="str">
            <v>0</v>
          </cell>
          <cell r="C36" t="str">
            <v>technische ruimten</v>
          </cell>
          <cell r="D36" t="str">
            <v xml:space="preserve">op afroep </v>
          </cell>
          <cell r="E36">
            <v>2E-3</v>
          </cell>
        </row>
        <row r="37">
          <cell r="A37" t="str">
            <v>07.0000b</v>
          </cell>
          <cell r="B37" t="str">
            <v>0</v>
          </cell>
          <cell r="C37" t="str">
            <v>technische ruimten</v>
          </cell>
          <cell r="D37" t="str">
            <v xml:space="preserve">op afroep </v>
          </cell>
          <cell r="E37">
            <v>3.6363636363636364E-3</v>
          </cell>
        </row>
        <row r="38">
          <cell r="A38" t="str">
            <v>07.0002</v>
          </cell>
          <cell r="B38">
            <v>2</v>
          </cell>
          <cell r="C38" t="str">
            <v>technische ruimten</v>
          </cell>
          <cell r="D38" t="str">
            <v>2x per jaar</v>
          </cell>
          <cell r="E38">
            <v>4.6153846153846149E-3</v>
          </cell>
        </row>
        <row r="39">
          <cell r="A39" t="str">
            <v>07.0004</v>
          </cell>
          <cell r="B39">
            <v>4</v>
          </cell>
          <cell r="C39" t="str">
            <v>technische ruimten</v>
          </cell>
          <cell r="D39" t="str">
            <v>4x per jaar</v>
          </cell>
          <cell r="E39">
            <v>1.673076923076923E-2</v>
          </cell>
        </row>
        <row r="40">
          <cell r="A40" t="str">
            <v>08.0730</v>
          </cell>
          <cell r="B40">
            <v>730</v>
          </cell>
          <cell r="C40" t="str">
            <v>roltrappen(inclusief aangrenzende bouwdelen)</v>
          </cell>
          <cell r="D40" t="str">
            <v>14x per week</v>
          </cell>
          <cell r="E40">
            <v>1.7006250000000001</v>
          </cell>
          <cell r="F40">
            <v>1.605</v>
          </cell>
          <cell r="G40">
            <v>0.69286290322580646</v>
          </cell>
          <cell r="H40">
            <v>0.6923529411764705</v>
          </cell>
        </row>
        <row r="41">
          <cell r="A41" t="str">
            <v>09.0000a</v>
          </cell>
          <cell r="B41" t="str">
            <v>0</v>
          </cell>
          <cell r="C41" t="str">
            <v>berging/opslag/magazijn</v>
          </cell>
          <cell r="D41" t="str">
            <v xml:space="preserve">op afroep </v>
          </cell>
          <cell r="E41">
            <v>1.3636363636363637E-3</v>
          </cell>
        </row>
        <row r="42">
          <cell r="A42" t="str">
            <v>09.0000b</v>
          </cell>
          <cell r="B42" t="str">
            <v>0</v>
          </cell>
          <cell r="C42" t="str">
            <v>berging/opslag/magazijn</v>
          </cell>
          <cell r="D42" t="str">
            <v xml:space="preserve">op afroep </v>
          </cell>
          <cell r="E42">
            <v>2.142857142857143E-3</v>
          </cell>
        </row>
        <row r="43">
          <cell r="A43" t="str">
            <v>09.0004</v>
          </cell>
          <cell r="B43">
            <v>4</v>
          </cell>
          <cell r="C43" t="str">
            <v>berging/opslag/magazijn</v>
          </cell>
          <cell r="D43" t="str">
            <v>4x per jaar</v>
          </cell>
          <cell r="E43">
            <v>1.2E-2</v>
          </cell>
        </row>
        <row r="44">
          <cell r="A44" t="str">
            <v>09.0012</v>
          </cell>
          <cell r="B44">
            <v>12</v>
          </cell>
          <cell r="C44" t="str">
            <v>berging/opslag/magazijn</v>
          </cell>
          <cell r="D44" t="str">
            <v>12x per jaar</v>
          </cell>
          <cell r="E44">
            <v>2.2499999999999999E-2</v>
          </cell>
        </row>
        <row r="45">
          <cell r="A45" t="str">
            <v>10.0000</v>
          </cell>
          <cell r="B45" t="str">
            <v>0</v>
          </cell>
          <cell r="C45" t="str">
            <v>kantoren/spreekkamers</v>
          </cell>
          <cell r="D45" t="str">
            <v xml:space="preserve">op afroep </v>
          </cell>
          <cell r="E45">
            <v>1.0760869565217393E-2</v>
          </cell>
        </row>
        <row r="46">
          <cell r="A46" t="str">
            <v>10.0004</v>
          </cell>
          <cell r="B46">
            <v>4</v>
          </cell>
          <cell r="C46" t="str">
            <v>kantoren/spreekkamers</v>
          </cell>
          <cell r="D46" t="str">
            <v>4x per jaar</v>
          </cell>
          <cell r="E46">
            <v>4.3043478260869572E-2</v>
          </cell>
        </row>
        <row r="47">
          <cell r="A47" t="str">
            <v>10.0012</v>
          </cell>
          <cell r="B47">
            <v>12</v>
          </cell>
          <cell r="C47" t="str">
            <v>kantoren/spreekkamers</v>
          </cell>
          <cell r="D47" t="str">
            <v>1 x per maand</v>
          </cell>
          <cell r="E47">
            <v>3.6955017301038055E-2</v>
          </cell>
        </row>
        <row r="48">
          <cell r="A48" t="str">
            <v>10.0026</v>
          </cell>
          <cell r="B48">
            <v>26</v>
          </cell>
          <cell r="C48" t="str">
            <v>kantoren/spreekkamers</v>
          </cell>
          <cell r="D48" t="str">
            <v xml:space="preserve">1 x per twee weken </v>
          </cell>
          <cell r="E48">
            <v>7.5620915032679731E-2</v>
          </cell>
        </row>
        <row r="49">
          <cell r="A49" t="str">
            <v>10.0156</v>
          </cell>
          <cell r="B49">
            <v>156</v>
          </cell>
          <cell r="C49" t="str">
            <v>kantoren/spreekkamers</v>
          </cell>
          <cell r="D49" t="str">
            <v>3x per week</v>
          </cell>
          <cell r="E49">
            <v>0.43333333333333335</v>
          </cell>
        </row>
        <row r="50">
          <cell r="A50" t="str">
            <v>10.0255</v>
          </cell>
          <cell r="B50">
            <v>255</v>
          </cell>
          <cell r="C50" t="str">
            <v>kantoren/spreekkamers</v>
          </cell>
          <cell r="D50" t="str">
            <v>5x per week</v>
          </cell>
          <cell r="E50">
            <v>0.66749999999999998</v>
          </cell>
        </row>
        <row r="51">
          <cell r="A51" t="str">
            <v>10.0365</v>
          </cell>
          <cell r="B51">
            <v>365</v>
          </cell>
          <cell r="C51" t="str">
            <v>kantoren/spreekkamers</v>
          </cell>
          <cell r="D51" t="str">
            <v>7x per week</v>
          </cell>
          <cell r="E51">
            <v>0.66749999999999998</v>
          </cell>
          <cell r="G51">
            <v>0.25437500000000002</v>
          </cell>
        </row>
        <row r="52">
          <cell r="A52" t="str">
            <v>10.0730</v>
          </cell>
          <cell r="B52">
            <v>730</v>
          </cell>
          <cell r="C52" t="str">
            <v>kantoren/spreekkamers</v>
          </cell>
          <cell r="D52" t="str">
            <v>14x per week</v>
          </cell>
          <cell r="E52">
            <v>0.66749999999999998</v>
          </cell>
          <cell r="F52">
            <v>0.61743749999999997</v>
          </cell>
          <cell r="G52">
            <v>0.25437500000000002</v>
          </cell>
          <cell r="H52">
            <v>0.25437500000000002</v>
          </cell>
        </row>
        <row r="53">
          <cell r="A53" t="str">
            <v>11.0004</v>
          </cell>
          <cell r="B53">
            <v>4</v>
          </cell>
          <cell r="C53" t="str">
            <v>kleedruimte</v>
          </cell>
          <cell r="D53" t="str">
            <v>4x per jaar</v>
          </cell>
          <cell r="E53">
            <v>4.2000000000000003E-2</v>
          </cell>
        </row>
        <row r="54">
          <cell r="A54" t="str">
            <v>12.0365</v>
          </cell>
          <cell r="B54">
            <v>365</v>
          </cell>
          <cell r="C54" t="str">
            <v>tussenruimte</v>
          </cell>
          <cell r="D54" t="str">
            <v>7x per week</v>
          </cell>
          <cell r="E54">
            <v>0.64832109593023257</v>
          </cell>
          <cell r="G54">
            <v>0.10870596981132075</v>
          </cell>
        </row>
        <row r="55">
          <cell r="A55" t="str">
            <v>13.0000</v>
          </cell>
          <cell r="B55" t="str">
            <v>0</v>
          </cell>
          <cell r="C55" t="str">
            <v>tegelwerk onder taluut</v>
          </cell>
          <cell r="D55" t="str">
            <v xml:space="preserve">op afroep </v>
          </cell>
          <cell r="E55">
            <v>2.5000000000000001E-3</v>
          </cell>
        </row>
        <row r="56">
          <cell r="A56" t="str">
            <v>14.0000</v>
          </cell>
          <cell r="B56" t="str">
            <v>0</v>
          </cell>
          <cell r="C56" t="str">
            <v>tegelwerk technische ruimten</v>
          </cell>
          <cell r="D56" t="str">
            <v xml:space="preserve">op afroep </v>
          </cell>
          <cell r="E56">
            <v>2.5000000000000001E-3</v>
          </cell>
        </row>
        <row r="57">
          <cell r="A57" t="str">
            <v>15.0000</v>
          </cell>
          <cell r="B57" t="str">
            <v>0</v>
          </cell>
          <cell r="C57" t="str">
            <v xml:space="preserve">fietsenstalling </v>
          </cell>
          <cell r="D57" t="str">
            <v>op afroep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 t="str">
            <v>00.0000</v>
          </cell>
          <cell r="B58" t="str">
            <v>nvt</v>
          </cell>
          <cell r="C58" t="str">
            <v>niet van toepassing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taties"/>
      <sheetName val="Kengetal"/>
    </sheetNames>
    <sheetDataSet>
      <sheetData sheetId="0" refreshError="1"/>
      <sheetData sheetId="1">
        <row r="10">
          <cell r="A10" t="str">
            <v>PROGR.CODE</v>
          </cell>
          <cell r="B10" t="str">
            <v>FREQ. PER JAAR</v>
          </cell>
          <cell r="C10" t="str">
            <v>RUIMTECATEGORIE</v>
          </cell>
          <cell r="D10" t="str">
            <v>FREQ. OMSCHRIJVING</v>
          </cell>
          <cell r="E10" t="str">
            <v>KENGETAL BASIS-BEURT</v>
          </cell>
          <cell r="F10" t="str">
            <v>KENGETAL NALOOP-BEURT</v>
          </cell>
          <cell r="G10" t="str">
            <v>KENGETAL ZA-ZO-FST</v>
          </cell>
          <cell r="H10" t="str">
            <v>KENGETAL ZA-ZO-FST NALOOP-BEURT</v>
          </cell>
        </row>
        <row r="12">
          <cell r="A12" t="str">
            <v>01.0012</v>
          </cell>
          <cell r="B12">
            <v>12</v>
          </cell>
          <cell r="C12" t="str">
            <v>diensten perrons</v>
          </cell>
          <cell r="D12" t="str">
            <v>1 x per maand</v>
          </cell>
          <cell r="E12">
            <v>0.11076255714285714</v>
          </cell>
        </row>
        <row r="13">
          <cell r="A13" t="str">
            <v>01.0730b</v>
          </cell>
          <cell r="B13">
            <v>730</v>
          </cell>
          <cell r="C13" t="str">
            <v>perrons Oost en Ringlijn</v>
          </cell>
          <cell r="D13" t="str">
            <v>14x per week</v>
          </cell>
          <cell r="E13">
            <v>0.64832109593023257</v>
          </cell>
          <cell r="F13">
            <v>0.21610169491525424</v>
          </cell>
          <cell r="G13">
            <v>0.10870596981132075</v>
          </cell>
          <cell r="H13">
            <v>9.3220338983050849E-2</v>
          </cell>
        </row>
        <row r="14">
          <cell r="A14" t="str">
            <v>01.1095b</v>
          </cell>
          <cell r="B14">
            <v>1095</v>
          </cell>
          <cell r="C14" t="str">
            <v>perrons Oost en Ringlijn</v>
          </cell>
          <cell r="D14" t="str">
            <v>21x per week</v>
          </cell>
          <cell r="E14">
            <v>0.64832109593023257</v>
          </cell>
          <cell r="F14">
            <v>0.34296729491525424</v>
          </cell>
          <cell r="G14">
            <v>0.10870596981132075</v>
          </cell>
          <cell r="H14">
            <v>0.14794667623795282</v>
          </cell>
        </row>
        <row r="15">
          <cell r="A15" t="str">
            <v>01.1460b</v>
          </cell>
          <cell r="B15">
            <v>1460</v>
          </cell>
          <cell r="C15" t="str">
            <v>perrons Oost en Ringlijn</v>
          </cell>
          <cell r="D15" t="str">
            <v>28x per week</v>
          </cell>
          <cell r="E15">
            <v>0.64832109593023257</v>
          </cell>
          <cell r="F15">
            <v>0.39709269491525423</v>
          </cell>
          <cell r="G15">
            <v>0.10870596981132075</v>
          </cell>
          <cell r="H15">
            <v>0.17129488800265869</v>
          </cell>
        </row>
        <row r="16">
          <cell r="A16" t="str">
            <v>02.0000</v>
          </cell>
          <cell r="B16" t="str">
            <v>0</v>
          </cell>
          <cell r="C16" t="str">
            <v>sanitair</v>
          </cell>
          <cell r="D16" t="str">
            <v>op afroep</v>
          </cell>
          <cell r="E16">
            <v>1.8749999999999999E-2</v>
          </cell>
        </row>
        <row r="17">
          <cell r="A17" t="str">
            <v>02.0004</v>
          </cell>
          <cell r="B17">
            <v>4</v>
          </cell>
          <cell r="C17" t="str">
            <v>sanitair</v>
          </cell>
          <cell r="D17" t="str">
            <v>4x per jaar</v>
          </cell>
          <cell r="E17">
            <v>7.4999999999999997E-2</v>
          </cell>
        </row>
        <row r="18">
          <cell r="A18" t="str">
            <v>02.0026</v>
          </cell>
          <cell r="B18">
            <v>26</v>
          </cell>
          <cell r="C18" t="str">
            <v>sanitair</v>
          </cell>
          <cell r="D18" t="str">
            <v xml:space="preserve">1 x per twee weken </v>
          </cell>
          <cell r="E18">
            <v>0.41935</v>
          </cell>
        </row>
        <row r="19">
          <cell r="A19" t="str">
            <v>02.0052</v>
          </cell>
          <cell r="B19">
            <v>52</v>
          </cell>
          <cell r="C19" t="str">
            <v>sanitair</v>
          </cell>
          <cell r="D19" t="str">
            <v>1x per week</v>
          </cell>
          <cell r="E19">
            <v>0.80913461538461495</v>
          </cell>
        </row>
        <row r="20">
          <cell r="A20" t="str">
            <v>02.0156</v>
          </cell>
          <cell r="B20">
            <v>156</v>
          </cell>
          <cell r="C20" t="str">
            <v>sanitair</v>
          </cell>
          <cell r="D20" t="str">
            <v>3x per week</v>
          </cell>
          <cell r="E20">
            <v>2.2655769230769232</v>
          </cell>
        </row>
        <row r="21">
          <cell r="A21" t="str">
            <v>02.0255</v>
          </cell>
          <cell r="B21">
            <v>255</v>
          </cell>
          <cell r="C21" t="str">
            <v>sanitair</v>
          </cell>
          <cell r="D21" t="str">
            <v>5 x per week</v>
          </cell>
          <cell r="E21">
            <v>3.236538461538462</v>
          </cell>
        </row>
        <row r="22">
          <cell r="A22" t="str">
            <v>02.0365</v>
          </cell>
          <cell r="B22">
            <v>365</v>
          </cell>
          <cell r="C22" t="str">
            <v>sanitair</v>
          </cell>
          <cell r="D22" t="str">
            <v>7x per week</v>
          </cell>
          <cell r="E22">
            <v>3.236538461538462</v>
          </cell>
          <cell r="G22">
            <v>1.2914423076923076</v>
          </cell>
        </row>
        <row r="23">
          <cell r="A23" t="str">
            <v>02.0730</v>
          </cell>
          <cell r="B23">
            <v>730</v>
          </cell>
          <cell r="C23" t="str">
            <v>sanitair</v>
          </cell>
          <cell r="D23" t="str">
            <v>14x per week</v>
          </cell>
          <cell r="E23">
            <v>3.236538461538462</v>
          </cell>
          <cell r="F23">
            <v>2.2636504120879128</v>
          </cell>
          <cell r="G23">
            <v>1.2914423076923076</v>
          </cell>
          <cell r="H23">
            <v>0.90546016483516523</v>
          </cell>
        </row>
        <row r="24">
          <cell r="A24" t="str">
            <v>03.0000</v>
          </cell>
          <cell r="B24" t="str">
            <v>0</v>
          </cell>
          <cell r="C24" t="str">
            <v>gangen</v>
          </cell>
          <cell r="D24" t="str">
            <v>op afroep</v>
          </cell>
          <cell r="E24">
            <v>8.4951923076923078E-3</v>
          </cell>
        </row>
        <row r="25">
          <cell r="A25" t="str">
            <v>03.0004</v>
          </cell>
          <cell r="B25">
            <v>4</v>
          </cell>
          <cell r="C25" t="str">
            <v>gangen</v>
          </cell>
          <cell r="D25" t="str">
            <v>4x per jaar</v>
          </cell>
          <cell r="E25">
            <v>3.3980769230769231E-2</v>
          </cell>
        </row>
        <row r="26">
          <cell r="A26" t="str">
            <v>03.0012</v>
          </cell>
          <cell r="B26">
            <v>12</v>
          </cell>
          <cell r="C26" t="str">
            <v>gangen</v>
          </cell>
          <cell r="D26" t="str">
            <v>1 x per maand</v>
          </cell>
          <cell r="E26">
            <v>1.7325791855203616E-2</v>
          </cell>
        </row>
        <row r="27">
          <cell r="A27" t="str">
            <v>03.0365</v>
          </cell>
          <cell r="B27">
            <v>365</v>
          </cell>
          <cell r="C27" t="str">
            <v>gangen</v>
          </cell>
          <cell r="D27" t="str">
            <v>7x per week</v>
          </cell>
          <cell r="E27">
            <v>0.3313557692307692</v>
          </cell>
          <cell r="G27">
            <v>0.11740384615384616</v>
          </cell>
        </row>
        <row r="28">
          <cell r="A28" t="str">
            <v>04.0012</v>
          </cell>
          <cell r="B28">
            <v>12</v>
          </cell>
          <cell r="C28" t="str">
            <v>liften</v>
          </cell>
          <cell r="D28" t="str">
            <v>1 x per maand</v>
          </cell>
          <cell r="E28">
            <v>6.6666666666666652E-2</v>
          </cell>
        </row>
        <row r="29">
          <cell r="A29" t="str">
            <v>04.0365</v>
          </cell>
          <cell r="B29">
            <v>365</v>
          </cell>
          <cell r="C29" t="str">
            <v>liften</v>
          </cell>
          <cell r="D29" t="str">
            <v>7x per week</v>
          </cell>
          <cell r="E29">
            <v>1.2749999999999999</v>
          </cell>
          <cell r="G29">
            <v>0.50875000000000004</v>
          </cell>
        </row>
        <row r="30">
          <cell r="A30" t="str">
            <v>05.0004</v>
          </cell>
          <cell r="B30">
            <v>4</v>
          </cell>
          <cell r="C30" t="str">
            <v>trappen</v>
          </cell>
          <cell r="D30" t="str">
            <v>4x per jaar</v>
          </cell>
          <cell r="E30">
            <v>7.4566465753424654E-3</v>
          </cell>
        </row>
        <row r="31">
          <cell r="A31" t="str">
            <v>05.0730b</v>
          </cell>
          <cell r="B31">
            <v>730</v>
          </cell>
          <cell r="C31" t="str">
            <v>trappen Ring en Oostlijn</v>
          </cell>
          <cell r="D31" t="str">
            <v>14x per week</v>
          </cell>
          <cell r="E31">
            <v>0.51031424999999997</v>
          </cell>
          <cell r="F31">
            <v>0.35416666666666663</v>
          </cell>
          <cell r="G31">
            <v>0.15262500000000001</v>
          </cell>
          <cell r="H31">
            <v>0.15277777777777776</v>
          </cell>
        </row>
        <row r="32">
          <cell r="A32" t="str">
            <v>06.0026</v>
          </cell>
          <cell r="B32">
            <v>26</v>
          </cell>
          <cell r="C32" t="str">
            <v>hallen</v>
          </cell>
          <cell r="D32" t="str">
            <v xml:space="preserve">1 x per twee weken </v>
          </cell>
          <cell r="E32">
            <v>5.4932954010953161E-2</v>
          </cell>
        </row>
        <row r="33">
          <cell r="A33" t="str">
            <v>06.0730</v>
          </cell>
          <cell r="B33">
            <v>730</v>
          </cell>
          <cell r="C33" t="str">
            <v>hallen</v>
          </cell>
          <cell r="D33" t="str">
            <v>14x per week</v>
          </cell>
          <cell r="E33">
            <v>0.45137975933740604</v>
          </cell>
          <cell r="F33">
            <v>0.19921875</v>
          </cell>
          <cell r="G33">
            <v>8.4217160369821104E-2</v>
          </cell>
          <cell r="H33">
            <v>8.59375E-2</v>
          </cell>
        </row>
        <row r="34">
          <cell r="A34" t="str">
            <v>06.1095</v>
          </cell>
          <cell r="B34">
            <v>1095</v>
          </cell>
          <cell r="C34" t="str">
            <v>hallen</v>
          </cell>
          <cell r="D34" t="str">
            <v>21x per week</v>
          </cell>
          <cell r="E34">
            <v>0.45137975933740604</v>
          </cell>
          <cell r="F34">
            <v>0.31617297499999997</v>
          </cell>
          <cell r="G34">
            <v>8.4217160369821104E-2</v>
          </cell>
          <cell r="H34">
            <v>0.13638834215686274</v>
          </cell>
        </row>
        <row r="35">
          <cell r="A35" t="str">
            <v>06.1460</v>
          </cell>
          <cell r="B35">
            <v>1460</v>
          </cell>
          <cell r="C35" t="str">
            <v>hallen</v>
          </cell>
          <cell r="D35" t="str">
            <v>28x per week</v>
          </cell>
          <cell r="E35">
            <v>0.45137975933740604</v>
          </cell>
          <cell r="F35">
            <v>0.366069828125</v>
          </cell>
          <cell r="G35">
            <v>8.4217160369821104E-2</v>
          </cell>
          <cell r="H35">
            <v>0.17</v>
          </cell>
        </row>
        <row r="36">
          <cell r="A36" t="str">
            <v>07.0000a</v>
          </cell>
          <cell r="B36" t="str">
            <v>0</v>
          </cell>
          <cell r="C36" t="str">
            <v>technische ruimten</v>
          </cell>
          <cell r="D36" t="str">
            <v xml:space="preserve">op afroep </v>
          </cell>
          <cell r="E36">
            <v>2E-3</v>
          </cell>
        </row>
        <row r="37">
          <cell r="A37" t="str">
            <v>07.0000b</v>
          </cell>
          <cell r="B37" t="str">
            <v>0</v>
          </cell>
          <cell r="C37" t="str">
            <v>technische ruimten</v>
          </cell>
          <cell r="D37" t="str">
            <v xml:space="preserve">op afroep </v>
          </cell>
          <cell r="E37">
            <v>3.6363636363636364E-3</v>
          </cell>
        </row>
        <row r="38">
          <cell r="A38" t="str">
            <v>07.0002</v>
          </cell>
          <cell r="B38">
            <v>2</v>
          </cell>
          <cell r="C38" t="str">
            <v>technische ruimten</v>
          </cell>
          <cell r="D38" t="str">
            <v>2x per jaar</v>
          </cell>
          <cell r="E38">
            <v>4.6153846153846149E-3</v>
          </cell>
        </row>
        <row r="39">
          <cell r="A39" t="str">
            <v>07.0004</v>
          </cell>
          <cell r="B39">
            <v>4</v>
          </cell>
          <cell r="C39" t="str">
            <v>technische ruimten</v>
          </cell>
          <cell r="D39" t="str">
            <v>4x per jaar</v>
          </cell>
          <cell r="E39">
            <v>1.673076923076923E-2</v>
          </cell>
        </row>
        <row r="40">
          <cell r="A40" t="str">
            <v>08.0730</v>
          </cell>
          <cell r="B40">
            <v>730</v>
          </cell>
          <cell r="C40" t="str">
            <v>roltrappen(inclusief aangrenzende bouwdelen)</v>
          </cell>
          <cell r="D40" t="str">
            <v>14x per week</v>
          </cell>
          <cell r="E40">
            <v>1.7006250000000001</v>
          </cell>
          <cell r="F40">
            <v>1.605</v>
          </cell>
          <cell r="G40">
            <v>0.69286290322580646</v>
          </cell>
          <cell r="H40">
            <v>0.6923529411764705</v>
          </cell>
        </row>
        <row r="41">
          <cell r="A41" t="str">
            <v>09.0000a</v>
          </cell>
          <cell r="B41" t="str">
            <v>0</v>
          </cell>
          <cell r="C41" t="str">
            <v>berging/opslag/magazijn</v>
          </cell>
          <cell r="D41" t="str">
            <v xml:space="preserve">op afroep </v>
          </cell>
          <cell r="E41">
            <v>1.3636363636363637E-3</v>
          </cell>
        </row>
        <row r="42">
          <cell r="A42" t="str">
            <v>09.0000b</v>
          </cell>
          <cell r="B42" t="str">
            <v>0</v>
          </cell>
          <cell r="C42" t="str">
            <v>berging/opslag/magazijn</v>
          </cell>
          <cell r="D42" t="str">
            <v xml:space="preserve">op afroep </v>
          </cell>
          <cell r="E42">
            <v>2.142857142857143E-3</v>
          </cell>
        </row>
        <row r="43">
          <cell r="A43" t="str">
            <v>09.0004</v>
          </cell>
          <cell r="B43">
            <v>4</v>
          </cell>
          <cell r="C43" t="str">
            <v>berging/opslag/magazijn</v>
          </cell>
          <cell r="D43" t="str">
            <v>4x per jaar</v>
          </cell>
          <cell r="E43">
            <v>1.2E-2</v>
          </cell>
        </row>
        <row r="44">
          <cell r="A44" t="str">
            <v>09.0012</v>
          </cell>
          <cell r="B44">
            <v>12</v>
          </cell>
          <cell r="C44" t="str">
            <v>berging/opslag/magazijn</v>
          </cell>
          <cell r="D44" t="str">
            <v>12x per jaar</v>
          </cell>
          <cell r="E44">
            <v>2.2499999999999999E-2</v>
          </cell>
        </row>
        <row r="45">
          <cell r="A45" t="str">
            <v>10.0000</v>
          </cell>
          <cell r="B45" t="str">
            <v>0</v>
          </cell>
          <cell r="C45" t="str">
            <v>kantoren/spreekkamers</v>
          </cell>
          <cell r="D45" t="str">
            <v xml:space="preserve">op afroep </v>
          </cell>
          <cell r="E45">
            <v>1.0760869565217393E-2</v>
          </cell>
        </row>
        <row r="46">
          <cell r="A46" t="str">
            <v>10.0004</v>
          </cell>
          <cell r="B46">
            <v>4</v>
          </cell>
          <cell r="C46" t="str">
            <v>kantoren/spreekkamers</v>
          </cell>
          <cell r="D46" t="str">
            <v>4x per jaar</v>
          </cell>
          <cell r="E46">
            <v>4.3043478260869572E-2</v>
          </cell>
        </row>
        <row r="47">
          <cell r="A47" t="str">
            <v>10.0012</v>
          </cell>
          <cell r="B47">
            <v>12</v>
          </cell>
          <cell r="C47" t="str">
            <v>kantoren/spreekkamers</v>
          </cell>
          <cell r="D47" t="str">
            <v>1 x per maand</v>
          </cell>
          <cell r="E47">
            <v>3.6955017301038055E-2</v>
          </cell>
        </row>
        <row r="48">
          <cell r="A48" t="str">
            <v>10.0026</v>
          </cell>
          <cell r="B48">
            <v>26</v>
          </cell>
          <cell r="C48" t="str">
            <v>kantoren/spreekkamers</v>
          </cell>
          <cell r="D48" t="str">
            <v xml:space="preserve">1 x per twee weken </v>
          </cell>
          <cell r="E48">
            <v>7.5620915032679731E-2</v>
          </cell>
        </row>
        <row r="49">
          <cell r="A49" t="str">
            <v>10.0156</v>
          </cell>
          <cell r="B49">
            <v>156</v>
          </cell>
          <cell r="C49" t="str">
            <v>kantoren/spreekkamers</v>
          </cell>
          <cell r="D49" t="str">
            <v>3x per week</v>
          </cell>
          <cell r="E49">
            <v>0.43333333333333335</v>
          </cell>
        </row>
        <row r="50">
          <cell r="A50" t="str">
            <v>10.0255</v>
          </cell>
          <cell r="B50">
            <v>255</v>
          </cell>
          <cell r="C50" t="str">
            <v>kantoren/spreekkamers</v>
          </cell>
          <cell r="D50" t="str">
            <v>5x per week</v>
          </cell>
          <cell r="E50">
            <v>0.66749999999999998</v>
          </cell>
        </row>
        <row r="51">
          <cell r="A51" t="str">
            <v>10.0365</v>
          </cell>
          <cell r="B51">
            <v>365</v>
          </cell>
          <cell r="C51" t="str">
            <v>kantoren/spreekkamers</v>
          </cell>
          <cell r="D51" t="str">
            <v>7x per week</v>
          </cell>
          <cell r="E51">
            <v>0.66749999999999998</v>
          </cell>
          <cell r="G51">
            <v>0.25437500000000002</v>
          </cell>
        </row>
        <row r="52">
          <cell r="A52" t="str">
            <v>10.0730</v>
          </cell>
          <cell r="B52">
            <v>730</v>
          </cell>
          <cell r="C52" t="str">
            <v>kantoren/spreekkamers</v>
          </cell>
          <cell r="D52" t="str">
            <v>14x per week</v>
          </cell>
          <cell r="E52">
            <v>0.66749999999999998</v>
          </cell>
          <cell r="F52">
            <v>0.61743749999999997</v>
          </cell>
          <cell r="G52">
            <v>0.25437500000000002</v>
          </cell>
          <cell r="H52">
            <v>0.25437500000000002</v>
          </cell>
        </row>
        <row r="53">
          <cell r="A53" t="str">
            <v>11.0004</v>
          </cell>
          <cell r="B53">
            <v>4</v>
          </cell>
          <cell r="C53" t="str">
            <v>kleedruimte</v>
          </cell>
          <cell r="D53" t="str">
            <v>4x per jaar</v>
          </cell>
          <cell r="E53">
            <v>4.2000000000000003E-2</v>
          </cell>
        </row>
        <row r="54">
          <cell r="A54" t="str">
            <v>12.0365</v>
          </cell>
          <cell r="B54">
            <v>365</v>
          </cell>
          <cell r="C54" t="str">
            <v>tussenruimte</v>
          </cell>
          <cell r="D54" t="str">
            <v>7x per week</v>
          </cell>
          <cell r="E54">
            <v>0.64832109593023257</v>
          </cell>
          <cell r="G54">
            <v>0.10870596981132075</v>
          </cell>
        </row>
        <row r="55">
          <cell r="A55" t="str">
            <v>13.0000</v>
          </cell>
          <cell r="B55" t="str">
            <v>0</v>
          </cell>
          <cell r="C55" t="str">
            <v>tegelwerk onder taluut</v>
          </cell>
          <cell r="D55" t="str">
            <v xml:space="preserve">op afroep </v>
          </cell>
          <cell r="E55">
            <v>2.5000000000000001E-3</v>
          </cell>
        </row>
        <row r="56">
          <cell r="A56" t="str">
            <v>14.0000</v>
          </cell>
          <cell r="B56" t="str">
            <v>0</v>
          </cell>
          <cell r="C56" t="str">
            <v>tegelwerk technische ruimten</v>
          </cell>
          <cell r="D56" t="str">
            <v xml:space="preserve">op afroep </v>
          </cell>
          <cell r="E56">
            <v>2.5000000000000001E-3</v>
          </cell>
        </row>
        <row r="57">
          <cell r="A57" t="str">
            <v>15.0000</v>
          </cell>
          <cell r="B57" t="str">
            <v>0</v>
          </cell>
          <cell r="C57" t="str">
            <v xml:space="preserve">fietsenstalling </v>
          </cell>
          <cell r="D57" t="str">
            <v>op afroep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 t="str">
            <v>00.0000</v>
          </cell>
          <cell r="B58" t="str">
            <v>nvt</v>
          </cell>
          <cell r="C58" t="str">
            <v>niet van toepassing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taties"/>
      <sheetName val="Kengetal"/>
    </sheetNames>
    <sheetDataSet>
      <sheetData sheetId="0" refreshError="1"/>
      <sheetData sheetId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blad"/>
      <sheetName val="1-Contractblad BUDGET"/>
      <sheetName val="1-Contractblad totaal"/>
      <sheetName val="2-Kengetal"/>
      <sheetName val="3-Basis ruimtestaat"/>
      <sheetName val="4-Premies en opslagen"/>
      <sheetName val="5-Opbouw uurtarieven"/>
      <sheetName val="6- toeslagenmatrix"/>
      <sheetName val="7-Machine-investeringskosten"/>
      <sheetName val="8-Afroepprijs "/>
      <sheetName val="9-Glas"/>
    </sheetNames>
    <sheetDataSet>
      <sheetData sheetId="0" refreshError="1"/>
      <sheetData sheetId="1" refreshError="1"/>
      <sheetData sheetId="2"/>
      <sheetData sheetId="3" refreshError="1"/>
      <sheetData sheetId="4">
        <row r="9">
          <cell r="O9" t="str">
            <v>UREN P/JR     NALOOP</v>
          </cell>
        </row>
        <row r="10">
          <cell r="O10">
            <v>0</v>
          </cell>
        </row>
        <row r="11">
          <cell r="O11">
            <v>11.844000000000001</v>
          </cell>
        </row>
        <row r="12">
          <cell r="O12">
            <v>10.264800000000001</v>
          </cell>
        </row>
        <row r="13">
          <cell r="O13">
            <v>36.321600000000004</v>
          </cell>
        </row>
        <row r="14">
          <cell r="O14">
            <v>11.054400000000001</v>
          </cell>
        </row>
        <row r="15">
          <cell r="O15">
            <v>8.6856000000000027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18.160800000000002</v>
          </cell>
        </row>
        <row r="37">
          <cell r="O37">
            <v>18.160800000000002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0">
          <cell r="O50">
            <v>0</v>
          </cell>
        </row>
        <row r="51">
          <cell r="O51">
            <v>0</v>
          </cell>
        </row>
        <row r="52">
          <cell r="O52">
            <v>0</v>
          </cell>
        </row>
        <row r="53">
          <cell r="O53">
            <v>0</v>
          </cell>
        </row>
        <row r="54">
          <cell r="O54">
            <v>0</v>
          </cell>
        </row>
        <row r="55">
          <cell r="O55">
            <v>0</v>
          </cell>
        </row>
        <row r="56">
          <cell r="O56">
            <v>0</v>
          </cell>
        </row>
        <row r="57">
          <cell r="O57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12.24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5.4</v>
          </cell>
        </row>
        <row r="79">
          <cell r="O79">
            <v>5.4</v>
          </cell>
        </row>
        <row r="80">
          <cell r="O80">
            <v>0</v>
          </cell>
        </row>
        <row r="81">
          <cell r="O81">
            <v>10.368000000000002</v>
          </cell>
        </row>
        <row r="82">
          <cell r="O82">
            <v>10.368000000000002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4.9920000000000009</v>
          </cell>
        </row>
        <row r="101">
          <cell r="O101">
            <v>5.3760000000000012</v>
          </cell>
        </row>
        <row r="102">
          <cell r="O102">
            <v>5.3760000000000012</v>
          </cell>
        </row>
        <row r="103">
          <cell r="O103">
            <v>19.968000000000004</v>
          </cell>
        </row>
        <row r="104">
          <cell r="O104">
            <v>24.192000000000004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5.3760000000000012</v>
          </cell>
        </row>
        <row r="121">
          <cell r="O121">
            <v>6.5280000000000005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5.7600000000000016</v>
          </cell>
        </row>
        <row r="135">
          <cell r="O135">
            <v>5.7600000000000016</v>
          </cell>
        </row>
        <row r="136">
          <cell r="O136">
            <v>25.344000000000005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4.9920000000000009</v>
          </cell>
        </row>
        <row r="154">
          <cell r="O154">
            <v>5.3760000000000012</v>
          </cell>
        </row>
        <row r="155">
          <cell r="O155">
            <v>5.3760000000000012</v>
          </cell>
        </row>
        <row r="156">
          <cell r="O156">
            <v>24.192000000000004</v>
          </cell>
        </row>
        <row r="157">
          <cell r="O157">
            <v>0</v>
          </cell>
        </row>
        <row r="158">
          <cell r="O158">
            <v>19.584000000000003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5.7600000000000016</v>
          </cell>
        </row>
        <row r="193">
          <cell r="O193">
            <v>5.7600000000000016</v>
          </cell>
        </row>
        <row r="194">
          <cell r="O194">
            <v>25.728000000000005</v>
          </cell>
        </row>
        <row r="195">
          <cell r="O195">
            <v>4.9920000000000009</v>
          </cell>
        </row>
        <row r="196">
          <cell r="O196">
            <v>4.9920000000000009</v>
          </cell>
        </row>
        <row r="197">
          <cell r="O197">
            <v>35.71200000000001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5.3760000000000012</v>
          </cell>
        </row>
        <row r="203">
          <cell r="O203">
            <v>8.8320000000000007</v>
          </cell>
        </row>
        <row r="204">
          <cell r="O204">
            <v>8.4480000000000022</v>
          </cell>
        </row>
        <row r="205">
          <cell r="O205">
            <v>7.2960000000000012</v>
          </cell>
        </row>
        <row r="206">
          <cell r="O206">
            <v>0</v>
          </cell>
        </row>
        <row r="207">
          <cell r="O207">
            <v>6.1440000000000019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  <row r="216">
          <cell r="O216">
            <v>0</v>
          </cell>
        </row>
        <row r="217">
          <cell r="O217">
            <v>0</v>
          </cell>
        </row>
        <row r="218">
          <cell r="O218">
            <v>0</v>
          </cell>
        </row>
        <row r="219">
          <cell r="O219">
            <v>0</v>
          </cell>
        </row>
        <row r="220">
          <cell r="O220">
            <v>0</v>
          </cell>
        </row>
        <row r="221">
          <cell r="O221">
            <v>0</v>
          </cell>
        </row>
        <row r="222">
          <cell r="O222">
            <v>0</v>
          </cell>
        </row>
        <row r="223">
          <cell r="O223">
            <v>0</v>
          </cell>
        </row>
        <row r="224">
          <cell r="O224">
            <v>0</v>
          </cell>
        </row>
        <row r="225">
          <cell r="O225">
            <v>4.6080000000000005</v>
          </cell>
        </row>
        <row r="226">
          <cell r="O226">
            <v>0.76800000000000024</v>
          </cell>
        </row>
        <row r="227">
          <cell r="O227">
            <v>0</v>
          </cell>
        </row>
        <row r="228">
          <cell r="O228">
            <v>6.9120000000000026</v>
          </cell>
        </row>
        <row r="229">
          <cell r="O229">
            <v>0</v>
          </cell>
        </row>
        <row r="230">
          <cell r="O230">
            <v>0</v>
          </cell>
        </row>
        <row r="231">
          <cell r="O231">
            <v>0</v>
          </cell>
        </row>
        <row r="232">
          <cell r="O232">
            <v>0</v>
          </cell>
        </row>
        <row r="233">
          <cell r="O233">
            <v>0</v>
          </cell>
        </row>
        <row r="234">
          <cell r="O234">
            <v>0</v>
          </cell>
        </row>
        <row r="235">
          <cell r="O235">
            <v>0</v>
          </cell>
        </row>
        <row r="236">
          <cell r="O236">
            <v>0</v>
          </cell>
        </row>
        <row r="237">
          <cell r="O237">
            <v>0</v>
          </cell>
        </row>
        <row r="238">
          <cell r="O238">
            <v>0</v>
          </cell>
        </row>
        <row r="239">
          <cell r="O239">
            <v>0</v>
          </cell>
        </row>
        <row r="240">
          <cell r="O240">
            <v>0</v>
          </cell>
        </row>
        <row r="241">
          <cell r="O241">
            <v>0</v>
          </cell>
        </row>
        <row r="242">
          <cell r="O242">
            <v>0</v>
          </cell>
        </row>
        <row r="243">
          <cell r="O243">
            <v>0</v>
          </cell>
        </row>
        <row r="244">
          <cell r="O244">
            <v>0</v>
          </cell>
        </row>
        <row r="245">
          <cell r="O245">
            <v>0</v>
          </cell>
        </row>
        <row r="246">
          <cell r="O246">
            <v>5.6784000000000008</v>
          </cell>
        </row>
        <row r="247">
          <cell r="O247">
            <v>0</v>
          </cell>
        </row>
        <row r="248">
          <cell r="O248">
            <v>0</v>
          </cell>
        </row>
        <row r="249">
          <cell r="O249">
            <v>0</v>
          </cell>
        </row>
        <row r="250">
          <cell r="O250">
            <v>0</v>
          </cell>
        </row>
        <row r="251">
          <cell r="O251">
            <v>19.063200000000005</v>
          </cell>
        </row>
        <row r="252">
          <cell r="O252">
            <v>0</v>
          </cell>
        </row>
        <row r="253">
          <cell r="O253">
            <v>11.356800000000002</v>
          </cell>
        </row>
        <row r="254">
          <cell r="O254">
            <v>4.8672000000000004</v>
          </cell>
        </row>
        <row r="255">
          <cell r="O255">
            <v>0</v>
          </cell>
        </row>
        <row r="256">
          <cell r="O256">
            <v>0</v>
          </cell>
        </row>
        <row r="257">
          <cell r="O257">
            <v>0</v>
          </cell>
        </row>
        <row r="258">
          <cell r="O258">
            <v>0</v>
          </cell>
        </row>
        <row r="259">
          <cell r="O259">
            <v>0</v>
          </cell>
        </row>
        <row r="260">
          <cell r="O260">
            <v>0</v>
          </cell>
        </row>
        <row r="261">
          <cell r="O261">
            <v>0</v>
          </cell>
        </row>
        <row r="262">
          <cell r="O262">
            <v>0</v>
          </cell>
        </row>
        <row r="263">
          <cell r="O263">
            <v>4.056</v>
          </cell>
        </row>
        <row r="264">
          <cell r="O264">
            <v>4.056</v>
          </cell>
        </row>
        <row r="265">
          <cell r="O265">
            <v>4.4616000000000007</v>
          </cell>
        </row>
        <row r="266">
          <cell r="O266">
            <v>37.315200000000004</v>
          </cell>
        </row>
        <row r="267">
          <cell r="O267">
            <v>56.378400000000006</v>
          </cell>
        </row>
        <row r="268">
          <cell r="O268">
            <v>4.4616000000000007</v>
          </cell>
        </row>
        <row r="269">
          <cell r="O269">
            <v>4.4616000000000007</v>
          </cell>
        </row>
        <row r="270">
          <cell r="O270">
            <v>0</v>
          </cell>
        </row>
        <row r="271">
          <cell r="O271">
            <v>0</v>
          </cell>
        </row>
        <row r="272">
          <cell r="O272">
            <v>0</v>
          </cell>
        </row>
        <row r="273">
          <cell r="O273">
            <v>0</v>
          </cell>
        </row>
        <row r="274">
          <cell r="O274">
            <v>0</v>
          </cell>
        </row>
        <row r="275">
          <cell r="O275">
            <v>0</v>
          </cell>
        </row>
        <row r="276">
          <cell r="O276">
            <v>0</v>
          </cell>
        </row>
        <row r="277">
          <cell r="O277">
            <v>0</v>
          </cell>
        </row>
        <row r="278">
          <cell r="O278">
            <v>0</v>
          </cell>
        </row>
        <row r="279">
          <cell r="O279">
            <v>0</v>
          </cell>
        </row>
        <row r="280">
          <cell r="O280">
            <v>0</v>
          </cell>
        </row>
        <row r="281">
          <cell r="O281">
            <v>0</v>
          </cell>
        </row>
        <row r="282">
          <cell r="O282">
            <v>0</v>
          </cell>
        </row>
        <row r="283">
          <cell r="O283">
            <v>0</v>
          </cell>
        </row>
        <row r="284">
          <cell r="O284">
            <v>0</v>
          </cell>
        </row>
        <row r="285">
          <cell r="O285">
            <v>0</v>
          </cell>
        </row>
        <row r="286">
          <cell r="O286">
            <v>0</v>
          </cell>
        </row>
        <row r="287">
          <cell r="O287">
            <v>12.573600000000003</v>
          </cell>
        </row>
        <row r="288">
          <cell r="O288">
            <v>0</v>
          </cell>
        </row>
        <row r="289">
          <cell r="O289">
            <v>0</v>
          </cell>
        </row>
        <row r="290">
          <cell r="O290">
            <v>0</v>
          </cell>
        </row>
        <row r="291">
          <cell r="O291">
            <v>0</v>
          </cell>
        </row>
        <row r="292">
          <cell r="O292">
            <v>0</v>
          </cell>
        </row>
        <row r="293">
          <cell r="O293">
            <v>0</v>
          </cell>
        </row>
        <row r="294">
          <cell r="O294">
            <v>0</v>
          </cell>
        </row>
        <row r="295">
          <cell r="O295">
            <v>0</v>
          </cell>
        </row>
        <row r="296">
          <cell r="O296">
            <v>0</v>
          </cell>
        </row>
        <row r="297">
          <cell r="O297">
            <v>0</v>
          </cell>
        </row>
        <row r="298">
          <cell r="O298">
            <v>0</v>
          </cell>
        </row>
        <row r="299">
          <cell r="O299">
            <v>0</v>
          </cell>
        </row>
        <row r="300">
          <cell r="O300">
            <v>0</v>
          </cell>
        </row>
        <row r="301">
          <cell r="O301">
            <v>0</v>
          </cell>
        </row>
        <row r="302">
          <cell r="O302">
            <v>0</v>
          </cell>
        </row>
        <row r="303">
          <cell r="O303">
            <v>0</v>
          </cell>
        </row>
        <row r="304">
          <cell r="O304">
            <v>0</v>
          </cell>
        </row>
        <row r="305">
          <cell r="O305">
            <v>10.8</v>
          </cell>
        </row>
        <row r="306">
          <cell r="O306">
            <v>10.8</v>
          </cell>
        </row>
        <row r="307">
          <cell r="O307">
            <v>19.800000000000004</v>
          </cell>
        </row>
        <row r="308">
          <cell r="O308">
            <v>38.700000000000003</v>
          </cell>
        </row>
        <row r="309">
          <cell r="O309">
            <v>0</v>
          </cell>
        </row>
        <row r="310">
          <cell r="O310">
            <v>0</v>
          </cell>
        </row>
        <row r="311">
          <cell r="O311">
            <v>0</v>
          </cell>
        </row>
        <row r="312">
          <cell r="O312">
            <v>0</v>
          </cell>
        </row>
        <row r="313">
          <cell r="O313">
            <v>0</v>
          </cell>
        </row>
        <row r="314">
          <cell r="O314">
            <v>0</v>
          </cell>
        </row>
        <row r="315">
          <cell r="O315">
            <v>0</v>
          </cell>
        </row>
        <row r="316">
          <cell r="O316">
            <v>0</v>
          </cell>
        </row>
        <row r="317">
          <cell r="O317">
            <v>0</v>
          </cell>
        </row>
        <row r="318">
          <cell r="O318">
            <v>0</v>
          </cell>
        </row>
        <row r="319">
          <cell r="O319">
            <v>0</v>
          </cell>
        </row>
        <row r="320">
          <cell r="O320">
            <v>0</v>
          </cell>
        </row>
        <row r="321">
          <cell r="O321">
            <v>0</v>
          </cell>
        </row>
        <row r="322">
          <cell r="O322">
            <v>0</v>
          </cell>
        </row>
        <row r="323">
          <cell r="O323">
            <v>0</v>
          </cell>
        </row>
        <row r="324">
          <cell r="O324">
            <v>0</v>
          </cell>
        </row>
        <row r="325">
          <cell r="O325">
            <v>0</v>
          </cell>
        </row>
        <row r="326">
          <cell r="O326">
            <v>0</v>
          </cell>
        </row>
        <row r="327">
          <cell r="O327">
            <v>0</v>
          </cell>
        </row>
        <row r="328">
          <cell r="O328">
            <v>9.9000000000000021</v>
          </cell>
        </row>
        <row r="329">
          <cell r="O329">
            <v>11.700000000000003</v>
          </cell>
        </row>
        <row r="330">
          <cell r="O330">
            <v>9.9000000000000021</v>
          </cell>
        </row>
        <row r="331">
          <cell r="O331">
            <v>11.700000000000003</v>
          </cell>
        </row>
        <row r="332">
          <cell r="O332">
            <v>0</v>
          </cell>
        </row>
        <row r="333">
          <cell r="O333">
            <v>0</v>
          </cell>
        </row>
        <row r="334">
          <cell r="O334">
            <v>0</v>
          </cell>
        </row>
        <row r="335">
          <cell r="O335">
            <v>0</v>
          </cell>
        </row>
        <row r="336">
          <cell r="O336">
            <v>0</v>
          </cell>
        </row>
        <row r="337">
          <cell r="O337">
            <v>0</v>
          </cell>
        </row>
        <row r="338">
          <cell r="O338">
            <v>0</v>
          </cell>
        </row>
        <row r="339">
          <cell r="O339">
            <v>0</v>
          </cell>
        </row>
        <row r="340">
          <cell r="O340">
            <v>0</v>
          </cell>
        </row>
        <row r="341">
          <cell r="O341">
            <v>0</v>
          </cell>
        </row>
        <row r="342">
          <cell r="O342">
            <v>0</v>
          </cell>
        </row>
        <row r="343">
          <cell r="O343">
            <v>0</v>
          </cell>
        </row>
        <row r="344">
          <cell r="O344">
            <v>0</v>
          </cell>
        </row>
        <row r="345">
          <cell r="O345">
            <v>0</v>
          </cell>
        </row>
        <row r="346">
          <cell r="O346">
            <v>13.500000000000002</v>
          </cell>
        </row>
        <row r="347">
          <cell r="O347">
            <v>11.700000000000003</v>
          </cell>
        </row>
        <row r="348">
          <cell r="O348">
            <v>11.700000000000003</v>
          </cell>
        </row>
        <row r="349">
          <cell r="O349">
            <v>11.700000000000003</v>
          </cell>
        </row>
        <row r="350">
          <cell r="O350">
            <v>11.700000000000003</v>
          </cell>
        </row>
        <row r="351">
          <cell r="O351">
            <v>11.700000000000003</v>
          </cell>
        </row>
        <row r="352">
          <cell r="O352">
            <v>40.5</v>
          </cell>
        </row>
        <row r="353">
          <cell r="O353">
            <v>12.600000000000001</v>
          </cell>
        </row>
        <row r="354">
          <cell r="O354">
            <v>9.9000000000000021</v>
          </cell>
        </row>
        <row r="355">
          <cell r="O355">
            <v>0</v>
          </cell>
        </row>
        <row r="356">
          <cell r="O356">
            <v>0</v>
          </cell>
        </row>
        <row r="357">
          <cell r="O357">
            <v>0</v>
          </cell>
        </row>
        <row r="358">
          <cell r="O358">
            <v>0</v>
          </cell>
        </row>
        <row r="359">
          <cell r="O359">
            <v>0</v>
          </cell>
        </row>
        <row r="360">
          <cell r="O360">
            <v>0</v>
          </cell>
        </row>
        <row r="361">
          <cell r="O361">
            <v>0</v>
          </cell>
        </row>
        <row r="362">
          <cell r="O362">
            <v>0</v>
          </cell>
        </row>
        <row r="363">
          <cell r="O363">
            <v>3.9072000000000009</v>
          </cell>
        </row>
        <row r="364">
          <cell r="O364">
            <v>0</v>
          </cell>
        </row>
        <row r="365">
          <cell r="O365">
            <v>0</v>
          </cell>
        </row>
        <row r="366">
          <cell r="O366">
            <v>0</v>
          </cell>
        </row>
        <row r="367">
          <cell r="O367">
            <v>0</v>
          </cell>
        </row>
        <row r="368">
          <cell r="O368">
            <v>0</v>
          </cell>
        </row>
        <row r="369">
          <cell r="O369">
            <v>0</v>
          </cell>
        </row>
        <row r="370">
          <cell r="O370">
            <v>0</v>
          </cell>
        </row>
        <row r="371">
          <cell r="O371">
            <v>0</v>
          </cell>
        </row>
        <row r="372">
          <cell r="O372">
            <v>0</v>
          </cell>
        </row>
        <row r="373">
          <cell r="O373">
            <v>0</v>
          </cell>
        </row>
        <row r="374">
          <cell r="O374">
            <v>0</v>
          </cell>
        </row>
        <row r="375">
          <cell r="O375">
            <v>0</v>
          </cell>
        </row>
        <row r="376">
          <cell r="O376">
            <v>0</v>
          </cell>
        </row>
        <row r="377">
          <cell r="O377">
            <v>0</v>
          </cell>
        </row>
        <row r="378">
          <cell r="O378">
            <v>0</v>
          </cell>
        </row>
        <row r="379">
          <cell r="O379">
            <v>15.628800000000004</v>
          </cell>
        </row>
        <row r="380">
          <cell r="O380">
            <v>3.9072000000000009</v>
          </cell>
        </row>
        <row r="381">
          <cell r="O381">
            <v>3.9072000000000009</v>
          </cell>
        </row>
        <row r="382">
          <cell r="O382">
            <v>10.656000000000001</v>
          </cell>
        </row>
        <row r="383">
          <cell r="O383">
            <v>3.9072000000000009</v>
          </cell>
        </row>
        <row r="384">
          <cell r="O384">
            <v>3.9072000000000009</v>
          </cell>
        </row>
        <row r="385">
          <cell r="O385">
            <v>19.891200000000001</v>
          </cell>
        </row>
        <row r="386">
          <cell r="O386">
            <v>0</v>
          </cell>
        </row>
        <row r="387">
          <cell r="O387">
            <v>0</v>
          </cell>
        </row>
        <row r="388">
          <cell r="O388">
            <v>0</v>
          </cell>
        </row>
        <row r="389">
          <cell r="O389">
            <v>0</v>
          </cell>
        </row>
        <row r="390">
          <cell r="O390">
            <v>0</v>
          </cell>
        </row>
        <row r="391">
          <cell r="O391">
            <v>0</v>
          </cell>
        </row>
        <row r="392">
          <cell r="O392">
            <v>0</v>
          </cell>
        </row>
        <row r="393">
          <cell r="O393">
            <v>0</v>
          </cell>
        </row>
        <row r="394">
          <cell r="O394">
            <v>0</v>
          </cell>
        </row>
        <row r="395">
          <cell r="O395">
            <v>0</v>
          </cell>
        </row>
        <row r="396">
          <cell r="O396">
            <v>0</v>
          </cell>
        </row>
        <row r="397">
          <cell r="O397">
            <v>0</v>
          </cell>
        </row>
        <row r="398">
          <cell r="O398">
            <v>0</v>
          </cell>
        </row>
        <row r="399">
          <cell r="O399">
            <v>0</v>
          </cell>
        </row>
        <row r="400">
          <cell r="O400">
            <v>0</v>
          </cell>
        </row>
        <row r="401">
          <cell r="O401">
            <v>0</v>
          </cell>
        </row>
        <row r="402">
          <cell r="O402">
            <v>0</v>
          </cell>
        </row>
        <row r="403">
          <cell r="O403">
            <v>0</v>
          </cell>
        </row>
        <row r="404">
          <cell r="O404">
            <v>0</v>
          </cell>
        </row>
        <row r="405">
          <cell r="O405">
            <v>0</v>
          </cell>
        </row>
        <row r="406">
          <cell r="O406">
            <v>0</v>
          </cell>
        </row>
        <row r="407">
          <cell r="O407">
            <v>0</v>
          </cell>
        </row>
        <row r="408">
          <cell r="O408">
            <v>0</v>
          </cell>
        </row>
        <row r="409">
          <cell r="O409">
            <v>0</v>
          </cell>
        </row>
        <row r="410">
          <cell r="O410">
            <v>0</v>
          </cell>
        </row>
        <row r="411">
          <cell r="O411">
            <v>0</v>
          </cell>
        </row>
        <row r="412">
          <cell r="O412">
            <v>0</v>
          </cell>
        </row>
        <row r="413">
          <cell r="O413">
            <v>0</v>
          </cell>
        </row>
        <row r="414">
          <cell r="O414">
            <v>6.3936000000000019</v>
          </cell>
        </row>
        <row r="415">
          <cell r="O415">
            <v>22.022400000000005</v>
          </cell>
        </row>
        <row r="416">
          <cell r="O416">
            <v>0</v>
          </cell>
        </row>
        <row r="417">
          <cell r="O417">
            <v>0</v>
          </cell>
        </row>
        <row r="418">
          <cell r="O418">
            <v>0</v>
          </cell>
        </row>
        <row r="419">
          <cell r="O419">
            <v>0</v>
          </cell>
        </row>
        <row r="420">
          <cell r="O420">
            <v>0</v>
          </cell>
        </row>
        <row r="421">
          <cell r="O421">
            <v>0</v>
          </cell>
        </row>
        <row r="422">
          <cell r="O422">
            <v>0</v>
          </cell>
        </row>
        <row r="423">
          <cell r="O423">
            <v>0</v>
          </cell>
        </row>
        <row r="424">
          <cell r="O424">
            <v>4.9728000000000003</v>
          </cell>
        </row>
        <row r="425">
          <cell r="O425">
            <v>4.9728000000000003</v>
          </cell>
        </row>
        <row r="426">
          <cell r="O426">
            <v>15.2736</v>
          </cell>
        </row>
        <row r="427">
          <cell r="O427">
            <v>21.667200000000001</v>
          </cell>
        </row>
        <row r="428">
          <cell r="O428">
            <v>0</v>
          </cell>
        </row>
        <row r="429">
          <cell r="O429">
            <v>0</v>
          </cell>
        </row>
        <row r="430">
          <cell r="O430">
            <v>0</v>
          </cell>
        </row>
        <row r="431">
          <cell r="O431">
            <v>0</v>
          </cell>
        </row>
        <row r="432">
          <cell r="O432">
            <v>0</v>
          </cell>
        </row>
        <row r="433">
          <cell r="O433">
            <v>0</v>
          </cell>
        </row>
        <row r="434">
          <cell r="O434">
            <v>0</v>
          </cell>
        </row>
        <row r="435">
          <cell r="O435">
            <v>0</v>
          </cell>
        </row>
        <row r="436">
          <cell r="O436">
            <v>0</v>
          </cell>
        </row>
        <row r="437">
          <cell r="O437">
            <v>0</v>
          </cell>
        </row>
        <row r="438">
          <cell r="O438">
            <v>0</v>
          </cell>
        </row>
        <row r="439">
          <cell r="O439">
            <v>0</v>
          </cell>
        </row>
        <row r="440">
          <cell r="O440">
            <v>0</v>
          </cell>
        </row>
        <row r="441">
          <cell r="O441">
            <v>0</v>
          </cell>
        </row>
        <row r="442">
          <cell r="O442">
            <v>0</v>
          </cell>
        </row>
        <row r="443">
          <cell r="O443">
            <v>0</v>
          </cell>
        </row>
        <row r="444">
          <cell r="O444">
            <v>0</v>
          </cell>
        </row>
        <row r="445">
          <cell r="O445">
            <v>0</v>
          </cell>
        </row>
        <row r="446">
          <cell r="O446">
            <v>0</v>
          </cell>
        </row>
        <row r="447">
          <cell r="O447">
            <v>14.208000000000002</v>
          </cell>
        </row>
        <row r="448">
          <cell r="O448">
            <v>4.2624000000000004</v>
          </cell>
        </row>
        <row r="449">
          <cell r="O449">
            <v>6.0384000000000002</v>
          </cell>
        </row>
        <row r="450">
          <cell r="O450">
            <v>0</v>
          </cell>
        </row>
        <row r="451">
          <cell r="O451">
            <v>0</v>
          </cell>
        </row>
        <row r="452">
          <cell r="O452">
            <v>0</v>
          </cell>
        </row>
        <row r="453">
          <cell r="O453">
            <v>0</v>
          </cell>
        </row>
        <row r="454">
          <cell r="O454">
            <v>0</v>
          </cell>
        </row>
        <row r="455">
          <cell r="O455">
            <v>0</v>
          </cell>
        </row>
        <row r="456">
          <cell r="O456">
            <v>0</v>
          </cell>
        </row>
        <row r="457">
          <cell r="O457">
            <v>0</v>
          </cell>
        </row>
        <row r="458">
          <cell r="O458">
            <v>0</v>
          </cell>
        </row>
        <row r="459">
          <cell r="O459">
            <v>0</v>
          </cell>
        </row>
        <row r="460">
          <cell r="O460">
            <v>0</v>
          </cell>
        </row>
        <row r="461">
          <cell r="O461">
            <v>0</v>
          </cell>
        </row>
        <row r="462">
          <cell r="O462">
            <v>0</v>
          </cell>
        </row>
        <row r="463">
          <cell r="O463">
            <v>0</v>
          </cell>
        </row>
        <row r="464">
          <cell r="O464">
            <v>0</v>
          </cell>
        </row>
        <row r="465">
          <cell r="O465">
            <v>0</v>
          </cell>
        </row>
        <row r="466">
          <cell r="O466">
            <v>0</v>
          </cell>
        </row>
        <row r="467">
          <cell r="O467">
            <v>0</v>
          </cell>
        </row>
        <row r="468">
          <cell r="O468">
            <v>3.9072000000000009</v>
          </cell>
        </row>
        <row r="469">
          <cell r="O469">
            <v>3.9072000000000009</v>
          </cell>
        </row>
        <row r="470">
          <cell r="O470">
            <v>12.787200000000004</v>
          </cell>
        </row>
        <row r="471">
          <cell r="O471">
            <v>0</v>
          </cell>
        </row>
        <row r="472">
          <cell r="O472">
            <v>0</v>
          </cell>
        </row>
        <row r="473">
          <cell r="O473">
            <v>0</v>
          </cell>
        </row>
        <row r="474">
          <cell r="O474">
            <v>0</v>
          </cell>
        </row>
        <row r="475">
          <cell r="O475">
            <v>0</v>
          </cell>
        </row>
        <row r="476">
          <cell r="O476">
            <v>0</v>
          </cell>
        </row>
        <row r="477">
          <cell r="O477">
            <v>0</v>
          </cell>
        </row>
        <row r="478">
          <cell r="O478">
            <v>0</v>
          </cell>
        </row>
        <row r="479">
          <cell r="O479">
            <v>0</v>
          </cell>
        </row>
        <row r="480">
          <cell r="O480">
            <v>0</v>
          </cell>
        </row>
        <row r="481">
          <cell r="O481">
            <v>3.9072000000000009</v>
          </cell>
        </row>
        <row r="482">
          <cell r="O482">
            <v>3.9072000000000009</v>
          </cell>
        </row>
        <row r="483">
          <cell r="O483">
            <v>11.011200000000002</v>
          </cell>
        </row>
        <row r="484">
          <cell r="O484">
            <v>0</v>
          </cell>
        </row>
        <row r="485">
          <cell r="O485">
            <v>0</v>
          </cell>
        </row>
        <row r="486">
          <cell r="O486">
            <v>18.470400000000001</v>
          </cell>
        </row>
        <row r="487">
          <cell r="O487">
            <v>3.5520000000000005</v>
          </cell>
        </row>
        <row r="488">
          <cell r="O488">
            <v>3.196800000000001</v>
          </cell>
        </row>
        <row r="489">
          <cell r="O489">
            <v>0</v>
          </cell>
        </row>
        <row r="490">
          <cell r="O490">
            <v>0</v>
          </cell>
        </row>
        <row r="491">
          <cell r="O491">
            <v>0</v>
          </cell>
        </row>
        <row r="492">
          <cell r="O492">
            <v>0</v>
          </cell>
        </row>
        <row r="493">
          <cell r="O493">
            <v>0</v>
          </cell>
        </row>
        <row r="494">
          <cell r="O494">
            <v>0</v>
          </cell>
        </row>
        <row r="495">
          <cell r="O495">
            <v>6.3936000000000019</v>
          </cell>
        </row>
        <row r="496">
          <cell r="O496">
            <v>0</v>
          </cell>
        </row>
        <row r="497">
          <cell r="O497">
            <v>0</v>
          </cell>
        </row>
        <row r="498">
          <cell r="O498">
            <v>0</v>
          </cell>
        </row>
        <row r="499">
          <cell r="O499">
            <v>0</v>
          </cell>
        </row>
        <row r="500">
          <cell r="O500">
            <v>0</v>
          </cell>
        </row>
        <row r="501">
          <cell r="O501">
            <v>0</v>
          </cell>
        </row>
        <row r="502">
          <cell r="O502">
            <v>0</v>
          </cell>
        </row>
        <row r="503">
          <cell r="O503">
            <v>0</v>
          </cell>
        </row>
        <row r="504">
          <cell r="O504">
            <v>0</v>
          </cell>
        </row>
        <row r="505">
          <cell r="O505">
            <v>0</v>
          </cell>
        </row>
        <row r="506">
          <cell r="O506">
            <v>0</v>
          </cell>
        </row>
        <row r="507">
          <cell r="O507">
            <v>21.667200000000001</v>
          </cell>
        </row>
        <row r="508">
          <cell r="O508">
            <v>3.9072000000000009</v>
          </cell>
        </row>
        <row r="509">
          <cell r="O509">
            <v>3.9072000000000009</v>
          </cell>
        </row>
        <row r="510">
          <cell r="O510">
            <v>0</v>
          </cell>
        </row>
        <row r="511">
          <cell r="O511">
            <v>0</v>
          </cell>
        </row>
        <row r="512">
          <cell r="O512">
            <v>0</v>
          </cell>
        </row>
        <row r="513">
          <cell r="O513">
            <v>0</v>
          </cell>
        </row>
        <row r="514">
          <cell r="O514">
            <v>0</v>
          </cell>
        </row>
        <row r="515">
          <cell r="O515">
            <v>0</v>
          </cell>
        </row>
        <row r="516">
          <cell r="O516">
            <v>0</v>
          </cell>
        </row>
        <row r="517">
          <cell r="O517">
            <v>0</v>
          </cell>
        </row>
        <row r="518">
          <cell r="O518">
            <v>0</v>
          </cell>
        </row>
        <row r="519">
          <cell r="O519">
            <v>0</v>
          </cell>
        </row>
        <row r="520">
          <cell r="O520">
            <v>0</v>
          </cell>
        </row>
        <row r="521">
          <cell r="O521">
            <v>0</v>
          </cell>
        </row>
        <row r="522">
          <cell r="O522">
            <v>0</v>
          </cell>
        </row>
        <row r="523">
          <cell r="O523">
            <v>7.4592000000000009</v>
          </cell>
        </row>
        <row r="524">
          <cell r="O524">
            <v>5.3280000000000003</v>
          </cell>
        </row>
        <row r="525">
          <cell r="O525">
            <v>5.6832000000000011</v>
          </cell>
        </row>
        <row r="526">
          <cell r="O526">
            <v>6.748800000000001</v>
          </cell>
        </row>
        <row r="527">
          <cell r="O527">
            <v>0</v>
          </cell>
        </row>
        <row r="528">
          <cell r="O528">
            <v>0</v>
          </cell>
        </row>
        <row r="529">
          <cell r="O529">
            <v>0</v>
          </cell>
        </row>
        <row r="530">
          <cell r="O530">
            <v>0</v>
          </cell>
        </row>
        <row r="531">
          <cell r="O531">
            <v>0</v>
          </cell>
        </row>
        <row r="532">
          <cell r="O532">
            <v>0</v>
          </cell>
        </row>
        <row r="533">
          <cell r="O533">
            <v>0</v>
          </cell>
        </row>
        <row r="534">
          <cell r="O534">
            <v>0</v>
          </cell>
        </row>
        <row r="535">
          <cell r="O535">
            <v>0</v>
          </cell>
        </row>
        <row r="536">
          <cell r="O536">
            <v>0</v>
          </cell>
        </row>
        <row r="537">
          <cell r="O537">
            <v>0</v>
          </cell>
        </row>
        <row r="538">
          <cell r="O538">
            <v>0</v>
          </cell>
        </row>
        <row r="539">
          <cell r="O539">
            <v>0</v>
          </cell>
        </row>
        <row r="540">
          <cell r="O540">
            <v>0</v>
          </cell>
        </row>
        <row r="541">
          <cell r="O541">
            <v>0</v>
          </cell>
        </row>
        <row r="542">
          <cell r="O542">
            <v>0</v>
          </cell>
        </row>
        <row r="543">
          <cell r="O543">
            <v>0</v>
          </cell>
        </row>
        <row r="544">
          <cell r="O544">
            <v>0</v>
          </cell>
        </row>
        <row r="545">
          <cell r="O545">
            <v>0</v>
          </cell>
        </row>
        <row r="546">
          <cell r="O546">
            <v>0</v>
          </cell>
        </row>
        <row r="547">
          <cell r="O547">
            <v>0</v>
          </cell>
        </row>
        <row r="548">
          <cell r="O548">
            <v>0</v>
          </cell>
        </row>
        <row r="549">
          <cell r="O549">
            <v>0</v>
          </cell>
        </row>
        <row r="550">
          <cell r="O550">
            <v>0</v>
          </cell>
        </row>
        <row r="551">
          <cell r="O551">
            <v>0</v>
          </cell>
        </row>
        <row r="552">
          <cell r="O552">
            <v>0</v>
          </cell>
        </row>
        <row r="553">
          <cell r="O553">
            <v>0</v>
          </cell>
        </row>
        <row r="554">
          <cell r="O554">
            <v>0</v>
          </cell>
        </row>
        <row r="555">
          <cell r="O555">
            <v>0</v>
          </cell>
        </row>
        <row r="556">
          <cell r="O556">
            <v>0</v>
          </cell>
        </row>
        <row r="557">
          <cell r="O557">
            <v>0</v>
          </cell>
        </row>
        <row r="558">
          <cell r="O558">
            <v>0</v>
          </cell>
        </row>
        <row r="559">
          <cell r="O559">
            <v>0</v>
          </cell>
        </row>
        <row r="560">
          <cell r="O560">
            <v>0</v>
          </cell>
        </row>
        <row r="561">
          <cell r="O561">
            <v>0</v>
          </cell>
        </row>
        <row r="562">
          <cell r="O562">
            <v>0</v>
          </cell>
        </row>
        <row r="563">
          <cell r="O563">
            <v>0</v>
          </cell>
        </row>
        <row r="564">
          <cell r="O564">
            <v>0</v>
          </cell>
        </row>
        <row r="565">
          <cell r="O565">
            <v>0</v>
          </cell>
        </row>
        <row r="566">
          <cell r="O566">
            <v>0</v>
          </cell>
        </row>
        <row r="567">
          <cell r="O567">
            <v>0</v>
          </cell>
        </row>
        <row r="568">
          <cell r="O568">
            <v>0</v>
          </cell>
        </row>
        <row r="569">
          <cell r="O569">
            <v>0</v>
          </cell>
        </row>
        <row r="570">
          <cell r="O570">
            <v>0</v>
          </cell>
        </row>
        <row r="571">
          <cell r="O571">
            <v>0</v>
          </cell>
        </row>
        <row r="572">
          <cell r="O572">
            <v>0</v>
          </cell>
        </row>
        <row r="573">
          <cell r="O573">
            <v>0</v>
          </cell>
        </row>
        <row r="574">
          <cell r="O574">
            <v>0</v>
          </cell>
        </row>
        <row r="575">
          <cell r="O575">
            <v>11.587199999999999</v>
          </cell>
        </row>
        <row r="576">
          <cell r="O576">
            <v>0</v>
          </cell>
        </row>
        <row r="577">
          <cell r="O577">
            <v>14.654399999999999</v>
          </cell>
        </row>
        <row r="578">
          <cell r="O578">
            <v>15.6768</v>
          </cell>
        </row>
        <row r="579">
          <cell r="O579">
            <v>0</v>
          </cell>
        </row>
        <row r="580">
          <cell r="O580">
            <v>0</v>
          </cell>
        </row>
        <row r="581">
          <cell r="O581">
            <v>0</v>
          </cell>
        </row>
        <row r="582">
          <cell r="O582">
            <v>0</v>
          </cell>
        </row>
        <row r="583">
          <cell r="O583">
            <v>0</v>
          </cell>
        </row>
        <row r="584">
          <cell r="O584">
            <v>0</v>
          </cell>
        </row>
        <row r="585">
          <cell r="O585">
            <v>0</v>
          </cell>
        </row>
        <row r="586">
          <cell r="O586">
            <v>0</v>
          </cell>
        </row>
        <row r="587">
          <cell r="O587">
            <v>0</v>
          </cell>
        </row>
        <row r="588">
          <cell r="O588">
            <v>0</v>
          </cell>
        </row>
        <row r="589">
          <cell r="O589">
            <v>0</v>
          </cell>
        </row>
        <row r="590">
          <cell r="O590">
            <v>0</v>
          </cell>
        </row>
        <row r="591">
          <cell r="O591">
            <v>23.515200000000004</v>
          </cell>
        </row>
        <row r="592">
          <cell r="O592">
            <v>18.744000000000003</v>
          </cell>
        </row>
        <row r="593">
          <cell r="O593">
            <v>0</v>
          </cell>
        </row>
        <row r="594">
          <cell r="O594">
            <v>0</v>
          </cell>
        </row>
        <row r="595">
          <cell r="O595">
            <v>0</v>
          </cell>
        </row>
        <row r="596">
          <cell r="O596">
            <v>0</v>
          </cell>
        </row>
        <row r="597">
          <cell r="O597">
            <v>0</v>
          </cell>
        </row>
        <row r="598">
          <cell r="O598">
            <v>0</v>
          </cell>
        </row>
        <row r="599">
          <cell r="O599">
            <v>0</v>
          </cell>
        </row>
        <row r="600">
          <cell r="O600">
            <v>0</v>
          </cell>
        </row>
        <row r="601">
          <cell r="O601">
            <v>0</v>
          </cell>
        </row>
        <row r="602">
          <cell r="O602">
            <v>0</v>
          </cell>
        </row>
        <row r="603">
          <cell r="O603">
            <v>0</v>
          </cell>
        </row>
        <row r="604">
          <cell r="O604">
            <v>0</v>
          </cell>
        </row>
        <row r="605">
          <cell r="O605">
            <v>0</v>
          </cell>
        </row>
        <row r="606">
          <cell r="O606">
            <v>0</v>
          </cell>
        </row>
        <row r="607">
          <cell r="O607">
            <v>0</v>
          </cell>
        </row>
        <row r="608">
          <cell r="O608">
            <v>0</v>
          </cell>
        </row>
        <row r="609">
          <cell r="O609">
            <v>0</v>
          </cell>
        </row>
        <row r="610">
          <cell r="O610">
            <v>0</v>
          </cell>
        </row>
        <row r="611">
          <cell r="O611">
            <v>0</v>
          </cell>
        </row>
        <row r="612">
          <cell r="O612">
            <v>0</v>
          </cell>
        </row>
        <row r="613">
          <cell r="O613">
            <v>0</v>
          </cell>
        </row>
        <row r="614">
          <cell r="O614">
            <v>0</v>
          </cell>
        </row>
        <row r="615">
          <cell r="O615">
            <v>0</v>
          </cell>
        </row>
        <row r="616">
          <cell r="O616">
            <v>36.465600000000002</v>
          </cell>
        </row>
        <row r="617">
          <cell r="O617">
            <v>13.632000000000001</v>
          </cell>
        </row>
        <row r="618">
          <cell r="O618">
            <v>0</v>
          </cell>
        </row>
        <row r="619">
          <cell r="O619">
            <v>0</v>
          </cell>
        </row>
        <row r="620">
          <cell r="O620">
            <v>0</v>
          </cell>
        </row>
        <row r="621">
          <cell r="O621">
            <v>0</v>
          </cell>
        </row>
        <row r="622">
          <cell r="O622">
            <v>0</v>
          </cell>
        </row>
        <row r="623">
          <cell r="O623">
            <v>0</v>
          </cell>
        </row>
        <row r="624">
          <cell r="O624">
            <v>0</v>
          </cell>
        </row>
        <row r="625">
          <cell r="O625">
            <v>0</v>
          </cell>
        </row>
        <row r="626">
          <cell r="O626">
            <v>0</v>
          </cell>
        </row>
        <row r="627">
          <cell r="O627">
            <v>0</v>
          </cell>
        </row>
        <row r="628">
          <cell r="O628">
            <v>0</v>
          </cell>
        </row>
        <row r="629">
          <cell r="O629">
            <v>0</v>
          </cell>
        </row>
        <row r="630">
          <cell r="O630">
            <v>20.107200000000006</v>
          </cell>
        </row>
        <row r="631">
          <cell r="O631">
            <v>26.923200000000005</v>
          </cell>
        </row>
        <row r="632">
          <cell r="O632">
            <v>5.7935999999999996</v>
          </cell>
        </row>
        <row r="633">
          <cell r="O633">
            <v>0</v>
          </cell>
        </row>
        <row r="634">
          <cell r="O634">
            <v>0</v>
          </cell>
        </row>
        <row r="635">
          <cell r="O635">
            <v>0</v>
          </cell>
        </row>
        <row r="636">
          <cell r="O636">
            <v>0</v>
          </cell>
        </row>
        <row r="637">
          <cell r="O637">
            <v>0</v>
          </cell>
        </row>
        <row r="638">
          <cell r="O638">
            <v>0</v>
          </cell>
        </row>
        <row r="639">
          <cell r="O639">
            <v>0</v>
          </cell>
        </row>
        <row r="640">
          <cell r="O640">
            <v>0</v>
          </cell>
        </row>
        <row r="641">
          <cell r="O641">
            <v>0</v>
          </cell>
        </row>
        <row r="642">
          <cell r="O642">
            <v>0</v>
          </cell>
        </row>
        <row r="643">
          <cell r="O643">
            <v>0</v>
          </cell>
        </row>
        <row r="644">
          <cell r="O644">
            <v>0</v>
          </cell>
        </row>
        <row r="645">
          <cell r="O645">
            <v>0</v>
          </cell>
        </row>
        <row r="646">
          <cell r="O646">
            <v>0</v>
          </cell>
        </row>
        <row r="647">
          <cell r="O647">
            <v>0</v>
          </cell>
        </row>
        <row r="648">
          <cell r="O648">
            <v>0</v>
          </cell>
        </row>
        <row r="649">
          <cell r="O649">
            <v>0</v>
          </cell>
        </row>
        <row r="650">
          <cell r="O650">
            <v>0</v>
          </cell>
        </row>
        <row r="651">
          <cell r="O651">
            <v>0</v>
          </cell>
        </row>
        <row r="652">
          <cell r="O652">
            <v>0</v>
          </cell>
        </row>
        <row r="653">
          <cell r="O653">
            <v>0</v>
          </cell>
        </row>
        <row r="654">
          <cell r="O654">
            <v>0</v>
          </cell>
        </row>
        <row r="655">
          <cell r="O655">
            <v>0</v>
          </cell>
        </row>
        <row r="656">
          <cell r="O656">
            <v>0</v>
          </cell>
        </row>
        <row r="657">
          <cell r="O657">
            <v>0</v>
          </cell>
        </row>
        <row r="658">
          <cell r="O658">
            <v>0</v>
          </cell>
        </row>
        <row r="659">
          <cell r="O659">
            <v>36.465600000000002</v>
          </cell>
        </row>
        <row r="660">
          <cell r="O660">
            <v>0</v>
          </cell>
        </row>
        <row r="661">
          <cell r="O661">
            <v>0</v>
          </cell>
        </row>
        <row r="662">
          <cell r="O662">
            <v>0</v>
          </cell>
        </row>
        <row r="663">
          <cell r="O663">
            <v>0</v>
          </cell>
        </row>
        <row r="664">
          <cell r="O664">
            <v>0</v>
          </cell>
        </row>
        <row r="665">
          <cell r="O665">
            <v>0</v>
          </cell>
        </row>
        <row r="666">
          <cell r="O666">
            <v>0</v>
          </cell>
        </row>
        <row r="667">
          <cell r="O667">
            <v>0</v>
          </cell>
        </row>
        <row r="668">
          <cell r="O668">
            <v>0</v>
          </cell>
        </row>
        <row r="669">
          <cell r="O669">
            <v>0</v>
          </cell>
        </row>
        <row r="670">
          <cell r="O670">
            <v>0</v>
          </cell>
        </row>
        <row r="671">
          <cell r="O671">
            <v>0</v>
          </cell>
        </row>
        <row r="672">
          <cell r="O672">
            <v>0</v>
          </cell>
        </row>
        <row r="673">
          <cell r="O673">
            <v>0</v>
          </cell>
        </row>
        <row r="674">
          <cell r="O674">
            <v>11.587199999999999</v>
          </cell>
        </row>
        <row r="675">
          <cell r="O675">
            <v>25.219200000000004</v>
          </cell>
        </row>
        <row r="676">
          <cell r="O676">
            <v>5.7935999999999996</v>
          </cell>
        </row>
        <row r="677">
          <cell r="O677">
            <v>0</v>
          </cell>
        </row>
        <row r="678">
          <cell r="O678">
            <v>0</v>
          </cell>
        </row>
        <row r="679">
          <cell r="O679">
            <v>0</v>
          </cell>
        </row>
        <row r="680">
          <cell r="O680">
            <v>0</v>
          </cell>
        </row>
        <row r="681">
          <cell r="O681">
            <v>0</v>
          </cell>
        </row>
        <row r="682">
          <cell r="O682">
            <v>0</v>
          </cell>
        </row>
        <row r="683">
          <cell r="O683">
            <v>0</v>
          </cell>
        </row>
        <row r="684">
          <cell r="O684">
            <v>0</v>
          </cell>
        </row>
        <row r="685">
          <cell r="O685">
            <v>0</v>
          </cell>
        </row>
        <row r="686">
          <cell r="O686">
            <v>0</v>
          </cell>
        </row>
        <row r="687">
          <cell r="O687">
            <v>0</v>
          </cell>
        </row>
        <row r="688">
          <cell r="O688">
            <v>0</v>
          </cell>
        </row>
        <row r="689">
          <cell r="O689">
            <v>35.10240000000001</v>
          </cell>
        </row>
        <row r="690">
          <cell r="O690">
            <v>0</v>
          </cell>
        </row>
        <row r="691">
          <cell r="O691">
            <v>0</v>
          </cell>
        </row>
        <row r="692">
          <cell r="O692">
            <v>0</v>
          </cell>
        </row>
        <row r="693">
          <cell r="O693">
            <v>0</v>
          </cell>
        </row>
        <row r="694">
          <cell r="O694">
            <v>0</v>
          </cell>
        </row>
        <row r="695">
          <cell r="O695">
            <v>0</v>
          </cell>
        </row>
        <row r="696">
          <cell r="O696">
            <v>0</v>
          </cell>
        </row>
        <row r="697">
          <cell r="O697">
            <v>0</v>
          </cell>
        </row>
        <row r="698">
          <cell r="O698">
            <v>0</v>
          </cell>
        </row>
        <row r="699">
          <cell r="O699">
            <v>0</v>
          </cell>
        </row>
        <row r="700">
          <cell r="O700">
            <v>0</v>
          </cell>
        </row>
        <row r="701">
          <cell r="O701">
            <v>0</v>
          </cell>
        </row>
        <row r="702">
          <cell r="O702">
            <v>0</v>
          </cell>
        </row>
        <row r="703">
          <cell r="O703">
            <v>0</v>
          </cell>
        </row>
        <row r="704">
          <cell r="O704">
            <v>0</v>
          </cell>
        </row>
        <row r="705">
          <cell r="O705">
            <v>0</v>
          </cell>
        </row>
        <row r="706">
          <cell r="O706">
            <v>11.587199999999999</v>
          </cell>
        </row>
        <row r="707">
          <cell r="O707">
            <v>25.219200000000004</v>
          </cell>
        </row>
        <row r="708">
          <cell r="O708">
            <v>5.7935999999999996</v>
          </cell>
        </row>
        <row r="709">
          <cell r="O709">
            <v>0</v>
          </cell>
        </row>
        <row r="710">
          <cell r="O710">
            <v>0</v>
          </cell>
        </row>
        <row r="711">
          <cell r="O711">
            <v>0</v>
          </cell>
        </row>
        <row r="712">
          <cell r="O712">
            <v>0</v>
          </cell>
        </row>
        <row r="713">
          <cell r="O713">
            <v>0</v>
          </cell>
        </row>
        <row r="714">
          <cell r="O714">
            <v>0</v>
          </cell>
        </row>
        <row r="715">
          <cell r="O715">
            <v>0</v>
          </cell>
        </row>
        <row r="716">
          <cell r="O716">
            <v>0</v>
          </cell>
        </row>
        <row r="717">
          <cell r="O717">
            <v>0</v>
          </cell>
        </row>
        <row r="718">
          <cell r="O718">
            <v>0</v>
          </cell>
        </row>
        <row r="719">
          <cell r="O719">
            <v>0</v>
          </cell>
        </row>
        <row r="720">
          <cell r="O720">
            <v>0</v>
          </cell>
        </row>
        <row r="721">
          <cell r="O721">
            <v>0</v>
          </cell>
        </row>
        <row r="722">
          <cell r="O722">
            <v>0</v>
          </cell>
        </row>
        <row r="723">
          <cell r="O723">
            <v>0</v>
          </cell>
        </row>
        <row r="724">
          <cell r="O724">
            <v>0</v>
          </cell>
        </row>
        <row r="725">
          <cell r="O725">
            <v>0</v>
          </cell>
        </row>
        <row r="726">
          <cell r="O726">
            <v>0</v>
          </cell>
        </row>
        <row r="727">
          <cell r="O727">
            <v>0</v>
          </cell>
        </row>
        <row r="728">
          <cell r="O728">
            <v>0</v>
          </cell>
        </row>
        <row r="729">
          <cell r="O729">
            <v>13.3848</v>
          </cell>
        </row>
        <row r="730">
          <cell r="O730">
            <v>7.3008000000000015</v>
          </cell>
        </row>
        <row r="731">
          <cell r="O731">
            <v>7.3008000000000015</v>
          </cell>
        </row>
        <row r="732">
          <cell r="O732">
            <v>7.3008000000000015</v>
          </cell>
        </row>
        <row r="733">
          <cell r="O733">
            <v>7.3008000000000015</v>
          </cell>
        </row>
        <row r="734">
          <cell r="O734">
            <v>15.818400000000002</v>
          </cell>
        </row>
        <row r="735">
          <cell r="O735">
            <v>0</v>
          </cell>
        </row>
        <row r="736">
          <cell r="O736">
            <v>0</v>
          </cell>
        </row>
        <row r="737">
          <cell r="O737">
            <v>0</v>
          </cell>
        </row>
        <row r="738">
          <cell r="O738">
            <v>0</v>
          </cell>
        </row>
        <row r="739">
          <cell r="O739">
            <v>0</v>
          </cell>
        </row>
        <row r="740">
          <cell r="O740">
            <v>0</v>
          </cell>
        </row>
        <row r="741">
          <cell r="O741">
            <v>0</v>
          </cell>
        </row>
        <row r="742">
          <cell r="O742">
            <v>0</v>
          </cell>
        </row>
        <row r="743">
          <cell r="O743">
            <v>0</v>
          </cell>
        </row>
        <row r="744">
          <cell r="O744">
            <v>0</v>
          </cell>
        </row>
        <row r="745">
          <cell r="O745">
            <v>5.272800000000001</v>
          </cell>
        </row>
        <row r="746">
          <cell r="O746">
            <v>6.4896000000000011</v>
          </cell>
        </row>
        <row r="747">
          <cell r="O747">
            <v>5.272800000000001</v>
          </cell>
        </row>
        <row r="748">
          <cell r="O748">
            <v>6.4896000000000011</v>
          </cell>
        </row>
        <row r="749">
          <cell r="O749">
            <v>0</v>
          </cell>
        </row>
        <row r="750">
          <cell r="O750">
            <v>0</v>
          </cell>
        </row>
        <row r="751">
          <cell r="O751">
            <v>0</v>
          </cell>
        </row>
        <row r="752">
          <cell r="O752">
            <v>0</v>
          </cell>
        </row>
        <row r="753">
          <cell r="O753">
            <v>0</v>
          </cell>
        </row>
        <row r="754">
          <cell r="O754">
            <v>3.6504000000000008</v>
          </cell>
        </row>
        <row r="755">
          <cell r="O755">
            <v>4.4616000000000007</v>
          </cell>
        </row>
        <row r="756">
          <cell r="O756">
            <v>0</v>
          </cell>
        </row>
        <row r="757">
          <cell r="O757">
            <v>7.3008000000000015</v>
          </cell>
        </row>
        <row r="758">
          <cell r="O758">
            <v>0</v>
          </cell>
        </row>
        <row r="759">
          <cell r="O759">
            <v>0</v>
          </cell>
        </row>
        <row r="760">
          <cell r="O760">
            <v>0</v>
          </cell>
        </row>
        <row r="761">
          <cell r="O761">
            <v>0</v>
          </cell>
        </row>
        <row r="762">
          <cell r="O762">
            <v>0</v>
          </cell>
        </row>
        <row r="763">
          <cell r="O763">
            <v>0</v>
          </cell>
        </row>
        <row r="764">
          <cell r="O764">
            <v>7.3008000000000015</v>
          </cell>
        </row>
        <row r="765">
          <cell r="O765">
            <v>7.3008000000000015</v>
          </cell>
        </row>
        <row r="766">
          <cell r="O766">
            <v>7.3008000000000015</v>
          </cell>
        </row>
        <row r="767">
          <cell r="O767">
            <v>7.3008000000000015</v>
          </cell>
        </row>
        <row r="768">
          <cell r="O768">
            <v>15.818400000000002</v>
          </cell>
        </row>
        <row r="769">
          <cell r="O769">
            <v>0</v>
          </cell>
        </row>
        <row r="770">
          <cell r="O770">
            <v>0</v>
          </cell>
        </row>
        <row r="771">
          <cell r="O771">
            <v>0</v>
          </cell>
        </row>
        <row r="772">
          <cell r="O772">
            <v>0</v>
          </cell>
        </row>
        <row r="773">
          <cell r="O773">
            <v>0</v>
          </cell>
        </row>
        <row r="774">
          <cell r="O774">
            <v>0</v>
          </cell>
        </row>
        <row r="775">
          <cell r="O775">
            <v>0</v>
          </cell>
        </row>
        <row r="776">
          <cell r="O776">
            <v>0</v>
          </cell>
        </row>
        <row r="777">
          <cell r="O777">
            <v>0</v>
          </cell>
        </row>
        <row r="778">
          <cell r="O778">
            <v>0</v>
          </cell>
        </row>
        <row r="779">
          <cell r="O779">
            <v>0</v>
          </cell>
        </row>
        <row r="780">
          <cell r="O780">
            <v>5.272800000000001</v>
          </cell>
        </row>
        <row r="781">
          <cell r="O781">
            <v>6.4896000000000011</v>
          </cell>
        </row>
        <row r="782">
          <cell r="O782">
            <v>5.272800000000001</v>
          </cell>
        </row>
        <row r="783">
          <cell r="O783">
            <v>6.4896000000000011</v>
          </cell>
        </row>
        <row r="784">
          <cell r="O784">
            <v>0</v>
          </cell>
        </row>
        <row r="785">
          <cell r="O785">
            <v>0</v>
          </cell>
        </row>
        <row r="786">
          <cell r="O786">
            <v>0</v>
          </cell>
        </row>
        <row r="787">
          <cell r="O787">
            <v>0</v>
          </cell>
        </row>
        <row r="788">
          <cell r="O788">
            <v>0</v>
          </cell>
        </row>
        <row r="789">
          <cell r="O789">
            <v>0</v>
          </cell>
        </row>
        <row r="790">
          <cell r="O790">
            <v>0</v>
          </cell>
        </row>
        <row r="791">
          <cell r="O791">
            <v>0</v>
          </cell>
        </row>
        <row r="792">
          <cell r="O792">
            <v>0</v>
          </cell>
        </row>
        <row r="793">
          <cell r="O793">
            <v>0</v>
          </cell>
        </row>
        <row r="794">
          <cell r="O794">
            <v>0</v>
          </cell>
        </row>
        <row r="795">
          <cell r="O795">
            <v>0</v>
          </cell>
        </row>
        <row r="796">
          <cell r="O796">
            <v>0</v>
          </cell>
        </row>
        <row r="797">
          <cell r="O797">
            <v>0</v>
          </cell>
        </row>
        <row r="798">
          <cell r="O798">
            <v>0</v>
          </cell>
        </row>
        <row r="799">
          <cell r="O799">
            <v>0</v>
          </cell>
        </row>
        <row r="800">
          <cell r="O800">
            <v>0</v>
          </cell>
        </row>
        <row r="801">
          <cell r="O801">
            <v>9.3288000000000011</v>
          </cell>
        </row>
        <row r="802">
          <cell r="O802">
            <v>0</v>
          </cell>
        </row>
        <row r="803">
          <cell r="O803">
            <v>0</v>
          </cell>
        </row>
        <row r="804">
          <cell r="O804">
            <v>0</v>
          </cell>
        </row>
        <row r="805">
          <cell r="O805">
            <v>0</v>
          </cell>
        </row>
        <row r="806">
          <cell r="O806">
            <v>0</v>
          </cell>
        </row>
        <row r="807">
          <cell r="O807">
            <v>0</v>
          </cell>
        </row>
        <row r="808">
          <cell r="O808">
            <v>0</v>
          </cell>
        </row>
        <row r="809">
          <cell r="O809">
            <v>0</v>
          </cell>
        </row>
        <row r="810">
          <cell r="O810">
            <v>0</v>
          </cell>
        </row>
        <row r="811">
          <cell r="O811">
            <v>0</v>
          </cell>
        </row>
        <row r="812">
          <cell r="O812">
            <v>0</v>
          </cell>
        </row>
        <row r="813">
          <cell r="O813">
            <v>0</v>
          </cell>
        </row>
        <row r="814">
          <cell r="O814">
            <v>0</v>
          </cell>
        </row>
        <row r="815">
          <cell r="O815">
            <v>0</v>
          </cell>
        </row>
        <row r="816">
          <cell r="O816">
            <v>25.080000000000002</v>
          </cell>
        </row>
        <row r="817">
          <cell r="O817">
            <v>25.740000000000002</v>
          </cell>
        </row>
        <row r="818">
          <cell r="O818">
            <v>0</v>
          </cell>
        </row>
        <row r="819">
          <cell r="O819">
            <v>0</v>
          </cell>
        </row>
        <row r="820">
          <cell r="O820">
            <v>0</v>
          </cell>
        </row>
        <row r="821">
          <cell r="O821">
            <v>7.2600000000000016</v>
          </cell>
        </row>
        <row r="822">
          <cell r="O822">
            <v>7.2600000000000016</v>
          </cell>
        </row>
        <row r="823">
          <cell r="O823">
            <v>8.5800000000000018</v>
          </cell>
        </row>
        <row r="824">
          <cell r="O824">
            <v>0</v>
          </cell>
        </row>
        <row r="825">
          <cell r="O825">
            <v>122.10000000000002</v>
          </cell>
        </row>
        <row r="826">
          <cell r="O826">
            <v>9.9000000000000021</v>
          </cell>
        </row>
        <row r="827">
          <cell r="O827">
            <v>0</v>
          </cell>
        </row>
        <row r="828">
          <cell r="O828">
            <v>23.100000000000005</v>
          </cell>
        </row>
        <row r="829">
          <cell r="O829">
            <v>0</v>
          </cell>
        </row>
        <row r="830">
          <cell r="O830">
            <v>0</v>
          </cell>
        </row>
        <row r="831">
          <cell r="O831">
            <v>0</v>
          </cell>
        </row>
        <row r="832">
          <cell r="O832">
            <v>0</v>
          </cell>
        </row>
        <row r="833">
          <cell r="O833">
            <v>0</v>
          </cell>
        </row>
        <row r="834">
          <cell r="O834">
            <v>0</v>
          </cell>
        </row>
        <row r="835">
          <cell r="O835">
            <v>0</v>
          </cell>
        </row>
        <row r="836">
          <cell r="O836">
            <v>0</v>
          </cell>
        </row>
        <row r="837">
          <cell r="O837">
            <v>0</v>
          </cell>
        </row>
        <row r="838">
          <cell r="O838">
            <v>0</v>
          </cell>
        </row>
        <row r="839">
          <cell r="O839">
            <v>0</v>
          </cell>
        </row>
        <row r="840">
          <cell r="O840">
            <v>0</v>
          </cell>
        </row>
        <row r="841">
          <cell r="O841">
            <v>0</v>
          </cell>
        </row>
        <row r="842">
          <cell r="O842">
            <v>0</v>
          </cell>
        </row>
        <row r="843">
          <cell r="O843">
            <v>0</v>
          </cell>
        </row>
        <row r="844">
          <cell r="O844">
            <v>0</v>
          </cell>
        </row>
        <row r="845">
          <cell r="O845">
            <v>0</v>
          </cell>
        </row>
        <row r="846">
          <cell r="O846">
            <v>0</v>
          </cell>
        </row>
        <row r="847">
          <cell r="O847">
            <v>0</v>
          </cell>
        </row>
        <row r="848">
          <cell r="O848">
            <v>11.22</v>
          </cell>
        </row>
        <row r="849">
          <cell r="O849">
            <v>22.44</v>
          </cell>
        </row>
        <row r="850">
          <cell r="O850">
            <v>44.88</v>
          </cell>
        </row>
        <row r="851">
          <cell r="O851">
            <v>8.5800000000000018</v>
          </cell>
        </row>
        <row r="852">
          <cell r="O852">
            <v>8.5800000000000018</v>
          </cell>
        </row>
        <row r="853">
          <cell r="O853">
            <v>34.320000000000007</v>
          </cell>
        </row>
        <row r="854">
          <cell r="O854">
            <v>0</v>
          </cell>
        </row>
        <row r="855">
          <cell r="O855">
            <v>0</v>
          </cell>
        </row>
        <row r="856">
          <cell r="O856">
            <v>0</v>
          </cell>
        </row>
        <row r="857">
          <cell r="O857">
            <v>0</v>
          </cell>
        </row>
        <row r="858">
          <cell r="O858">
            <v>0</v>
          </cell>
        </row>
        <row r="859">
          <cell r="O859">
            <v>0</v>
          </cell>
        </row>
        <row r="860">
          <cell r="O860">
            <v>0</v>
          </cell>
        </row>
        <row r="861">
          <cell r="O861">
            <v>0</v>
          </cell>
        </row>
        <row r="862">
          <cell r="O862">
            <v>0</v>
          </cell>
        </row>
        <row r="863">
          <cell r="O863">
            <v>0</v>
          </cell>
        </row>
        <row r="864">
          <cell r="O864">
            <v>0</v>
          </cell>
        </row>
        <row r="865">
          <cell r="O865">
            <v>0</v>
          </cell>
        </row>
        <row r="866">
          <cell r="O866">
            <v>0</v>
          </cell>
        </row>
        <row r="867">
          <cell r="O867">
            <v>0</v>
          </cell>
        </row>
        <row r="868">
          <cell r="O868">
            <v>0</v>
          </cell>
        </row>
        <row r="869">
          <cell r="O869">
            <v>0</v>
          </cell>
        </row>
        <row r="870">
          <cell r="O870">
            <v>0</v>
          </cell>
        </row>
        <row r="871">
          <cell r="O871">
            <v>0</v>
          </cell>
        </row>
        <row r="872">
          <cell r="O872">
            <v>0</v>
          </cell>
        </row>
        <row r="873">
          <cell r="O873">
            <v>0</v>
          </cell>
        </row>
        <row r="874">
          <cell r="O874">
            <v>0</v>
          </cell>
        </row>
        <row r="875">
          <cell r="O875">
            <v>0</v>
          </cell>
        </row>
        <row r="876">
          <cell r="O876">
            <v>0</v>
          </cell>
        </row>
        <row r="877">
          <cell r="O877">
            <v>0</v>
          </cell>
        </row>
        <row r="878">
          <cell r="O878">
            <v>0</v>
          </cell>
        </row>
        <row r="879">
          <cell r="O879">
            <v>0</v>
          </cell>
        </row>
        <row r="880">
          <cell r="O880">
            <v>0</v>
          </cell>
        </row>
        <row r="881">
          <cell r="O881">
            <v>0</v>
          </cell>
        </row>
        <row r="882">
          <cell r="O882">
            <v>0</v>
          </cell>
        </row>
        <row r="883">
          <cell r="O883">
            <v>0</v>
          </cell>
        </row>
        <row r="884">
          <cell r="O884">
            <v>0</v>
          </cell>
        </row>
        <row r="885">
          <cell r="O885">
            <v>0</v>
          </cell>
        </row>
        <row r="886">
          <cell r="O886">
            <v>0</v>
          </cell>
        </row>
        <row r="887">
          <cell r="O887">
            <v>0</v>
          </cell>
        </row>
        <row r="888">
          <cell r="O888">
            <v>0</v>
          </cell>
        </row>
        <row r="889">
          <cell r="O889">
            <v>0</v>
          </cell>
        </row>
        <row r="890">
          <cell r="O890">
            <v>0</v>
          </cell>
        </row>
        <row r="891">
          <cell r="O891">
            <v>0</v>
          </cell>
        </row>
        <row r="892">
          <cell r="O892">
            <v>0</v>
          </cell>
        </row>
        <row r="893">
          <cell r="O893">
            <v>0</v>
          </cell>
        </row>
        <row r="894">
          <cell r="O894">
            <v>0</v>
          </cell>
        </row>
        <row r="895">
          <cell r="O895">
            <v>0</v>
          </cell>
        </row>
        <row r="896">
          <cell r="O896">
            <v>0</v>
          </cell>
        </row>
        <row r="897">
          <cell r="O897">
            <v>0</v>
          </cell>
        </row>
        <row r="898">
          <cell r="O898">
            <v>0</v>
          </cell>
        </row>
        <row r="899">
          <cell r="O899">
            <v>0</v>
          </cell>
        </row>
        <row r="900">
          <cell r="O900">
            <v>0</v>
          </cell>
        </row>
        <row r="901">
          <cell r="O901">
            <v>0</v>
          </cell>
        </row>
        <row r="902">
          <cell r="O902">
            <v>0</v>
          </cell>
        </row>
        <row r="903">
          <cell r="O903">
            <v>0</v>
          </cell>
        </row>
        <row r="904">
          <cell r="O904">
            <v>0</v>
          </cell>
        </row>
        <row r="905">
          <cell r="O905">
            <v>0</v>
          </cell>
        </row>
        <row r="906">
          <cell r="O906">
            <v>0</v>
          </cell>
        </row>
        <row r="907">
          <cell r="O907">
            <v>0</v>
          </cell>
        </row>
        <row r="908">
          <cell r="O908">
            <v>0</v>
          </cell>
        </row>
        <row r="909">
          <cell r="O909">
            <v>0</v>
          </cell>
        </row>
        <row r="910">
          <cell r="O910">
            <v>0</v>
          </cell>
        </row>
        <row r="911">
          <cell r="O911">
            <v>0</v>
          </cell>
        </row>
        <row r="912">
          <cell r="O912">
            <v>0</v>
          </cell>
        </row>
        <row r="913">
          <cell r="O913">
            <v>0</v>
          </cell>
        </row>
        <row r="914">
          <cell r="O914">
            <v>0</v>
          </cell>
        </row>
        <row r="915">
          <cell r="O915">
            <v>0</v>
          </cell>
        </row>
        <row r="916">
          <cell r="O916">
            <v>0</v>
          </cell>
        </row>
        <row r="917">
          <cell r="O917">
            <v>0</v>
          </cell>
        </row>
        <row r="918">
          <cell r="O918">
            <v>0</v>
          </cell>
        </row>
        <row r="919">
          <cell r="O919">
            <v>0</v>
          </cell>
        </row>
        <row r="920">
          <cell r="O920">
            <v>0</v>
          </cell>
        </row>
        <row r="921">
          <cell r="O921">
            <v>0</v>
          </cell>
        </row>
        <row r="922">
          <cell r="O922">
            <v>0</v>
          </cell>
        </row>
        <row r="923">
          <cell r="O923">
            <v>0</v>
          </cell>
        </row>
        <row r="924">
          <cell r="O924">
            <v>0</v>
          </cell>
        </row>
        <row r="925">
          <cell r="O925">
            <v>0</v>
          </cell>
        </row>
        <row r="926">
          <cell r="O926">
            <v>0</v>
          </cell>
        </row>
        <row r="927">
          <cell r="O927">
            <v>0</v>
          </cell>
        </row>
        <row r="928">
          <cell r="O928">
            <v>0</v>
          </cell>
        </row>
        <row r="929">
          <cell r="O929">
            <v>0</v>
          </cell>
        </row>
        <row r="930">
          <cell r="O930">
            <v>0</v>
          </cell>
        </row>
        <row r="931">
          <cell r="O931">
            <v>0</v>
          </cell>
        </row>
        <row r="932">
          <cell r="O932">
            <v>0</v>
          </cell>
        </row>
        <row r="933">
          <cell r="O933">
            <v>0</v>
          </cell>
        </row>
        <row r="934">
          <cell r="O934">
            <v>0</v>
          </cell>
        </row>
        <row r="935">
          <cell r="O935">
            <v>0</v>
          </cell>
        </row>
        <row r="936">
          <cell r="O936">
            <v>0</v>
          </cell>
        </row>
        <row r="937">
          <cell r="O937">
            <v>0</v>
          </cell>
        </row>
        <row r="938">
          <cell r="O938">
            <v>0</v>
          </cell>
        </row>
        <row r="939">
          <cell r="O939">
            <v>0</v>
          </cell>
        </row>
        <row r="940">
          <cell r="O940">
            <v>0</v>
          </cell>
        </row>
        <row r="941">
          <cell r="O941">
            <v>0</v>
          </cell>
        </row>
        <row r="942">
          <cell r="O942">
            <v>0</v>
          </cell>
        </row>
        <row r="943">
          <cell r="O943">
            <v>0</v>
          </cell>
        </row>
        <row r="944">
          <cell r="O944">
            <v>0</v>
          </cell>
        </row>
        <row r="945">
          <cell r="O945">
            <v>0</v>
          </cell>
        </row>
        <row r="946">
          <cell r="O946">
            <v>0</v>
          </cell>
        </row>
        <row r="947">
          <cell r="O947">
            <v>0</v>
          </cell>
        </row>
        <row r="948">
          <cell r="O948">
            <v>0</v>
          </cell>
        </row>
        <row r="949">
          <cell r="O949">
            <v>0</v>
          </cell>
        </row>
        <row r="950">
          <cell r="O950">
            <v>0</v>
          </cell>
        </row>
        <row r="951">
          <cell r="O951">
            <v>0</v>
          </cell>
        </row>
        <row r="952">
          <cell r="O952">
            <v>0</v>
          </cell>
        </row>
        <row r="953">
          <cell r="O953">
            <v>0</v>
          </cell>
        </row>
        <row r="954">
          <cell r="O954">
            <v>0</v>
          </cell>
        </row>
        <row r="955">
          <cell r="O955">
            <v>0</v>
          </cell>
        </row>
        <row r="956">
          <cell r="O956">
            <v>0</v>
          </cell>
        </row>
        <row r="957">
          <cell r="O957">
            <v>0</v>
          </cell>
        </row>
        <row r="958">
          <cell r="O958">
            <v>0</v>
          </cell>
        </row>
        <row r="959">
          <cell r="O959">
            <v>0</v>
          </cell>
        </row>
        <row r="960">
          <cell r="O960">
            <v>0</v>
          </cell>
        </row>
        <row r="961">
          <cell r="O961">
            <v>0</v>
          </cell>
        </row>
        <row r="962">
          <cell r="O962">
            <v>0</v>
          </cell>
        </row>
        <row r="963">
          <cell r="O963">
            <v>0</v>
          </cell>
        </row>
        <row r="964">
          <cell r="O964">
            <v>0</v>
          </cell>
        </row>
        <row r="965">
          <cell r="O965">
            <v>0</v>
          </cell>
        </row>
        <row r="966">
          <cell r="O966">
            <v>0</v>
          </cell>
        </row>
        <row r="967">
          <cell r="O967">
            <v>0</v>
          </cell>
        </row>
        <row r="968">
          <cell r="O968">
            <v>0</v>
          </cell>
        </row>
        <row r="969">
          <cell r="O969">
            <v>0</v>
          </cell>
        </row>
        <row r="970">
          <cell r="O970">
            <v>0</v>
          </cell>
        </row>
        <row r="971">
          <cell r="O971">
            <v>0</v>
          </cell>
        </row>
        <row r="972">
          <cell r="O972">
            <v>0</v>
          </cell>
        </row>
        <row r="973">
          <cell r="O973">
            <v>0</v>
          </cell>
        </row>
        <row r="974">
          <cell r="O974">
            <v>0</v>
          </cell>
        </row>
        <row r="975">
          <cell r="O975">
            <v>0</v>
          </cell>
        </row>
        <row r="976">
          <cell r="O976">
            <v>0</v>
          </cell>
        </row>
        <row r="977">
          <cell r="O977">
            <v>0</v>
          </cell>
        </row>
        <row r="978">
          <cell r="O978">
            <v>0</v>
          </cell>
        </row>
        <row r="979">
          <cell r="O979">
            <v>0</v>
          </cell>
        </row>
        <row r="980">
          <cell r="O980">
            <v>0</v>
          </cell>
        </row>
        <row r="981">
          <cell r="O981">
            <v>0</v>
          </cell>
        </row>
        <row r="982">
          <cell r="O982">
            <v>0</v>
          </cell>
        </row>
        <row r="983">
          <cell r="O983">
            <v>0</v>
          </cell>
        </row>
        <row r="984">
          <cell r="O984">
            <v>0</v>
          </cell>
        </row>
        <row r="985">
          <cell r="O985">
            <v>0</v>
          </cell>
        </row>
        <row r="986">
          <cell r="O986">
            <v>0</v>
          </cell>
        </row>
        <row r="987">
          <cell r="O987">
            <v>0</v>
          </cell>
        </row>
        <row r="988">
          <cell r="O988">
            <v>0</v>
          </cell>
        </row>
        <row r="989">
          <cell r="O989">
            <v>0</v>
          </cell>
        </row>
        <row r="990">
          <cell r="O990">
            <v>0</v>
          </cell>
        </row>
        <row r="991">
          <cell r="O991">
            <v>0</v>
          </cell>
        </row>
        <row r="992">
          <cell r="O992">
            <v>0</v>
          </cell>
        </row>
        <row r="993">
          <cell r="O993">
            <v>0</v>
          </cell>
        </row>
        <row r="994">
          <cell r="O994">
            <v>0</v>
          </cell>
        </row>
        <row r="995">
          <cell r="O995">
            <v>0</v>
          </cell>
        </row>
        <row r="996">
          <cell r="O996">
            <v>0</v>
          </cell>
        </row>
        <row r="997">
          <cell r="O997">
            <v>0</v>
          </cell>
        </row>
        <row r="998">
          <cell r="O998">
            <v>0</v>
          </cell>
        </row>
        <row r="999">
          <cell r="O999">
            <v>0</v>
          </cell>
        </row>
        <row r="1000">
          <cell r="O1000">
            <v>0</v>
          </cell>
        </row>
        <row r="1001">
          <cell r="O1001">
            <v>0</v>
          </cell>
        </row>
        <row r="1002">
          <cell r="O1002">
            <v>0</v>
          </cell>
        </row>
        <row r="1003">
          <cell r="O1003">
            <v>0</v>
          </cell>
        </row>
        <row r="1004">
          <cell r="O1004">
            <v>0</v>
          </cell>
        </row>
        <row r="1005">
          <cell r="O1005">
            <v>0</v>
          </cell>
        </row>
        <row r="1006">
          <cell r="O1006">
            <v>0</v>
          </cell>
        </row>
        <row r="1007">
          <cell r="O1007">
            <v>0</v>
          </cell>
        </row>
        <row r="1008">
          <cell r="O1008">
            <v>0</v>
          </cell>
        </row>
        <row r="1009">
          <cell r="O1009">
            <v>0</v>
          </cell>
        </row>
        <row r="1010">
          <cell r="O1010">
            <v>0</v>
          </cell>
        </row>
        <row r="1011">
          <cell r="O1011">
            <v>0</v>
          </cell>
        </row>
        <row r="1012">
          <cell r="O1012">
            <v>0</v>
          </cell>
        </row>
        <row r="1013">
          <cell r="O1013">
            <v>0</v>
          </cell>
        </row>
        <row r="1014">
          <cell r="O1014">
            <v>0</v>
          </cell>
        </row>
        <row r="1015">
          <cell r="O1015">
            <v>0</v>
          </cell>
        </row>
        <row r="1016">
          <cell r="O1016">
            <v>0</v>
          </cell>
        </row>
        <row r="1017">
          <cell r="O1017">
            <v>0</v>
          </cell>
        </row>
        <row r="1018">
          <cell r="O1018">
            <v>0</v>
          </cell>
        </row>
        <row r="1019">
          <cell r="O1019">
            <v>0</v>
          </cell>
        </row>
        <row r="1020">
          <cell r="O1020">
            <v>0</v>
          </cell>
        </row>
        <row r="1021">
          <cell r="O1021">
            <v>0</v>
          </cell>
        </row>
        <row r="1022">
          <cell r="O1022">
            <v>0</v>
          </cell>
        </row>
        <row r="1023">
          <cell r="O1023">
            <v>0</v>
          </cell>
        </row>
        <row r="1024">
          <cell r="O1024">
            <v>0</v>
          </cell>
        </row>
        <row r="1025">
          <cell r="O1025">
            <v>0</v>
          </cell>
        </row>
        <row r="1026">
          <cell r="O1026">
            <v>0</v>
          </cell>
        </row>
        <row r="1027">
          <cell r="O1027">
            <v>0</v>
          </cell>
        </row>
        <row r="1028">
          <cell r="O1028">
            <v>0</v>
          </cell>
        </row>
        <row r="1029">
          <cell r="O1029">
            <v>0</v>
          </cell>
        </row>
        <row r="1030">
          <cell r="O1030">
            <v>0</v>
          </cell>
        </row>
        <row r="1031">
          <cell r="O1031">
            <v>0</v>
          </cell>
        </row>
        <row r="1032">
          <cell r="O1032">
            <v>0</v>
          </cell>
        </row>
        <row r="1033">
          <cell r="O1033">
            <v>0</v>
          </cell>
        </row>
        <row r="1034">
          <cell r="O1034">
            <v>0</v>
          </cell>
        </row>
        <row r="1035">
          <cell r="O1035">
            <v>0</v>
          </cell>
        </row>
        <row r="1036">
          <cell r="O1036">
            <v>0</v>
          </cell>
        </row>
        <row r="1037">
          <cell r="O1037">
            <v>0</v>
          </cell>
        </row>
        <row r="1038">
          <cell r="O1038">
            <v>0</v>
          </cell>
        </row>
        <row r="1039">
          <cell r="O1039">
            <v>0</v>
          </cell>
        </row>
        <row r="1040">
          <cell r="O1040">
            <v>0</v>
          </cell>
        </row>
        <row r="1041">
          <cell r="O1041">
            <v>0</v>
          </cell>
        </row>
        <row r="1042">
          <cell r="O1042">
            <v>0</v>
          </cell>
        </row>
        <row r="1043">
          <cell r="O1043">
            <v>0</v>
          </cell>
        </row>
        <row r="1044">
          <cell r="O1044">
            <v>0</v>
          </cell>
        </row>
        <row r="1045">
          <cell r="O1045">
            <v>0</v>
          </cell>
        </row>
        <row r="1046">
          <cell r="O1046">
            <v>0</v>
          </cell>
        </row>
        <row r="1047">
          <cell r="O1047">
            <v>0</v>
          </cell>
        </row>
        <row r="1048">
          <cell r="O1048">
            <v>0</v>
          </cell>
        </row>
        <row r="1049">
          <cell r="O1049">
            <v>0</v>
          </cell>
        </row>
        <row r="1050">
          <cell r="O1050">
            <v>0</v>
          </cell>
        </row>
        <row r="1051">
          <cell r="O1051">
            <v>0</v>
          </cell>
        </row>
        <row r="1052">
          <cell r="O1052">
            <v>0</v>
          </cell>
        </row>
        <row r="1053">
          <cell r="O1053">
            <v>0</v>
          </cell>
        </row>
        <row r="1054">
          <cell r="O1054">
            <v>0</v>
          </cell>
        </row>
        <row r="1055">
          <cell r="O1055">
            <v>0</v>
          </cell>
        </row>
        <row r="1056">
          <cell r="O1056">
            <v>0</v>
          </cell>
        </row>
        <row r="1057">
          <cell r="O1057">
            <v>0</v>
          </cell>
        </row>
        <row r="1058">
          <cell r="O1058">
            <v>0</v>
          </cell>
        </row>
        <row r="1059">
          <cell r="O1059">
            <v>0</v>
          </cell>
        </row>
        <row r="1060">
          <cell r="O1060">
            <v>0</v>
          </cell>
        </row>
        <row r="1061">
          <cell r="O1061">
            <v>0</v>
          </cell>
        </row>
        <row r="1062">
          <cell r="O1062">
            <v>0</v>
          </cell>
        </row>
        <row r="1063">
          <cell r="O1063">
            <v>0</v>
          </cell>
        </row>
        <row r="1064">
          <cell r="O1064">
            <v>0</v>
          </cell>
        </row>
        <row r="1065">
          <cell r="O1065">
            <v>0</v>
          </cell>
        </row>
        <row r="1066">
          <cell r="O1066">
            <v>0</v>
          </cell>
        </row>
        <row r="1067">
          <cell r="O1067">
            <v>0</v>
          </cell>
        </row>
        <row r="1068">
          <cell r="O1068">
            <v>0</v>
          </cell>
        </row>
        <row r="1069">
          <cell r="O1069">
            <v>0</v>
          </cell>
        </row>
        <row r="1070">
          <cell r="O1070">
            <v>0</v>
          </cell>
        </row>
        <row r="1071">
          <cell r="O1071">
            <v>0</v>
          </cell>
        </row>
        <row r="1072">
          <cell r="O1072">
            <v>0</v>
          </cell>
        </row>
        <row r="1073">
          <cell r="O1073">
            <v>0</v>
          </cell>
        </row>
        <row r="1074">
          <cell r="O1074">
            <v>0</v>
          </cell>
        </row>
        <row r="1075">
          <cell r="O1075">
            <v>0</v>
          </cell>
        </row>
        <row r="1076">
          <cell r="O1076">
            <v>0</v>
          </cell>
        </row>
        <row r="1077">
          <cell r="O1077">
            <v>0</v>
          </cell>
        </row>
        <row r="1078">
          <cell r="O1078">
            <v>0</v>
          </cell>
        </row>
        <row r="1079">
          <cell r="O1079">
            <v>0</v>
          </cell>
        </row>
        <row r="1080">
          <cell r="O1080">
            <v>0</v>
          </cell>
        </row>
        <row r="1081">
          <cell r="O1081">
            <v>0</v>
          </cell>
        </row>
        <row r="1082">
          <cell r="O1082">
            <v>0</v>
          </cell>
        </row>
        <row r="1083">
          <cell r="O1083">
            <v>0</v>
          </cell>
        </row>
        <row r="1084">
          <cell r="O1084">
            <v>0</v>
          </cell>
        </row>
        <row r="1085">
          <cell r="O1085">
            <v>0</v>
          </cell>
        </row>
        <row r="1086">
          <cell r="O1086">
            <v>0</v>
          </cell>
        </row>
        <row r="1087">
          <cell r="O1087">
            <v>0</v>
          </cell>
        </row>
        <row r="1088">
          <cell r="O1088">
            <v>0</v>
          </cell>
        </row>
        <row r="1089">
          <cell r="O1089">
            <v>0</v>
          </cell>
        </row>
        <row r="1090">
          <cell r="O1090">
            <v>0</v>
          </cell>
        </row>
        <row r="1091">
          <cell r="O1091">
            <v>0</v>
          </cell>
        </row>
        <row r="1092">
          <cell r="O1092">
            <v>0</v>
          </cell>
        </row>
        <row r="1093">
          <cell r="O1093">
            <v>0</v>
          </cell>
        </row>
        <row r="1094">
          <cell r="O1094">
            <v>0</v>
          </cell>
        </row>
        <row r="1095">
          <cell r="O1095">
            <v>0</v>
          </cell>
        </row>
        <row r="1096">
          <cell r="O1096">
            <v>0</v>
          </cell>
        </row>
        <row r="1097">
          <cell r="O1097">
            <v>0</v>
          </cell>
        </row>
        <row r="1098">
          <cell r="O1098">
            <v>0</v>
          </cell>
        </row>
        <row r="1099">
          <cell r="O1099">
            <v>0</v>
          </cell>
        </row>
        <row r="1100">
          <cell r="O1100">
            <v>0</v>
          </cell>
        </row>
        <row r="1101">
          <cell r="O1101">
            <v>0</v>
          </cell>
        </row>
        <row r="1102">
          <cell r="O1102">
            <v>0</v>
          </cell>
        </row>
        <row r="1103">
          <cell r="O1103">
            <v>0</v>
          </cell>
        </row>
        <row r="1104">
          <cell r="O1104">
            <v>0</v>
          </cell>
        </row>
        <row r="1105">
          <cell r="O1105">
            <v>0</v>
          </cell>
        </row>
        <row r="1106">
          <cell r="O1106">
            <v>0</v>
          </cell>
        </row>
        <row r="1107">
          <cell r="O1107">
            <v>0</v>
          </cell>
        </row>
        <row r="1108">
          <cell r="O1108">
            <v>0</v>
          </cell>
        </row>
        <row r="1109">
          <cell r="O1109">
            <v>0</v>
          </cell>
        </row>
        <row r="1110">
          <cell r="O1110">
            <v>0</v>
          </cell>
        </row>
        <row r="1111">
          <cell r="O1111">
            <v>0</v>
          </cell>
        </row>
        <row r="1112">
          <cell r="O1112">
            <v>0</v>
          </cell>
        </row>
        <row r="1113">
          <cell r="O1113">
            <v>0</v>
          </cell>
        </row>
        <row r="1114">
          <cell r="O1114">
            <v>0</v>
          </cell>
        </row>
        <row r="1115">
          <cell r="O1115">
            <v>0</v>
          </cell>
        </row>
        <row r="1116">
          <cell r="O1116">
            <v>0</v>
          </cell>
        </row>
        <row r="1117">
          <cell r="O1117">
            <v>0</v>
          </cell>
        </row>
        <row r="1118">
          <cell r="O1118">
            <v>0</v>
          </cell>
        </row>
        <row r="1119">
          <cell r="O1119">
            <v>0</v>
          </cell>
        </row>
        <row r="1120">
          <cell r="O1120">
            <v>0</v>
          </cell>
        </row>
        <row r="1121">
          <cell r="O1121">
            <v>0</v>
          </cell>
        </row>
        <row r="1122">
          <cell r="O1122">
            <v>0</v>
          </cell>
        </row>
        <row r="1123">
          <cell r="O1123">
            <v>0</v>
          </cell>
        </row>
        <row r="1124">
          <cell r="O1124">
            <v>0</v>
          </cell>
        </row>
        <row r="1125">
          <cell r="O1125">
            <v>0</v>
          </cell>
        </row>
        <row r="1126">
          <cell r="O1126">
            <v>0</v>
          </cell>
        </row>
        <row r="1127">
          <cell r="O1127">
            <v>0</v>
          </cell>
        </row>
        <row r="1128">
          <cell r="O1128">
            <v>0</v>
          </cell>
        </row>
        <row r="1129">
          <cell r="O1129">
            <v>0</v>
          </cell>
        </row>
        <row r="1130">
          <cell r="O1130">
            <v>0</v>
          </cell>
        </row>
        <row r="1131">
          <cell r="O1131">
            <v>0</v>
          </cell>
        </row>
        <row r="1132">
          <cell r="O1132">
            <v>0</v>
          </cell>
        </row>
        <row r="1133">
          <cell r="O1133">
            <v>0</v>
          </cell>
        </row>
        <row r="1134">
          <cell r="O1134">
            <v>0</v>
          </cell>
        </row>
        <row r="1135">
          <cell r="O1135">
            <v>0</v>
          </cell>
        </row>
        <row r="1136">
          <cell r="O1136">
            <v>0</v>
          </cell>
        </row>
        <row r="1137">
          <cell r="O1137">
            <v>0</v>
          </cell>
        </row>
        <row r="1138">
          <cell r="O1138">
            <v>0</v>
          </cell>
        </row>
        <row r="1139">
          <cell r="O1139">
            <v>0</v>
          </cell>
        </row>
        <row r="1140">
          <cell r="O1140">
            <v>0</v>
          </cell>
        </row>
        <row r="1141">
          <cell r="O1141">
            <v>0</v>
          </cell>
        </row>
        <row r="1142">
          <cell r="O1142">
            <v>0</v>
          </cell>
        </row>
        <row r="1143">
          <cell r="O1143">
            <v>0</v>
          </cell>
        </row>
        <row r="1144">
          <cell r="O1144">
            <v>0</v>
          </cell>
        </row>
        <row r="1145">
          <cell r="O1145">
            <v>0</v>
          </cell>
        </row>
        <row r="1146">
          <cell r="O1146">
            <v>0</v>
          </cell>
        </row>
        <row r="1147">
          <cell r="O1147">
            <v>0</v>
          </cell>
        </row>
        <row r="1148">
          <cell r="O1148">
            <v>0</v>
          </cell>
        </row>
        <row r="1149">
          <cell r="O1149">
            <v>0</v>
          </cell>
        </row>
        <row r="1150">
          <cell r="O1150">
            <v>0</v>
          </cell>
        </row>
        <row r="1151">
          <cell r="O1151">
            <v>0</v>
          </cell>
        </row>
        <row r="1152">
          <cell r="O1152">
            <v>0</v>
          </cell>
        </row>
        <row r="1153">
          <cell r="O1153">
            <v>0</v>
          </cell>
        </row>
        <row r="1154">
          <cell r="O1154">
            <v>0</v>
          </cell>
        </row>
        <row r="1155">
          <cell r="O1155">
            <v>0</v>
          </cell>
        </row>
        <row r="1156">
          <cell r="O1156">
            <v>0</v>
          </cell>
        </row>
        <row r="1157">
          <cell r="O1157">
            <v>0</v>
          </cell>
        </row>
        <row r="1158">
          <cell r="O1158">
            <v>0</v>
          </cell>
        </row>
        <row r="1159">
          <cell r="O1159">
            <v>0</v>
          </cell>
        </row>
        <row r="1160">
          <cell r="O1160">
            <v>0</v>
          </cell>
        </row>
        <row r="1161">
          <cell r="O1161">
            <v>0</v>
          </cell>
        </row>
        <row r="1162">
          <cell r="O1162">
            <v>0</v>
          </cell>
        </row>
        <row r="1163">
          <cell r="O1163">
            <v>0</v>
          </cell>
        </row>
        <row r="1164">
          <cell r="O1164">
            <v>0</v>
          </cell>
        </row>
        <row r="1165">
          <cell r="O1165">
            <v>0</v>
          </cell>
        </row>
        <row r="1166">
          <cell r="O1166">
            <v>0</v>
          </cell>
        </row>
        <row r="1167">
          <cell r="O1167">
            <v>0</v>
          </cell>
        </row>
        <row r="1168">
          <cell r="O1168">
            <v>0</v>
          </cell>
        </row>
        <row r="1169">
          <cell r="O1169">
            <v>0</v>
          </cell>
        </row>
        <row r="1170">
          <cell r="O1170">
            <v>0</v>
          </cell>
        </row>
        <row r="1171">
          <cell r="O1171">
            <v>0</v>
          </cell>
        </row>
        <row r="1172">
          <cell r="O1172">
            <v>0</v>
          </cell>
        </row>
        <row r="1173">
          <cell r="O1173">
            <v>0</v>
          </cell>
        </row>
        <row r="1174">
          <cell r="O1174">
            <v>0</v>
          </cell>
        </row>
        <row r="1175">
          <cell r="O1175">
            <v>0</v>
          </cell>
        </row>
        <row r="1176">
          <cell r="O1176">
            <v>0</v>
          </cell>
        </row>
        <row r="1177">
          <cell r="O1177">
            <v>0</v>
          </cell>
        </row>
        <row r="1178">
          <cell r="O1178">
            <v>0</v>
          </cell>
        </row>
        <row r="1179">
          <cell r="O1179">
            <v>0</v>
          </cell>
        </row>
        <row r="1180">
          <cell r="O1180">
            <v>0</v>
          </cell>
        </row>
        <row r="1181">
          <cell r="O1181">
            <v>0</v>
          </cell>
        </row>
        <row r="1182">
          <cell r="O1182">
            <v>0</v>
          </cell>
        </row>
        <row r="1183">
          <cell r="O1183">
            <v>0</v>
          </cell>
        </row>
        <row r="1184">
          <cell r="O1184">
            <v>0</v>
          </cell>
        </row>
        <row r="1185">
          <cell r="O1185">
            <v>0</v>
          </cell>
        </row>
        <row r="1186">
          <cell r="O1186">
            <v>0</v>
          </cell>
        </row>
        <row r="1187">
          <cell r="O1187">
            <v>0</v>
          </cell>
        </row>
        <row r="1188">
          <cell r="O1188">
            <v>0</v>
          </cell>
        </row>
        <row r="1189">
          <cell r="O1189">
            <v>0</v>
          </cell>
        </row>
        <row r="1190">
          <cell r="O1190">
            <v>0</v>
          </cell>
        </row>
        <row r="1191">
          <cell r="O1191">
            <v>0</v>
          </cell>
        </row>
        <row r="1192">
          <cell r="O1192">
            <v>0</v>
          </cell>
        </row>
        <row r="1193">
          <cell r="O1193">
            <v>0</v>
          </cell>
        </row>
        <row r="1194">
          <cell r="O1194">
            <v>0</v>
          </cell>
        </row>
        <row r="1195">
          <cell r="O1195">
            <v>0</v>
          </cell>
        </row>
        <row r="1196">
          <cell r="O1196">
            <v>0</v>
          </cell>
        </row>
        <row r="1197">
          <cell r="O1197">
            <v>0</v>
          </cell>
        </row>
        <row r="1198">
          <cell r="O1198">
            <v>0</v>
          </cell>
        </row>
        <row r="1199">
          <cell r="O1199">
            <v>0</v>
          </cell>
        </row>
        <row r="1200">
          <cell r="O1200">
            <v>0</v>
          </cell>
        </row>
        <row r="1201">
          <cell r="O1201">
            <v>0</v>
          </cell>
        </row>
        <row r="1202">
          <cell r="O1202">
            <v>0</v>
          </cell>
        </row>
        <row r="1203">
          <cell r="O1203">
            <v>0</v>
          </cell>
        </row>
        <row r="1204">
          <cell r="O1204">
            <v>0</v>
          </cell>
        </row>
        <row r="1205">
          <cell r="O1205">
            <v>0</v>
          </cell>
        </row>
        <row r="1206">
          <cell r="O1206">
            <v>0</v>
          </cell>
        </row>
        <row r="1207">
          <cell r="O1207">
            <v>0</v>
          </cell>
        </row>
        <row r="1208">
          <cell r="O1208">
            <v>0</v>
          </cell>
        </row>
        <row r="1209">
          <cell r="O1209">
            <v>0</v>
          </cell>
        </row>
        <row r="1210">
          <cell r="O1210">
            <v>0</v>
          </cell>
        </row>
        <row r="1211">
          <cell r="O1211">
            <v>0</v>
          </cell>
        </row>
        <row r="1212">
          <cell r="O1212">
            <v>0</v>
          </cell>
        </row>
        <row r="1213">
          <cell r="O1213">
            <v>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blad"/>
      <sheetName val="1-Contractblad BUDGET"/>
      <sheetName val="1-Contractblad totaal"/>
      <sheetName val="2-Kengetal"/>
      <sheetName val="3-Basis ruimtestaat"/>
      <sheetName val="4-Premies en opslagen"/>
      <sheetName val="5-Opbouw uurtarieven"/>
      <sheetName val="6- toeslagenmatrix"/>
      <sheetName val="7-Machine-investeringskosten"/>
      <sheetName val="8-Afroepprijs "/>
      <sheetName val="9-Glas"/>
    </sheetNames>
    <sheetDataSet>
      <sheetData sheetId="0" refreshError="1"/>
      <sheetData sheetId="1" refreshError="1"/>
      <sheetData sheetId="2"/>
      <sheetData sheetId="3" refreshError="1"/>
      <sheetData sheetId="4">
        <row r="9">
          <cell r="O9" t="str">
            <v>UREN P/JR     NALOOP</v>
          </cell>
        </row>
        <row r="10">
          <cell r="O10">
            <v>0</v>
          </cell>
        </row>
        <row r="11">
          <cell r="O11">
            <v>11.844000000000001</v>
          </cell>
        </row>
        <row r="12">
          <cell r="O12">
            <v>10.264800000000001</v>
          </cell>
        </row>
        <row r="13">
          <cell r="O13">
            <v>36.321600000000004</v>
          </cell>
        </row>
        <row r="14">
          <cell r="O14">
            <v>11.054400000000001</v>
          </cell>
        </row>
        <row r="15">
          <cell r="O15">
            <v>8.6856000000000027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18.160800000000002</v>
          </cell>
        </row>
        <row r="37">
          <cell r="O37">
            <v>18.160800000000002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0">
          <cell r="O50">
            <v>0</v>
          </cell>
        </row>
        <row r="51">
          <cell r="O51">
            <v>0</v>
          </cell>
        </row>
        <row r="52">
          <cell r="O52">
            <v>0</v>
          </cell>
        </row>
        <row r="53">
          <cell r="O53">
            <v>0</v>
          </cell>
        </row>
        <row r="54">
          <cell r="O54">
            <v>0</v>
          </cell>
        </row>
        <row r="55">
          <cell r="O55">
            <v>0</v>
          </cell>
        </row>
        <row r="56">
          <cell r="O56">
            <v>0</v>
          </cell>
        </row>
        <row r="57">
          <cell r="O57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12.24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5.4</v>
          </cell>
        </row>
        <row r="79">
          <cell r="O79">
            <v>5.4</v>
          </cell>
        </row>
        <row r="80">
          <cell r="O80">
            <v>0</v>
          </cell>
        </row>
        <row r="81">
          <cell r="O81">
            <v>10.368000000000002</v>
          </cell>
        </row>
        <row r="82">
          <cell r="O82">
            <v>10.368000000000002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4.9920000000000009</v>
          </cell>
        </row>
        <row r="101">
          <cell r="O101">
            <v>5.3760000000000012</v>
          </cell>
        </row>
        <row r="102">
          <cell r="O102">
            <v>5.3760000000000012</v>
          </cell>
        </row>
        <row r="103">
          <cell r="O103">
            <v>19.968000000000004</v>
          </cell>
        </row>
        <row r="104">
          <cell r="O104">
            <v>24.192000000000004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5.3760000000000012</v>
          </cell>
        </row>
        <row r="121">
          <cell r="O121">
            <v>6.5280000000000005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5.7600000000000016</v>
          </cell>
        </row>
        <row r="135">
          <cell r="O135">
            <v>5.7600000000000016</v>
          </cell>
        </row>
        <row r="136">
          <cell r="O136">
            <v>25.344000000000005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4.9920000000000009</v>
          </cell>
        </row>
        <row r="154">
          <cell r="O154">
            <v>5.3760000000000012</v>
          </cell>
        </row>
        <row r="155">
          <cell r="O155">
            <v>5.3760000000000012</v>
          </cell>
        </row>
        <row r="156">
          <cell r="O156">
            <v>24.192000000000004</v>
          </cell>
        </row>
        <row r="157">
          <cell r="O157">
            <v>0</v>
          </cell>
        </row>
        <row r="158">
          <cell r="O158">
            <v>19.584000000000003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5.7600000000000016</v>
          </cell>
        </row>
        <row r="193">
          <cell r="O193">
            <v>5.7600000000000016</v>
          </cell>
        </row>
        <row r="194">
          <cell r="O194">
            <v>25.728000000000005</v>
          </cell>
        </row>
        <row r="195">
          <cell r="O195">
            <v>4.9920000000000009</v>
          </cell>
        </row>
        <row r="196">
          <cell r="O196">
            <v>4.9920000000000009</v>
          </cell>
        </row>
        <row r="197">
          <cell r="O197">
            <v>35.71200000000001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5.3760000000000012</v>
          </cell>
        </row>
        <row r="203">
          <cell r="O203">
            <v>8.8320000000000007</v>
          </cell>
        </row>
        <row r="204">
          <cell r="O204">
            <v>8.4480000000000022</v>
          </cell>
        </row>
        <row r="205">
          <cell r="O205">
            <v>7.2960000000000012</v>
          </cell>
        </row>
        <row r="206">
          <cell r="O206">
            <v>0</v>
          </cell>
        </row>
        <row r="207">
          <cell r="O207">
            <v>6.1440000000000019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  <row r="216">
          <cell r="O216">
            <v>0</v>
          </cell>
        </row>
        <row r="217">
          <cell r="O217">
            <v>0</v>
          </cell>
        </row>
        <row r="218">
          <cell r="O218">
            <v>0</v>
          </cell>
        </row>
        <row r="219">
          <cell r="O219">
            <v>0</v>
          </cell>
        </row>
        <row r="220">
          <cell r="O220">
            <v>0</v>
          </cell>
        </row>
        <row r="221">
          <cell r="O221">
            <v>0</v>
          </cell>
        </row>
        <row r="222">
          <cell r="O222">
            <v>0</v>
          </cell>
        </row>
        <row r="223">
          <cell r="O223">
            <v>0</v>
          </cell>
        </row>
        <row r="224">
          <cell r="O224">
            <v>0</v>
          </cell>
        </row>
        <row r="225">
          <cell r="O225">
            <v>4.6080000000000005</v>
          </cell>
        </row>
        <row r="226">
          <cell r="O226">
            <v>0.76800000000000024</v>
          </cell>
        </row>
        <row r="227">
          <cell r="O227">
            <v>0</v>
          </cell>
        </row>
        <row r="228">
          <cell r="O228">
            <v>6.9120000000000026</v>
          </cell>
        </row>
        <row r="229">
          <cell r="O229">
            <v>0</v>
          </cell>
        </row>
        <row r="230">
          <cell r="O230">
            <v>0</v>
          </cell>
        </row>
        <row r="231">
          <cell r="O231">
            <v>0</v>
          </cell>
        </row>
        <row r="232">
          <cell r="O232">
            <v>0</v>
          </cell>
        </row>
        <row r="233">
          <cell r="O233">
            <v>0</v>
          </cell>
        </row>
        <row r="234">
          <cell r="O234">
            <v>0</v>
          </cell>
        </row>
        <row r="235">
          <cell r="O235">
            <v>0</v>
          </cell>
        </row>
        <row r="236">
          <cell r="O236">
            <v>0</v>
          </cell>
        </row>
        <row r="237">
          <cell r="O237">
            <v>0</v>
          </cell>
        </row>
        <row r="238">
          <cell r="O238">
            <v>0</v>
          </cell>
        </row>
        <row r="239">
          <cell r="O239">
            <v>0</v>
          </cell>
        </row>
        <row r="240">
          <cell r="O240">
            <v>0</v>
          </cell>
        </row>
        <row r="241">
          <cell r="O241">
            <v>0</v>
          </cell>
        </row>
        <row r="242">
          <cell r="O242">
            <v>0</v>
          </cell>
        </row>
        <row r="243">
          <cell r="O243">
            <v>0</v>
          </cell>
        </row>
        <row r="244">
          <cell r="O244">
            <v>0</v>
          </cell>
        </row>
        <row r="245">
          <cell r="O245">
            <v>0</v>
          </cell>
        </row>
        <row r="246">
          <cell r="O246">
            <v>5.6784000000000008</v>
          </cell>
        </row>
        <row r="247">
          <cell r="O247">
            <v>0</v>
          </cell>
        </row>
        <row r="248">
          <cell r="O248">
            <v>0</v>
          </cell>
        </row>
        <row r="249">
          <cell r="O249">
            <v>0</v>
          </cell>
        </row>
        <row r="250">
          <cell r="O250">
            <v>0</v>
          </cell>
        </row>
        <row r="251">
          <cell r="O251">
            <v>19.063200000000005</v>
          </cell>
        </row>
        <row r="252">
          <cell r="O252">
            <v>0</v>
          </cell>
        </row>
        <row r="253">
          <cell r="O253">
            <v>11.356800000000002</v>
          </cell>
        </row>
        <row r="254">
          <cell r="O254">
            <v>4.8672000000000004</v>
          </cell>
        </row>
        <row r="255">
          <cell r="O255">
            <v>0</v>
          </cell>
        </row>
        <row r="256">
          <cell r="O256">
            <v>0</v>
          </cell>
        </row>
        <row r="257">
          <cell r="O257">
            <v>0</v>
          </cell>
        </row>
        <row r="258">
          <cell r="O258">
            <v>0</v>
          </cell>
        </row>
        <row r="259">
          <cell r="O259">
            <v>0</v>
          </cell>
        </row>
        <row r="260">
          <cell r="O260">
            <v>0</v>
          </cell>
        </row>
        <row r="261">
          <cell r="O261">
            <v>0</v>
          </cell>
        </row>
        <row r="262">
          <cell r="O262">
            <v>0</v>
          </cell>
        </row>
        <row r="263">
          <cell r="O263">
            <v>4.056</v>
          </cell>
        </row>
        <row r="264">
          <cell r="O264">
            <v>4.056</v>
          </cell>
        </row>
        <row r="265">
          <cell r="O265">
            <v>4.4616000000000007</v>
          </cell>
        </row>
        <row r="266">
          <cell r="O266">
            <v>37.315200000000004</v>
          </cell>
        </row>
        <row r="267">
          <cell r="O267">
            <v>56.378400000000006</v>
          </cell>
        </row>
        <row r="268">
          <cell r="O268">
            <v>4.4616000000000007</v>
          </cell>
        </row>
        <row r="269">
          <cell r="O269">
            <v>4.4616000000000007</v>
          </cell>
        </row>
        <row r="270">
          <cell r="O270">
            <v>0</v>
          </cell>
        </row>
        <row r="271">
          <cell r="O271">
            <v>0</v>
          </cell>
        </row>
        <row r="272">
          <cell r="O272">
            <v>0</v>
          </cell>
        </row>
        <row r="273">
          <cell r="O273">
            <v>0</v>
          </cell>
        </row>
        <row r="274">
          <cell r="O274">
            <v>0</v>
          </cell>
        </row>
        <row r="275">
          <cell r="O275">
            <v>0</v>
          </cell>
        </row>
        <row r="276">
          <cell r="O276">
            <v>0</v>
          </cell>
        </row>
        <row r="277">
          <cell r="O277">
            <v>0</v>
          </cell>
        </row>
        <row r="278">
          <cell r="O278">
            <v>0</v>
          </cell>
        </row>
        <row r="279">
          <cell r="O279">
            <v>0</v>
          </cell>
        </row>
        <row r="280">
          <cell r="O280">
            <v>0</v>
          </cell>
        </row>
        <row r="281">
          <cell r="O281">
            <v>0</v>
          </cell>
        </row>
        <row r="282">
          <cell r="O282">
            <v>0</v>
          </cell>
        </row>
        <row r="283">
          <cell r="O283">
            <v>0</v>
          </cell>
        </row>
        <row r="284">
          <cell r="O284">
            <v>0</v>
          </cell>
        </row>
        <row r="285">
          <cell r="O285">
            <v>0</v>
          </cell>
        </row>
        <row r="286">
          <cell r="O286">
            <v>0</v>
          </cell>
        </row>
        <row r="287">
          <cell r="O287">
            <v>12.573600000000003</v>
          </cell>
        </row>
        <row r="288">
          <cell r="O288">
            <v>0</v>
          </cell>
        </row>
        <row r="289">
          <cell r="O289">
            <v>0</v>
          </cell>
        </row>
        <row r="290">
          <cell r="O290">
            <v>0</v>
          </cell>
        </row>
        <row r="291">
          <cell r="O291">
            <v>0</v>
          </cell>
        </row>
        <row r="292">
          <cell r="O292">
            <v>0</v>
          </cell>
        </row>
        <row r="293">
          <cell r="O293">
            <v>0</v>
          </cell>
        </row>
        <row r="294">
          <cell r="O294">
            <v>0</v>
          </cell>
        </row>
        <row r="295">
          <cell r="O295">
            <v>0</v>
          </cell>
        </row>
        <row r="296">
          <cell r="O296">
            <v>0</v>
          </cell>
        </row>
        <row r="297">
          <cell r="O297">
            <v>0</v>
          </cell>
        </row>
        <row r="298">
          <cell r="O298">
            <v>0</v>
          </cell>
        </row>
        <row r="299">
          <cell r="O299">
            <v>0</v>
          </cell>
        </row>
        <row r="300">
          <cell r="O300">
            <v>0</v>
          </cell>
        </row>
        <row r="301">
          <cell r="O301">
            <v>0</v>
          </cell>
        </row>
        <row r="302">
          <cell r="O302">
            <v>0</v>
          </cell>
        </row>
        <row r="303">
          <cell r="O303">
            <v>0</v>
          </cell>
        </row>
        <row r="304">
          <cell r="O304">
            <v>0</v>
          </cell>
        </row>
        <row r="305">
          <cell r="O305">
            <v>10.8</v>
          </cell>
        </row>
        <row r="306">
          <cell r="O306">
            <v>10.8</v>
          </cell>
        </row>
        <row r="307">
          <cell r="O307">
            <v>19.800000000000004</v>
          </cell>
        </row>
        <row r="308">
          <cell r="O308">
            <v>38.700000000000003</v>
          </cell>
        </row>
        <row r="309">
          <cell r="O309">
            <v>0</v>
          </cell>
        </row>
        <row r="310">
          <cell r="O310">
            <v>0</v>
          </cell>
        </row>
        <row r="311">
          <cell r="O311">
            <v>0</v>
          </cell>
        </row>
        <row r="312">
          <cell r="O312">
            <v>0</v>
          </cell>
        </row>
        <row r="313">
          <cell r="O313">
            <v>0</v>
          </cell>
        </row>
        <row r="314">
          <cell r="O314">
            <v>0</v>
          </cell>
        </row>
        <row r="315">
          <cell r="O315">
            <v>0</v>
          </cell>
        </row>
        <row r="316">
          <cell r="O316">
            <v>0</v>
          </cell>
        </row>
        <row r="317">
          <cell r="O317">
            <v>0</v>
          </cell>
        </row>
        <row r="318">
          <cell r="O318">
            <v>0</v>
          </cell>
        </row>
        <row r="319">
          <cell r="O319">
            <v>0</v>
          </cell>
        </row>
        <row r="320">
          <cell r="O320">
            <v>0</v>
          </cell>
        </row>
        <row r="321">
          <cell r="O321">
            <v>0</v>
          </cell>
        </row>
        <row r="322">
          <cell r="O322">
            <v>0</v>
          </cell>
        </row>
        <row r="323">
          <cell r="O323">
            <v>0</v>
          </cell>
        </row>
        <row r="324">
          <cell r="O324">
            <v>0</v>
          </cell>
        </row>
        <row r="325">
          <cell r="O325">
            <v>0</v>
          </cell>
        </row>
        <row r="326">
          <cell r="O326">
            <v>0</v>
          </cell>
        </row>
        <row r="327">
          <cell r="O327">
            <v>0</v>
          </cell>
        </row>
        <row r="328">
          <cell r="O328">
            <v>9.9000000000000021</v>
          </cell>
        </row>
        <row r="329">
          <cell r="O329">
            <v>11.700000000000003</v>
          </cell>
        </row>
        <row r="330">
          <cell r="O330">
            <v>9.9000000000000021</v>
          </cell>
        </row>
        <row r="331">
          <cell r="O331">
            <v>11.700000000000003</v>
          </cell>
        </row>
        <row r="332">
          <cell r="O332">
            <v>0</v>
          </cell>
        </row>
        <row r="333">
          <cell r="O333">
            <v>0</v>
          </cell>
        </row>
        <row r="334">
          <cell r="O334">
            <v>0</v>
          </cell>
        </row>
        <row r="335">
          <cell r="O335">
            <v>0</v>
          </cell>
        </row>
        <row r="336">
          <cell r="O336">
            <v>0</v>
          </cell>
        </row>
        <row r="337">
          <cell r="O337">
            <v>0</v>
          </cell>
        </row>
        <row r="338">
          <cell r="O338">
            <v>0</v>
          </cell>
        </row>
        <row r="339">
          <cell r="O339">
            <v>0</v>
          </cell>
        </row>
        <row r="340">
          <cell r="O340">
            <v>0</v>
          </cell>
        </row>
        <row r="341">
          <cell r="O341">
            <v>0</v>
          </cell>
        </row>
        <row r="342">
          <cell r="O342">
            <v>0</v>
          </cell>
        </row>
        <row r="343">
          <cell r="O343">
            <v>0</v>
          </cell>
        </row>
        <row r="344">
          <cell r="O344">
            <v>0</v>
          </cell>
        </row>
        <row r="345">
          <cell r="O345">
            <v>0</v>
          </cell>
        </row>
        <row r="346">
          <cell r="O346">
            <v>13.500000000000002</v>
          </cell>
        </row>
        <row r="347">
          <cell r="O347">
            <v>11.700000000000003</v>
          </cell>
        </row>
        <row r="348">
          <cell r="O348">
            <v>11.700000000000003</v>
          </cell>
        </row>
        <row r="349">
          <cell r="O349">
            <v>11.700000000000003</v>
          </cell>
        </row>
        <row r="350">
          <cell r="O350">
            <v>11.700000000000003</v>
          </cell>
        </row>
        <row r="351">
          <cell r="O351">
            <v>11.700000000000003</v>
          </cell>
        </row>
        <row r="352">
          <cell r="O352">
            <v>40.5</v>
          </cell>
        </row>
        <row r="353">
          <cell r="O353">
            <v>12.600000000000001</v>
          </cell>
        </row>
        <row r="354">
          <cell r="O354">
            <v>9.9000000000000021</v>
          </cell>
        </row>
        <row r="355">
          <cell r="O355">
            <v>0</v>
          </cell>
        </row>
        <row r="356">
          <cell r="O356">
            <v>0</v>
          </cell>
        </row>
        <row r="357">
          <cell r="O357">
            <v>0</v>
          </cell>
        </row>
        <row r="358">
          <cell r="O358">
            <v>0</v>
          </cell>
        </row>
        <row r="359">
          <cell r="O359">
            <v>0</v>
          </cell>
        </row>
        <row r="360">
          <cell r="O360">
            <v>0</v>
          </cell>
        </row>
        <row r="361">
          <cell r="O361">
            <v>0</v>
          </cell>
        </row>
        <row r="362">
          <cell r="O362">
            <v>0</v>
          </cell>
        </row>
        <row r="363">
          <cell r="O363">
            <v>3.9072000000000009</v>
          </cell>
        </row>
        <row r="364">
          <cell r="O364">
            <v>0</v>
          </cell>
        </row>
        <row r="365">
          <cell r="O365">
            <v>0</v>
          </cell>
        </row>
        <row r="366">
          <cell r="O366">
            <v>0</v>
          </cell>
        </row>
        <row r="367">
          <cell r="O367">
            <v>0</v>
          </cell>
        </row>
        <row r="368">
          <cell r="O368">
            <v>0</v>
          </cell>
        </row>
        <row r="369">
          <cell r="O369">
            <v>0</v>
          </cell>
        </row>
        <row r="370">
          <cell r="O370">
            <v>0</v>
          </cell>
        </row>
        <row r="371">
          <cell r="O371">
            <v>0</v>
          </cell>
        </row>
        <row r="372">
          <cell r="O372">
            <v>0</v>
          </cell>
        </row>
        <row r="373">
          <cell r="O373">
            <v>0</v>
          </cell>
        </row>
        <row r="374">
          <cell r="O374">
            <v>0</v>
          </cell>
        </row>
        <row r="375">
          <cell r="O375">
            <v>0</v>
          </cell>
        </row>
        <row r="376">
          <cell r="O376">
            <v>0</v>
          </cell>
        </row>
        <row r="377">
          <cell r="O377">
            <v>0</v>
          </cell>
        </row>
        <row r="378">
          <cell r="O378">
            <v>0</v>
          </cell>
        </row>
        <row r="379">
          <cell r="O379">
            <v>15.628800000000004</v>
          </cell>
        </row>
        <row r="380">
          <cell r="O380">
            <v>3.9072000000000009</v>
          </cell>
        </row>
        <row r="381">
          <cell r="O381">
            <v>3.9072000000000009</v>
          </cell>
        </row>
        <row r="382">
          <cell r="O382">
            <v>10.656000000000001</v>
          </cell>
        </row>
        <row r="383">
          <cell r="O383">
            <v>3.9072000000000009</v>
          </cell>
        </row>
        <row r="384">
          <cell r="O384">
            <v>3.9072000000000009</v>
          </cell>
        </row>
        <row r="385">
          <cell r="O385">
            <v>19.891200000000001</v>
          </cell>
        </row>
        <row r="386">
          <cell r="O386">
            <v>0</v>
          </cell>
        </row>
        <row r="387">
          <cell r="O387">
            <v>0</v>
          </cell>
        </row>
        <row r="388">
          <cell r="O388">
            <v>0</v>
          </cell>
        </row>
        <row r="389">
          <cell r="O389">
            <v>0</v>
          </cell>
        </row>
        <row r="390">
          <cell r="O390">
            <v>0</v>
          </cell>
        </row>
        <row r="391">
          <cell r="O391">
            <v>0</v>
          </cell>
        </row>
        <row r="392">
          <cell r="O392">
            <v>0</v>
          </cell>
        </row>
        <row r="393">
          <cell r="O393">
            <v>0</v>
          </cell>
        </row>
        <row r="394">
          <cell r="O394">
            <v>0</v>
          </cell>
        </row>
        <row r="395">
          <cell r="O395">
            <v>0</v>
          </cell>
        </row>
        <row r="396">
          <cell r="O396">
            <v>0</v>
          </cell>
        </row>
        <row r="397">
          <cell r="O397">
            <v>0</v>
          </cell>
        </row>
        <row r="398">
          <cell r="O398">
            <v>0</v>
          </cell>
        </row>
        <row r="399">
          <cell r="O399">
            <v>0</v>
          </cell>
        </row>
        <row r="400">
          <cell r="O400">
            <v>0</v>
          </cell>
        </row>
        <row r="401">
          <cell r="O401">
            <v>0</v>
          </cell>
        </row>
        <row r="402">
          <cell r="O402">
            <v>0</v>
          </cell>
        </row>
        <row r="403">
          <cell r="O403">
            <v>0</v>
          </cell>
        </row>
        <row r="404">
          <cell r="O404">
            <v>0</v>
          </cell>
        </row>
        <row r="405">
          <cell r="O405">
            <v>0</v>
          </cell>
        </row>
        <row r="406">
          <cell r="O406">
            <v>0</v>
          </cell>
        </row>
        <row r="407">
          <cell r="O407">
            <v>0</v>
          </cell>
        </row>
        <row r="408">
          <cell r="O408">
            <v>0</v>
          </cell>
        </row>
        <row r="409">
          <cell r="O409">
            <v>0</v>
          </cell>
        </row>
        <row r="410">
          <cell r="O410">
            <v>0</v>
          </cell>
        </row>
        <row r="411">
          <cell r="O411">
            <v>0</v>
          </cell>
        </row>
        <row r="412">
          <cell r="O412">
            <v>0</v>
          </cell>
        </row>
        <row r="413">
          <cell r="O413">
            <v>0</v>
          </cell>
        </row>
        <row r="414">
          <cell r="O414">
            <v>6.3936000000000019</v>
          </cell>
        </row>
        <row r="415">
          <cell r="O415">
            <v>22.022400000000005</v>
          </cell>
        </row>
        <row r="416">
          <cell r="O416">
            <v>0</v>
          </cell>
        </row>
        <row r="417">
          <cell r="O417">
            <v>0</v>
          </cell>
        </row>
        <row r="418">
          <cell r="O418">
            <v>0</v>
          </cell>
        </row>
        <row r="419">
          <cell r="O419">
            <v>0</v>
          </cell>
        </row>
        <row r="420">
          <cell r="O420">
            <v>0</v>
          </cell>
        </row>
        <row r="421">
          <cell r="O421">
            <v>0</v>
          </cell>
        </row>
        <row r="422">
          <cell r="O422">
            <v>0</v>
          </cell>
        </row>
        <row r="423">
          <cell r="O423">
            <v>0</v>
          </cell>
        </row>
        <row r="424">
          <cell r="O424">
            <v>4.9728000000000003</v>
          </cell>
        </row>
        <row r="425">
          <cell r="O425">
            <v>4.9728000000000003</v>
          </cell>
        </row>
        <row r="426">
          <cell r="O426">
            <v>15.2736</v>
          </cell>
        </row>
        <row r="427">
          <cell r="O427">
            <v>21.667200000000001</v>
          </cell>
        </row>
        <row r="428">
          <cell r="O428">
            <v>0</v>
          </cell>
        </row>
        <row r="429">
          <cell r="O429">
            <v>0</v>
          </cell>
        </row>
        <row r="430">
          <cell r="O430">
            <v>0</v>
          </cell>
        </row>
        <row r="431">
          <cell r="O431">
            <v>0</v>
          </cell>
        </row>
        <row r="432">
          <cell r="O432">
            <v>0</v>
          </cell>
        </row>
        <row r="433">
          <cell r="O433">
            <v>0</v>
          </cell>
        </row>
        <row r="434">
          <cell r="O434">
            <v>0</v>
          </cell>
        </row>
        <row r="435">
          <cell r="O435">
            <v>0</v>
          </cell>
        </row>
        <row r="436">
          <cell r="O436">
            <v>0</v>
          </cell>
        </row>
        <row r="437">
          <cell r="O437">
            <v>0</v>
          </cell>
        </row>
        <row r="438">
          <cell r="O438">
            <v>0</v>
          </cell>
        </row>
        <row r="439">
          <cell r="O439">
            <v>0</v>
          </cell>
        </row>
        <row r="440">
          <cell r="O440">
            <v>0</v>
          </cell>
        </row>
        <row r="441">
          <cell r="O441">
            <v>0</v>
          </cell>
        </row>
        <row r="442">
          <cell r="O442">
            <v>0</v>
          </cell>
        </row>
        <row r="443">
          <cell r="O443">
            <v>0</v>
          </cell>
        </row>
        <row r="444">
          <cell r="O444">
            <v>0</v>
          </cell>
        </row>
        <row r="445">
          <cell r="O445">
            <v>0</v>
          </cell>
        </row>
        <row r="446">
          <cell r="O446">
            <v>0</v>
          </cell>
        </row>
        <row r="447">
          <cell r="O447">
            <v>14.208000000000002</v>
          </cell>
        </row>
        <row r="448">
          <cell r="O448">
            <v>4.2624000000000004</v>
          </cell>
        </row>
        <row r="449">
          <cell r="O449">
            <v>6.0384000000000002</v>
          </cell>
        </row>
        <row r="450">
          <cell r="O450">
            <v>0</v>
          </cell>
        </row>
        <row r="451">
          <cell r="O451">
            <v>0</v>
          </cell>
        </row>
        <row r="452">
          <cell r="O452">
            <v>0</v>
          </cell>
        </row>
        <row r="453">
          <cell r="O453">
            <v>0</v>
          </cell>
        </row>
        <row r="454">
          <cell r="O454">
            <v>0</v>
          </cell>
        </row>
        <row r="455">
          <cell r="O455">
            <v>0</v>
          </cell>
        </row>
        <row r="456">
          <cell r="O456">
            <v>0</v>
          </cell>
        </row>
        <row r="457">
          <cell r="O457">
            <v>0</v>
          </cell>
        </row>
        <row r="458">
          <cell r="O458">
            <v>0</v>
          </cell>
        </row>
        <row r="459">
          <cell r="O459">
            <v>0</v>
          </cell>
        </row>
        <row r="460">
          <cell r="O460">
            <v>0</v>
          </cell>
        </row>
        <row r="461">
          <cell r="O461">
            <v>0</v>
          </cell>
        </row>
        <row r="462">
          <cell r="O462">
            <v>0</v>
          </cell>
        </row>
        <row r="463">
          <cell r="O463">
            <v>0</v>
          </cell>
        </row>
        <row r="464">
          <cell r="O464">
            <v>0</v>
          </cell>
        </row>
        <row r="465">
          <cell r="O465">
            <v>0</v>
          </cell>
        </row>
        <row r="466">
          <cell r="O466">
            <v>0</v>
          </cell>
        </row>
        <row r="467">
          <cell r="O467">
            <v>0</v>
          </cell>
        </row>
        <row r="468">
          <cell r="O468">
            <v>3.9072000000000009</v>
          </cell>
        </row>
        <row r="469">
          <cell r="O469">
            <v>3.9072000000000009</v>
          </cell>
        </row>
        <row r="470">
          <cell r="O470">
            <v>12.787200000000004</v>
          </cell>
        </row>
        <row r="471">
          <cell r="O471">
            <v>0</v>
          </cell>
        </row>
        <row r="472">
          <cell r="O472">
            <v>0</v>
          </cell>
        </row>
        <row r="473">
          <cell r="O473">
            <v>0</v>
          </cell>
        </row>
        <row r="474">
          <cell r="O474">
            <v>0</v>
          </cell>
        </row>
        <row r="475">
          <cell r="O475">
            <v>0</v>
          </cell>
        </row>
        <row r="476">
          <cell r="O476">
            <v>0</v>
          </cell>
        </row>
        <row r="477">
          <cell r="O477">
            <v>0</v>
          </cell>
        </row>
        <row r="478">
          <cell r="O478">
            <v>0</v>
          </cell>
        </row>
        <row r="479">
          <cell r="O479">
            <v>0</v>
          </cell>
        </row>
        <row r="480">
          <cell r="O480">
            <v>0</v>
          </cell>
        </row>
        <row r="481">
          <cell r="O481">
            <v>3.9072000000000009</v>
          </cell>
        </row>
        <row r="482">
          <cell r="O482">
            <v>3.9072000000000009</v>
          </cell>
        </row>
        <row r="483">
          <cell r="O483">
            <v>11.011200000000002</v>
          </cell>
        </row>
        <row r="484">
          <cell r="O484">
            <v>0</v>
          </cell>
        </row>
        <row r="485">
          <cell r="O485">
            <v>0</v>
          </cell>
        </row>
        <row r="486">
          <cell r="O486">
            <v>18.470400000000001</v>
          </cell>
        </row>
        <row r="487">
          <cell r="O487">
            <v>3.5520000000000005</v>
          </cell>
        </row>
        <row r="488">
          <cell r="O488">
            <v>3.196800000000001</v>
          </cell>
        </row>
        <row r="489">
          <cell r="O489">
            <v>0</v>
          </cell>
        </row>
        <row r="490">
          <cell r="O490">
            <v>0</v>
          </cell>
        </row>
        <row r="491">
          <cell r="O491">
            <v>0</v>
          </cell>
        </row>
        <row r="492">
          <cell r="O492">
            <v>0</v>
          </cell>
        </row>
        <row r="493">
          <cell r="O493">
            <v>0</v>
          </cell>
        </row>
        <row r="494">
          <cell r="O494">
            <v>0</v>
          </cell>
        </row>
        <row r="495">
          <cell r="O495">
            <v>6.3936000000000019</v>
          </cell>
        </row>
        <row r="496">
          <cell r="O496">
            <v>0</v>
          </cell>
        </row>
        <row r="497">
          <cell r="O497">
            <v>0</v>
          </cell>
        </row>
        <row r="498">
          <cell r="O498">
            <v>0</v>
          </cell>
        </row>
        <row r="499">
          <cell r="O499">
            <v>0</v>
          </cell>
        </row>
        <row r="500">
          <cell r="O500">
            <v>0</v>
          </cell>
        </row>
        <row r="501">
          <cell r="O501">
            <v>0</v>
          </cell>
        </row>
        <row r="502">
          <cell r="O502">
            <v>0</v>
          </cell>
        </row>
        <row r="503">
          <cell r="O503">
            <v>0</v>
          </cell>
        </row>
        <row r="504">
          <cell r="O504">
            <v>0</v>
          </cell>
        </row>
        <row r="505">
          <cell r="O505">
            <v>0</v>
          </cell>
        </row>
        <row r="506">
          <cell r="O506">
            <v>0</v>
          </cell>
        </row>
        <row r="507">
          <cell r="O507">
            <v>21.667200000000001</v>
          </cell>
        </row>
        <row r="508">
          <cell r="O508">
            <v>3.9072000000000009</v>
          </cell>
        </row>
        <row r="509">
          <cell r="O509">
            <v>3.9072000000000009</v>
          </cell>
        </row>
        <row r="510">
          <cell r="O510">
            <v>0</v>
          </cell>
        </row>
        <row r="511">
          <cell r="O511">
            <v>0</v>
          </cell>
        </row>
        <row r="512">
          <cell r="O512">
            <v>0</v>
          </cell>
        </row>
        <row r="513">
          <cell r="O513">
            <v>0</v>
          </cell>
        </row>
        <row r="514">
          <cell r="O514">
            <v>0</v>
          </cell>
        </row>
        <row r="515">
          <cell r="O515">
            <v>0</v>
          </cell>
        </row>
        <row r="516">
          <cell r="O516">
            <v>0</v>
          </cell>
        </row>
        <row r="517">
          <cell r="O517">
            <v>0</v>
          </cell>
        </row>
        <row r="518">
          <cell r="O518">
            <v>0</v>
          </cell>
        </row>
        <row r="519">
          <cell r="O519">
            <v>0</v>
          </cell>
        </row>
        <row r="520">
          <cell r="O520">
            <v>0</v>
          </cell>
        </row>
        <row r="521">
          <cell r="O521">
            <v>0</v>
          </cell>
        </row>
        <row r="522">
          <cell r="O522">
            <v>0</v>
          </cell>
        </row>
        <row r="523">
          <cell r="O523">
            <v>7.4592000000000009</v>
          </cell>
        </row>
        <row r="524">
          <cell r="O524">
            <v>5.3280000000000003</v>
          </cell>
        </row>
        <row r="525">
          <cell r="O525">
            <v>5.6832000000000011</v>
          </cell>
        </row>
        <row r="526">
          <cell r="O526">
            <v>6.748800000000001</v>
          </cell>
        </row>
        <row r="527">
          <cell r="O527">
            <v>0</v>
          </cell>
        </row>
        <row r="528">
          <cell r="O528">
            <v>0</v>
          </cell>
        </row>
        <row r="529">
          <cell r="O529">
            <v>0</v>
          </cell>
        </row>
        <row r="530">
          <cell r="O530">
            <v>0</v>
          </cell>
        </row>
        <row r="531">
          <cell r="O531">
            <v>0</v>
          </cell>
        </row>
        <row r="532">
          <cell r="O532">
            <v>0</v>
          </cell>
        </row>
        <row r="533">
          <cell r="O533">
            <v>0</v>
          </cell>
        </row>
        <row r="534">
          <cell r="O534">
            <v>0</v>
          </cell>
        </row>
        <row r="535">
          <cell r="O535">
            <v>0</v>
          </cell>
        </row>
        <row r="536">
          <cell r="O536">
            <v>0</v>
          </cell>
        </row>
        <row r="537">
          <cell r="O537">
            <v>0</v>
          </cell>
        </row>
        <row r="538">
          <cell r="O538">
            <v>0</v>
          </cell>
        </row>
        <row r="539">
          <cell r="O539">
            <v>0</v>
          </cell>
        </row>
        <row r="540">
          <cell r="O540">
            <v>0</v>
          </cell>
        </row>
        <row r="541">
          <cell r="O541">
            <v>0</v>
          </cell>
        </row>
        <row r="542">
          <cell r="O542">
            <v>0</v>
          </cell>
        </row>
        <row r="543">
          <cell r="O543">
            <v>0</v>
          </cell>
        </row>
        <row r="544">
          <cell r="O544">
            <v>0</v>
          </cell>
        </row>
        <row r="545">
          <cell r="O545">
            <v>0</v>
          </cell>
        </row>
        <row r="546">
          <cell r="O546">
            <v>0</v>
          </cell>
        </row>
        <row r="547">
          <cell r="O547">
            <v>0</v>
          </cell>
        </row>
        <row r="548">
          <cell r="O548">
            <v>0</v>
          </cell>
        </row>
        <row r="549">
          <cell r="O549">
            <v>0</v>
          </cell>
        </row>
        <row r="550">
          <cell r="O550">
            <v>0</v>
          </cell>
        </row>
        <row r="551">
          <cell r="O551">
            <v>0</v>
          </cell>
        </row>
        <row r="552">
          <cell r="O552">
            <v>0</v>
          </cell>
        </row>
        <row r="553">
          <cell r="O553">
            <v>0</v>
          </cell>
        </row>
        <row r="554">
          <cell r="O554">
            <v>0</v>
          </cell>
        </row>
        <row r="555">
          <cell r="O555">
            <v>0</v>
          </cell>
        </row>
        <row r="556">
          <cell r="O556">
            <v>0</v>
          </cell>
        </row>
        <row r="557">
          <cell r="O557">
            <v>0</v>
          </cell>
        </row>
        <row r="558">
          <cell r="O558">
            <v>0</v>
          </cell>
        </row>
        <row r="559">
          <cell r="O559">
            <v>0</v>
          </cell>
        </row>
        <row r="560">
          <cell r="O560">
            <v>0</v>
          </cell>
        </row>
        <row r="561">
          <cell r="O561">
            <v>0</v>
          </cell>
        </row>
        <row r="562">
          <cell r="O562">
            <v>0</v>
          </cell>
        </row>
        <row r="563">
          <cell r="O563">
            <v>0</v>
          </cell>
        </row>
        <row r="564">
          <cell r="O564">
            <v>0</v>
          </cell>
        </row>
        <row r="565">
          <cell r="O565">
            <v>0</v>
          </cell>
        </row>
        <row r="566">
          <cell r="O566">
            <v>0</v>
          </cell>
        </row>
        <row r="567">
          <cell r="O567">
            <v>0</v>
          </cell>
        </row>
        <row r="568">
          <cell r="O568">
            <v>0</v>
          </cell>
        </row>
        <row r="569">
          <cell r="O569">
            <v>0</v>
          </cell>
        </row>
        <row r="570">
          <cell r="O570">
            <v>0</v>
          </cell>
        </row>
        <row r="571">
          <cell r="O571">
            <v>0</v>
          </cell>
        </row>
        <row r="572">
          <cell r="O572">
            <v>0</v>
          </cell>
        </row>
        <row r="573">
          <cell r="O573">
            <v>0</v>
          </cell>
        </row>
        <row r="574">
          <cell r="O574">
            <v>0</v>
          </cell>
        </row>
        <row r="575">
          <cell r="O575">
            <v>11.587199999999999</v>
          </cell>
        </row>
        <row r="576">
          <cell r="O576">
            <v>0</v>
          </cell>
        </row>
        <row r="577">
          <cell r="O577">
            <v>14.654399999999999</v>
          </cell>
        </row>
        <row r="578">
          <cell r="O578">
            <v>15.6768</v>
          </cell>
        </row>
        <row r="579">
          <cell r="O579">
            <v>0</v>
          </cell>
        </row>
        <row r="580">
          <cell r="O580">
            <v>0</v>
          </cell>
        </row>
        <row r="581">
          <cell r="O581">
            <v>0</v>
          </cell>
        </row>
        <row r="582">
          <cell r="O582">
            <v>0</v>
          </cell>
        </row>
        <row r="583">
          <cell r="O583">
            <v>0</v>
          </cell>
        </row>
        <row r="584">
          <cell r="O584">
            <v>0</v>
          </cell>
        </row>
        <row r="585">
          <cell r="O585">
            <v>0</v>
          </cell>
        </row>
        <row r="586">
          <cell r="O586">
            <v>0</v>
          </cell>
        </row>
        <row r="587">
          <cell r="O587">
            <v>0</v>
          </cell>
        </row>
        <row r="588">
          <cell r="O588">
            <v>0</v>
          </cell>
        </row>
        <row r="589">
          <cell r="O589">
            <v>0</v>
          </cell>
        </row>
        <row r="590">
          <cell r="O590">
            <v>0</v>
          </cell>
        </row>
        <row r="591">
          <cell r="O591">
            <v>23.515200000000004</v>
          </cell>
        </row>
        <row r="592">
          <cell r="O592">
            <v>18.744000000000003</v>
          </cell>
        </row>
        <row r="593">
          <cell r="O593">
            <v>0</v>
          </cell>
        </row>
        <row r="594">
          <cell r="O594">
            <v>0</v>
          </cell>
        </row>
        <row r="595">
          <cell r="O595">
            <v>0</v>
          </cell>
        </row>
        <row r="596">
          <cell r="O596">
            <v>0</v>
          </cell>
        </row>
        <row r="597">
          <cell r="O597">
            <v>0</v>
          </cell>
        </row>
        <row r="598">
          <cell r="O598">
            <v>0</v>
          </cell>
        </row>
        <row r="599">
          <cell r="O599">
            <v>0</v>
          </cell>
        </row>
        <row r="600">
          <cell r="O600">
            <v>0</v>
          </cell>
        </row>
        <row r="601">
          <cell r="O601">
            <v>0</v>
          </cell>
        </row>
        <row r="602">
          <cell r="O602">
            <v>0</v>
          </cell>
        </row>
        <row r="603">
          <cell r="O603">
            <v>0</v>
          </cell>
        </row>
        <row r="604">
          <cell r="O604">
            <v>0</v>
          </cell>
        </row>
        <row r="605">
          <cell r="O605">
            <v>0</v>
          </cell>
        </row>
        <row r="606">
          <cell r="O606">
            <v>0</v>
          </cell>
        </row>
        <row r="607">
          <cell r="O607">
            <v>0</v>
          </cell>
        </row>
        <row r="608">
          <cell r="O608">
            <v>0</v>
          </cell>
        </row>
        <row r="609">
          <cell r="O609">
            <v>0</v>
          </cell>
        </row>
        <row r="610">
          <cell r="O610">
            <v>0</v>
          </cell>
        </row>
        <row r="611">
          <cell r="O611">
            <v>0</v>
          </cell>
        </row>
        <row r="612">
          <cell r="O612">
            <v>0</v>
          </cell>
        </row>
        <row r="613">
          <cell r="O613">
            <v>0</v>
          </cell>
        </row>
        <row r="614">
          <cell r="O614">
            <v>0</v>
          </cell>
        </row>
        <row r="615">
          <cell r="O615">
            <v>0</v>
          </cell>
        </row>
        <row r="616">
          <cell r="O616">
            <v>36.465600000000002</v>
          </cell>
        </row>
        <row r="617">
          <cell r="O617">
            <v>13.632000000000001</v>
          </cell>
        </row>
        <row r="618">
          <cell r="O618">
            <v>0</v>
          </cell>
        </row>
        <row r="619">
          <cell r="O619">
            <v>0</v>
          </cell>
        </row>
        <row r="620">
          <cell r="O620">
            <v>0</v>
          </cell>
        </row>
        <row r="621">
          <cell r="O621">
            <v>0</v>
          </cell>
        </row>
        <row r="622">
          <cell r="O622">
            <v>0</v>
          </cell>
        </row>
        <row r="623">
          <cell r="O623">
            <v>0</v>
          </cell>
        </row>
        <row r="624">
          <cell r="O624">
            <v>0</v>
          </cell>
        </row>
        <row r="625">
          <cell r="O625">
            <v>0</v>
          </cell>
        </row>
        <row r="626">
          <cell r="O626">
            <v>0</v>
          </cell>
        </row>
        <row r="627">
          <cell r="O627">
            <v>0</v>
          </cell>
        </row>
        <row r="628">
          <cell r="O628">
            <v>0</v>
          </cell>
        </row>
        <row r="629">
          <cell r="O629">
            <v>0</v>
          </cell>
        </row>
        <row r="630">
          <cell r="O630">
            <v>20.107200000000006</v>
          </cell>
        </row>
        <row r="631">
          <cell r="O631">
            <v>26.923200000000005</v>
          </cell>
        </row>
        <row r="632">
          <cell r="O632">
            <v>5.7935999999999996</v>
          </cell>
        </row>
        <row r="633">
          <cell r="O633">
            <v>0</v>
          </cell>
        </row>
        <row r="634">
          <cell r="O634">
            <v>0</v>
          </cell>
        </row>
        <row r="635">
          <cell r="O635">
            <v>0</v>
          </cell>
        </row>
        <row r="636">
          <cell r="O636">
            <v>0</v>
          </cell>
        </row>
        <row r="637">
          <cell r="O637">
            <v>0</v>
          </cell>
        </row>
        <row r="638">
          <cell r="O638">
            <v>0</v>
          </cell>
        </row>
        <row r="639">
          <cell r="O639">
            <v>0</v>
          </cell>
        </row>
        <row r="640">
          <cell r="O640">
            <v>0</v>
          </cell>
        </row>
        <row r="641">
          <cell r="O641">
            <v>0</v>
          </cell>
        </row>
        <row r="642">
          <cell r="O642">
            <v>0</v>
          </cell>
        </row>
        <row r="643">
          <cell r="O643">
            <v>0</v>
          </cell>
        </row>
        <row r="644">
          <cell r="O644">
            <v>0</v>
          </cell>
        </row>
        <row r="645">
          <cell r="O645">
            <v>0</v>
          </cell>
        </row>
        <row r="646">
          <cell r="O646">
            <v>0</v>
          </cell>
        </row>
        <row r="647">
          <cell r="O647">
            <v>0</v>
          </cell>
        </row>
        <row r="648">
          <cell r="O648">
            <v>0</v>
          </cell>
        </row>
        <row r="649">
          <cell r="O649">
            <v>0</v>
          </cell>
        </row>
        <row r="650">
          <cell r="O650">
            <v>0</v>
          </cell>
        </row>
        <row r="651">
          <cell r="O651">
            <v>0</v>
          </cell>
        </row>
        <row r="652">
          <cell r="O652">
            <v>0</v>
          </cell>
        </row>
        <row r="653">
          <cell r="O653">
            <v>0</v>
          </cell>
        </row>
        <row r="654">
          <cell r="O654">
            <v>0</v>
          </cell>
        </row>
        <row r="655">
          <cell r="O655">
            <v>0</v>
          </cell>
        </row>
        <row r="656">
          <cell r="O656">
            <v>0</v>
          </cell>
        </row>
        <row r="657">
          <cell r="O657">
            <v>0</v>
          </cell>
        </row>
        <row r="658">
          <cell r="O658">
            <v>0</v>
          </cell>
        </row>
        <row r="659">
          <cell r="O659">
            <v>36.465600000000002</v>
          </cell>
        </row>
        <row r="660">
          <cell r="O660">
            <v>0</v>
          </cell>
        </row>
        <row r="661">
          <cell r="O661">
            <v>0</v>
          </cell>
        </row>
        <row r="662">
          <cell r="O662">
            <v>0</v>
          </cell>
        </row>
        <row r="663">
          <cell r="O663">
            <v>0</v>
          </cell>
        </row>
        <row r="664">
          <cell r="O664">
            <v>0</v>
          </cell>
        </row>
        <row r="665">
          <cell r="O665">
            <v>0</v>
          </cell>
        </row>
        <row r="666">
          <cell r="O666">
            <v>0</v>
          </cell>
        </row>
        <row r="667">
          <cell r="O667">
            <v>0</v>
          </cell>
        </row>
        <row r="668">
          <cell r="O668">
            <v>0</v>
          </cell>
        </row>
        <row r="669">
          <cell r="O669">
            <v>0</v>
          </cell>
        </row>
        <row r="670">
          <cell r="O670">
            <v>0</v>
          </cell>
        </row>
        <row r="671">
          <cell r="O671">
            <v>0</v>
          </cell>
        </row>
        <row r="672">
          <cell r="O672">
            <v>0</v>
          </cell>
        </row>
        <row r="673">
          <cell r="O673">
            <v>0</v>
          </cell>
        </row>
        <row r="674">
          <cell r="O674">
            <v>11.587199999999999</v>
          </cell>
        </row>
        <row r="675">
          <cell r="O675">
            <v>25.219200000000004</v>
          </cell>
        </row>
        <row r="676">
          <cell r="O676">
            <v>5.7935999999999996</v>
          </cell>
        </row>
        <row r="677">
          <cell r="O677">
            <v>0</v>
          </cell>
        </row>
        <row r="678">
          <cell r="O678">
            <v>0</v>
          </cell>
        </row>
        <row r="679">
          <cell r="O679">
            <v>0</v>
          </cell>
        </row>
        <row r="680">
          <cell r="O680">
            <v>0</v>
          </cell>
        </row>
        <row r="681">
          <cell r="O681">
            <v>0</v>
          </cell>
        </row>
        <row r="682">
          <cell r="O682">
            <v>0</v>
          </cell>
        </row>
        <row r="683">
          <cell r="O683">
            <v>0</v>
          </cell>
        </row>
        <row r="684">
          <cell r="O684">
            <v>0</v>
          </cell>
        </row>
        <row r="685">
          <cell r="O685">
            <v>0</v>
          </cell>
        </row>
        <row r="686">
          <cell r="O686">
            <v>0</v>
          </cell>
        </row>
        <row r="687">
          <cell r="O687">
            <v>0</v>
          </cell>
        </row>
        <row r="688">
          <cell r="O688">
            <v>0</v>
          </cell>
        </row>
        <row r="689">
          <cell r="O689">
            <v>35.10240000000001</v>
          </cell>
        </row>
        <row r="690">
          <cell r="O690">
            <v>0</v>
          </cell>
        </row>
        <row r="691">
          <cell r="O691">
            <v>0</v>
          </cell>
        </row>
        <row r="692">
          <cell r="O692">
            <v>0</v>
          </cell>
        </row>
        <row r="693">
          <cell r="O693">
            <v>0</v>
          </cell>
        </row>
        <row r="694">
          <cell r="O694">
            <v>0</v>
          </cell>
        </row>
        <row r="695">
          <cell r="O695">
            <v>0</v>
          </cell>
        </row>
        <row r="696">
          <cell r="O696">
            <v>0</v>
          </cell>
        </row>
        <row r="697">
          <cell r="O697">
            <v>0</v>
          </cell>
        </row>
        <row r="698">
          <cell r="O698">
            <v>0</v>
          </cell>
        </row>
        <row r="699">
          <cell r="O699">
            <v>0</v>
          </cell>
        </row>
        <row r="700">
          <cell r="O700">
            <v>0</v>
          </cell>
        </row>
        <row r="701">
          <cell r="O701">
            <v>0</v>
          </cell>
        </row>
        <row r="702">
          <cell r="O702">
            <v>0</v>
          </cell>
        </row>
        <row r="703">
          <cell r="O703">
            <v>0</v>
          </cell>
        </row>
        <row r="704">
          <cell r="O704">
            <v>0</v>
          </cell>
        </row>
        <row r="705">
          <cell r="O705">
            <v>0</v>
          </cell>
        </row>
        <row r="706">
          <cell r="O706">
            <v>11.587199999999999</v>
          </cell>
        </row>
        <row r="707">
          <cell r="O707">
            <v>25.219200000000004</v>
          </cell>
        </row>
        <row r="708">
          <cell r="O708">
            <v>5.7935999999999996</v>
          </cell>
        </row>
        <row r="709">
          <cell r="O709">
            <v>0</v>
          </cell>
        </row>
        <row r="710">
          <cell r="O710">
            <v>0</v>
          </cell>
        </row>
        <row r="711">
          <cell r="O711">
            <v>0</v>
          </cell>
        </row>
        <row r="712">
          <cell r="O712">
            <v>0</v>
          </cell>
        </row>
        <row r="713">
          <cell r="O713">
            <v>0</v>
          </cell>
        </row>
        <row r="714">
          <cell r="O714">
            <v>0</v>
          </cell>
        </row>
        <row r="715">
          <cell r="O715">
            <v>0</v>
          </cell>
        </row>
        <row r="716">
          <cell r="O716">
            <v>0</v>
          </cell>
        </row>
        <row r="717">
          <cell r="O717">
            <v>0</v>
          </cell>
        </row>
        <row r="718">
          <cell r="O718">
            <v>0</v>
          </cell>
        </row>
        <row r="719">
          <cell r="O719">
            <v>0</v>
          </cell>
        </row>
        <row r="720">
          <cell r="O720">
            <v>0</v>
          </cell>
        </row>
        <row r="721">
          <cell r="O721">
            <v>0</v>
          </cell>
        </row>
        <row r="722">
          <cell r="O722">
            <v>0</v>
          </cell>
        </row>
        <row r="723">
          <cell r="O723">
            <v>0</v>
          </cell>
        </row>
        <row r="724">
          <cell r="O724">
            <v>0</v>
          </cell>
        </row>
        <row r="725">
          <cell r="O725">
            <v>0</v>
          </cell>
        </row>
        <row r="726">
          <cell r="O726">
            <v>0</v>
          </cell>
        </row>
        <row r="727">
          <cell r="O727">
            <v>0</v>
          </cell>
        </row>
        <row r="728">
          <cell r="O728">
            <v>0</v>
          </cell>
        </row>
        <row r="729">
          <cell r="O729">
            <v>13.3848</v>
          </cell>
        </row>
        <row r="730">
          <cell r="O730">
            <v>7.3008000000000015</v>
          </cell>
        </row>
        <row r="731">
          <cell r="O731">
            <v>7.3008000000000015</v>
          </cell>
        </row>
        <row r="732">
          <cell r="O732">
            <v>7.3008000000000015</v>
          </cell>
        </row>
        <row r="733">
          <cell r="O733">
            <v>7.3008000000000015</v>
          </cell>
        </row>
        <row r="734">
          <cell r="O734">
            <v>15.818400000000002</v>
          </cell>
        </row>
        <row r="735">
          <cell r="O735">
            <v>0</v>
          </cell>
        </row>
        <row r="736">
          <cell r="O736">
            <v>0</v>
          </cell>
        </row>
        <row r="737">
          <cell r="O737">
            <v>0</v>
          </cell>
        </row>
        <row r="738">
          <cell r="O738">
            <v>0</v>
          </cell>
        </row>
        <row r="739">
          <cell r="O739">
            <v>0</v>
          </cell>
        </row>
        <row r="740">
          <cell r="O740">
            <v>0</v>
          </cell>
        </row>
        <row r="741">
          <cell r="O741">
            <v>0</v>
          </cell>
        </row>
        <row r="742">
          <cell r="O742">
            <v>0</v>
          </cell>
        </row>
        <row r="743">
          <cell r="O743">
            <v>0</v>
          </cell>
        </row>
        <row r="744">
          <cell r="O744">
            <v>0</v>
          </cell>
        </row>
        <row r="745">
          <cell r="O745">
            <v>5.272800000000001</v>
          </cell>
        </row>
        <row r="746">
          <cell r="O746">
            <v>6.4896000000000011</v>
          </cell>
        </row>
        <row r="747">
          <cell r="O747">
            <v>5.272800000000001</v>
          </cell>
        </row>
        <row r="748">
          <cell r="O748">
            <v>6.4896000000000011</v>
          </cell>
        </row>
        <row r="749">
          <cell r="O749">
            <v>0</v>
          </cell>
        </row>
        <row r="750">
          <cell r="O750">
            <v>0</v>
          </cell>
        </row>
        <row r="751">
          <cell r="O751">
            <v>0</v>
          </cell>
        </row>
        <row r="752">
          <cell r="O752">
            <v>0</v>
          </cell>
        </row>
        <row r="753">
          <cell r="O753">
            <v>0</v>
          </cell>
        </row>
        <row r="754">
          <cell r="O754">
            <v>3.6504000000000008</v>
          </cell>
        </row>
        <row r="755">
          <cell r="O755">
            <v>4.4616000000000007</v>
          </cell>
        </row>
        <row r="756">
          <cell r="O756">
            <v>0</v>
          </cell>
        </row>
        <row r="757">
          <cell r="O757">
            <v>7.3008000000000015</v>
          </cell>
        </row>
        <row r="758">
          <cell r="O758">
            <v>0</v>
          </cell>
        </row>
        <row r="759">
          <cell r="O759">
            <v>0</v>
          </cell>
        </row>
        <row r="760">
          <cell r="O760">
            <v>0</v>
          </cell>
        </row>
        <row r="761">
          <cell r="O761">
            <v>0</v>
          </cell>
        </row>
        <row r="762">
          <cell r="O762">
            <v>0</v>
          </cell>
        </row>
        <row r="763">
          <cell r="O763">
            <v>0</v>
          </cell>
        </row>
        <row r="764">
          <cell r="O764">
            <v>7.3008000000000015</v>
          </cell>
        </row>
        <row r="765">
          <cell r="O765">
            <v>7.3008000000000015</v>
          </cell>
        </row>
        <row r="766">
          <cell r="O766">
            <v>7.3008000000000015</v>
          </cell>
        </row>
        <row r="767">
          <cell r="O767">
            <v>7.3008000000000015</v>
          </cell>
        </row>
        <row r="768">
          <cell r="O768">
            <v>15.818400000000002</v>
          </cell>
        </row>
        <row r="769">
          <cell r="O769">
            <v>0</v>
          </cell>
        </row>
        <row r="770">
          <cell r="O770">
            <v>0</v>
          </cell>
        </row>
        <row r="771">
          <cell r="O771">
            <v>0</v>
          </cell>
        </row>
        <row r="772">
          <cell r="O772">
            <v>0</v>
          </cell>
        </row>
        <row r="773">
          <cell r="O773">
            <v>0</v>
          </cell>
        </row>
        <row r="774">
          <cell r="O774">
            <v>0</v>
          </cell>
        </row>
        <row r="775">
          <cell r="O775">
            <v>0</v>
          </cell>
        </row>
        <row r="776">
          <cell r="O776">
            <v>0</v>
          </cell>
        </row>
        <row r="777">
          <cell r="O777">
            <v>0</v>
          </cell>
        </row>
        <row r="778">
          <cell r="O778">
            <v>0</v>
          </cell>
        </row>
        <row r="779">
          <cell r="O779">
            <v>0</v>
          </cell>
        </row>
        <row r="780">
          <cell r="O780">
            <v>5.272800000000001</v>
          </cell>
        </row>
        <row r="781">
          <cell r="O781">
            <v>6.4896000000000011</v>
          </cell>
        </row>
        <row r="782">
          <cell r="O782">
            <v>5.272800000000001</v>
          </cell>
        </row>
        <row r="783">
          <cell r="O783">
            <v>6.4896000000000011</v>
          </cell>
        </row>
        <row r="784">
          <cell r="O784">
            <v>0</v>
          </cell>
        </row>
        <row r="785">
          <cell r="O785">
            <v>0</v>
          </cell>
        </row>
        <row r="786">
          <cell r="O786">
            <v>0</v>
          </cell>
        </row>
        <row r="787">
          <cell r="O787">
            <v>0</v>
          </cell>
        </row>
        <row r="788">
          <cell r="O788">
            <v>0</v>
          </cell>
        </row>
        <row r="789">
          <cell r="O789">
            <v>0</v>
          </cell>
        </row>
        <row r="790">
          <cell r="O790">
            <v>0</v>
          </cell>
        </row>
        <row r="791">
          <cell r="O791">
            <v>0</v>
          </cell>
        </row>
        <row r="792">
          <cell r="O792">
            <v>0</v>
          </cell>
        </row>
        <row r="793">
          <cell r="O793">
            <v>0</v>
          </cell>
        </row>
        <row r="794">
          <cell r="O794">
            <v>0</v>
          </cell>
        </row>
        <row r="795">
          <cell r="O795">
            <v>0</v>
          </cell>
        </row>
        <row r="796">
          <cell r="O796">
            <v>0</v>
          </cell>
        </row>
        <row r="797">
          <cell r="O797">
            <v>0</v>
          </cell>
        </row>
        <row r="798">
          <cell r="O798">
            <v>0</v>
          </cell>
        </row>
        <row r="799">
          <cell r="O799">
            <v>0</v>
          </cell>
        </row>
        <row r="800">
          <cell r="O800">
            <v>0</v>
          </cell>
        </row>
        <row r="801">
          <cell r="O801">
            <v>9.3288000000000011</v>
          </cell>
        </row>
        <row r="802">
          <cell r="O802">
            <v>0</v>
          </cell>
        </row>
        <row r="803">
          <cell r="O803">
            <v>0</v>
          </cell>
        </row>
        <row r="804">
          <cell r="O804">
            <v>0</v>
          </cell>
        </row>
        <row r="805">
          <cell r="O805">
            <v>0</v>
          </cell>
        </row>
        <row r="806">
          <cell r="O806">
            <v>0</v>
          </cell>
        </row>
        <row r="807">
          <cell r="O807">
            <v>0</v>
          </cell>
        </row>
        <row r="808">
          <cell r="O808">
            <v>0</v>
          </cell>
        </row>
        <row r="809">
          <cell r="O809">
            <v>0</v>
          </cell>
        </row>
        <row r="810">
          <cell r="O810">
            <v>0</v>
          </cell>
        </row>
        <row r="811">
          <cell r="O811">
            <v>0</v>
          </cell>
        </row>
        <row r="812">
          <cell r="O812">
            <v>0</v>
          </cell>
        </row>
        <row r="813">
          <cell r="O813">
            <v>0</v>
          </cell>
        </row>
        <row r="814">
          <cell r="O814">
            <v>0</v>
          </cell>
        </row>
        <row r="815">
          <cell r="O815">
            <v>0</v>
          </cell>
        </row>
        <row r="816">
          <cell r="O816">
            <v>25.080000000000002</v>
          </cell>
        </row>
        <row r="817">
          <cell r="O817">
            <v>25.740000000000002</v>
          </cell>
        </row>
        <row r="818">
          <cell r="O818">
            <v>0</v>
          </cell>
        </row>
        <row r="819">
          <cell r="O819">
            <v>0</v>
          </cell>
        </row>
        <row r="820">
          <cell r="O820">
            <v>0</v>
          </cell>
        </row>
        <row r="821">
          <cell r="O821">
            <v>7.2600000000000016</v>
          </cell>
        </row>
        <row r="822">
          <cell r="O822">
            <v>7.2600000000000016</v>
          </cell>
        </row>
        <row r="823">
          <cell r="O823">
            <v>8.5800000000000018</v>
          </cell>
        </row>
        <row r="824">
          <cell r="O824">
            <v>0</v>
          </cell>
        </row>
        <row r="825">
          <cell r="O825">
            <v>122.10000000000002</v>
          </cell>
        </row>
        <row r="826">
          <cell r="O826">
            <v>9.9000000000000021</v>
          </cell>
        </row>
        <row r="827">
          <cell r="O827">
            <v>0</v>
          </cell>
        </row>
        <row r="828">
          <cell r="O828">
            <v>23.100000000000005</v>
          </cell>
        </row>
        <row r="829">
          <cell r="O829">
            <v>0</v>
          </cell>
        </row>
        <row r="830">
          <cell r="O830">
            <v>0</v>
          </cell>
        </row>
        <row r="831">
          <cell r="O831">
            <v>0</v>
          </cell>
        </row>
        <row r="832">
          <cell r="O832">
            <v>0</v>
          </cell>
        </row>
        <row r="833">
          <cell r="O833">
            <v>0</v>
          </cell>
        </row>
        <row r="834">
          <cell r="O834">
            <v>0</v>
          </cell>
        </row>
        <row r="835">
          <cell r="O835">
            <v>0</v>
          </cell>
        </row>
        <row r="836">
          <cell r="O836">
            <v>0</v>
          </cell>
        </row>
        <row r="837">
          <cell r="O837">
            <v>0</v>
          </cell>
        </row>
        <row r="838">
          <cell r="O838">
            <v>0</v>
          </cell>
        </row>
        <row r="839">
          <cell r="O839">
            <v>0</v>
          </cell>
        </row>
        <row r="840">
          <cell r="O840">
            <v>0</v>
          </cell>
        </row>
        <row r="841">
          <cell r="O841">
            <v>0</v>
          </cell>
        </row>
        <row r="842">
          <cell r="O842">
            <v>0</v>
          </cell>
        </row>
        <row r="843">
          <cell r="O843">
            <v>0</v>
          </cell>
        </row>
        <row r="844">
          <cell r="O844">
            <v>0</v>
          </cell>
        </row>
        <row r="845">
          <cell r="O845">
            <v>0</v>
          </cell>
        </row>
        <row r="846">
          <cell r="O846">
            <v>0</v>
          </cell>
        </row>
        <row r="847">
          <cell r="O847">
            <v>0</v>
          </cell>
        </row>
        <row r="848">
          <cell r="O848">
            <v>11.22</v>
          </cell>
        </row>
        <row r="849">
          <cell r="O849">
            <v>22.44</v>
          </cell>
        </row>
        <row r="850">
          <cell r="O850">
            <v>44.88</v>
          </cell>
        </row>
        <row r="851">
          <cell r="O851">
            <v>8.5800000000000018</v>
          </cell>
        </row>
        <row r="852">
          <cell r="O852">
            <v>8.5800000000000018</v>
          </cell>
        </row>
        <row r="853">
          <cell r="O853">
            <v>34.320000000000007</v>
          </cell>
        </row>
        <row r="854">
          <cell r="O854">
            <v>0</v>
          </cell>
        </row>
        <row r="855">
          <cell r="O855">
            <v>0</v>
          </cell>
        </row>
        <row r="856">
          <cell r="O856">
            <v>0</v>
          </cell>
        </row>
        <row r="857">
          <cell r="O857">
            <v>0</v>
          </cell>
        </row>
        <row r="858">
          <cell r="O858">
            <v>0</v>
          </cell>
        </row>
        <row r="859">
          <cell r="O859">
            <v>0</v>
          </cell>
        </row>
        <row r="860">
          <cell r="O860">
            <v>0</v>
          </cell>
        </row>
        <row r="861">
          <cell r="O861">
            <v>0</v>
          </cell>
        </row>
        <row r="862">
          <cell r="O862">
            <v>0</v>
          </cell>
        </row>
        <row r="863">
          <cell r="O863">
            <v>0</v>
          </cell>
        </row>
        <row r="864">
          <cell r="O864">
            <v>0</v>
          </cell>
        </row>
        <row r="865">
          <cell r="O865">
            <v>0</v>
          </cell>
        </row>
        <row r="866">
          <cell r="O866">
            <v>0</v>
          </cell>
        </row>
        <row r="867">
          <cell r="O867">
            <v>0</v>
          </cell>
        </row>
        <row r="868">
          <cell r="O868">
            <v>0</v>
          </cell>
        </row>
        <row r="869">
          <cell r="O869">
            <v>0</v>
          </cell>
        </row>
        <row r="870">
          <cell r="O870">
            <v>0</v>
          </cell>
        </row>
        <row r="871">
          <cell r="O871">
            <v>0</v>
          </cell>
        </row>
        <row r="872">
          <cell r="O872">
            <v>0</v>
          </cell>
        </row>
        <row r="873">
          <cell r="O873">
            <v>0</v>
          </cell>
        </row>
        <row r="874">
          <cell r="O874">
            <v>0</v>
          </cell>
        </row>
        <row r="875">
          <cell r="O875">
            <v>0</v>
          </cell>
        </row>
        <row r="876">
          <cell r="O876">
            <v>0</v>
          </cell>
        </row>
        <row r="877">
          <cell r="O877">
            <v>0</v>
          </cell>
        </row>
        <row r="878">
          <cell r="O878">
            <v>0</v>
          </cell>
        </row>
        <row r="879">
          <cell r="O879">
            <v>0</v>
          </cell>
        </row>
        <row r="880">
          <cell r="O880">
            <v>0</v>
          </cell>
        </row>
        <row r="881">
          <cell r="O881">
            <v>0</v>
          </cell>
        </row>
        <row r="882">
          <cell r="O882">
            <v>0</v>
          </cell>
        </row>
        <row r="883">
          <cell r="O883">
            <v>0</v>
          </cell>
        </row>
        <row r="884">
          <cell r="O884">
            <v>0</v>
          </cell>
        </row>
        <row r="885">
          <cell r="O885">
            <v>0</v>
          </cell>
        </row>
        <row r="886">
          <cell r="O886">
            <v>0</v>
          </cell>
        </row>
        <row r="887">
          <cell r="O887">
            <v>0</v>
          </cell>
        </row>
        <row r="888">
          <cell r="O888">
            <v>0</v>
          </cell>
        </row>
        <row r="889">
          <cell r="O889">
            <v>0</v>
          </cell>
        </row>
        <row r="890">
          <cell r="O890">
            <v>0</v>
          </cell>
        </row>
        <row r="891">
          <cell r="O891">
            <v>0</v>
          </cell>
        </row>
        <row r="892">
          <cell r="O892">
            <v>0</v>
          </cell>
        </row>
        <row r="893">
          <cell r="O893">
            <v>0</v>
          </cell>
        </row>
        <row r="894">
          <cell r="O894">
            <v>0</v>
          </cell>
        </row>
        <row r="895">
          <cell r="O895">
            <v>0</v>
          </cell>
        </row>
        <row r="896">
          <cell r="O896">
            <v>0</v>
          </cell>
        </row>
        <row r="897">
          <cell r="O897">
            <v>0</v>
          </cell>
        </row>
        <row r="898">
          <cell r="O898">
            <v>0</v>
          </cell>
        </row>
        <row r="899">
          <cell r="O899">
            <v>0</v>
          </cell>
        </row>
        <row r="900">
          <cell r="O900">
            <v>0</v>
          </cell>
        </row>
        <row r="901">
          <cell r="O901">
            <v>0</v>
          </cell>
        </row>
        <row r="902">
          <cell r="O902">
            <v>0</v>
          </cell>
        </row>
        <row r="903">
          <cell r="O903">
            <v>0</v>
          </cell>
        </row>
        <row r="904">
          <cell r="O904">
            <v>0</v>
          </cell>
        </row>
        <row r="905">
          <cell r="O905">
            <v>0</v>
          </cell>
        </row>
        <row r="906">
          <cell r="O906">
            <v>0</v>
          </cell>
        </row>
        <row r="907">
          <cell r="O907">
            <v>0</v>
          </cell>
        </row>
        <row r="908">
          <cell r="O908">
            <v>0</v>
          </cell>
        </row>
        <row r="909">
          <cell r="O909">
            <v>0</v>
          </cell>
        </row>
        <row r="910">
          <cell r="O910">
            <v>0</v>
          </cell>
        </row>
        <row r="911">
          <cell r="O911">
            <v>0</v>
          </cell>
        </row>
        <row r="912">
          <cell r="O912">
            <v>0</v>
          </cell>
        </row>
        <row r="913">
          <cell r="O913">
            <v>0</v>
          </cell>
        </row>
        <row r="914">
          <cell r="O914">
            <v>0</v>
          </cell>
        </row>
        <row r="915">
          <cell r="O915">
            <v>0</v>
          </cell>
        </row>
        <row r="916">
          <cell r="O916">
            <v>0</v>
          </cell>
        </row>
        <row r="917">
          <cell r="O917">
            <v>0</v>
          </cell>
        </row>
        <row r="918">
          <cell r="O918">
            <v>0</v>
          </cell>
        </row>
        <row r="919">
          <cell r="O919">
            <v>0</v>
          </cell>
        </row>
        <row r="920">
          <cell r="O920">
            <v>0</v>
          </cell>
        </row>
        <row r="921">
          <cell r="O921">
            <v>0</v>
          </cell>
        </row>
        <row r="922">
          <cell r="O922">
            <v>0</v>
          </cell>
        </row>
        <row r="923">
          <cell r="O923">
            <v>0</v>
          </cell>
        </row>
        <row r="924">
          <cell r="O924">
            <v>0</v>
          </cell>
        </row>
        <row r="925">
          <cell r="O925">
            <v>0</v>
          </cell>
        </row>
        <row r="926">
          <cell r="O926">
            <v>0</v>
          </cell>
        </row>
        <row r="927">
          <cell r="O927">
            <v>0</v>
          </cell>
        </row>
        <row r="928">
          <cell r="O928">
            <v>0</v>
          </cell>
        </row>
        <row r="929">
          <cell r="O929">
            <v>0</v>
          </cell>
        </row>
        <row r="930">
          <cell r="O930">
            <v>0</v>
          </cell>
        </row>
        <row r="931">
          <cell r="O931">
            <v>0</v>
          </cell>
        </row>
        <row r="932">
          <cell r="O932">
            <v>0</v>
          </cell>
        </row>
        <row r="933">
          <cell r="O933">
            <v>0</v>
          </cell>
        </row>
        <row r="934">
          <cell r="O934">
            <v>0</v>
          </cell>
        </row>
        <row r="935">
          <cell r="O935">
            <v>0</v>
          </cell>
        </row>
        <row r="936">
          <cell r="O936">
            <v>0</v>
          </cell>
        </row>
        <row r="937">
          <cell r="O937">
            <v>0</v>
          </cell>
        </row>
        <row r="938">
          <cell r="O938">
            <v>0</v>
          </cell>
        </row>
        <row r="939">
          <cell r="O939">
            <v>0</v>
          </cell>
        </row>
        <row r="940">
          <cell r="O940">
            <v>0</v>
          </cell>
        </row>
        <row r="941">
          <cell r="O941">
            <v>0</v>
          </cell>
        </row>
        <row r="942">
          <cell r="O942">
            <v>0</v>
          </cell>
        </row>
        <row r="943">
          <cell r="O943">
            <v>0</v>
          </cell>
        </row>
        <row r="944">
          <cell r="O944">
            <v>0</v>
          </cell>
        </row>
        <row r="945">
          <cell r="O945">
            <v>0</v>
          </cell>
        </row>
        <row r="946">
          <cell r="O946">
            <v>0</v>
          </cell>
        </row>
        <row r="947">
          <cell r="O947">
            <v>0</v>
          </cell>
        </row>
        <row r="948">
          <cell r="O948">
            <v>0</v>
          </cell>
        </row>
        <row r="949">
          <cell r="O949">
            <v>0</v>
          </cell>
        </row>
        <row r="950">
          <cell r="O950">
            <v>0</v>
          </cell>
        </row>
        <row r="951">
          <cell r="O951">
            <v>0</v>
          </cell>
        </row>
        <row r="952">
          <cell r="O952">
            <v>0</v>
          </cell>
        </row>
        <row r="953">
          <cell r="O953">
            <v>0</v>
          </cell>
        </row>
        <row r="954">
          <cell r="O954">
            <v>0</v>
          </cell>
        </row>
        <row r="955">
          <cell r="O955">
            <v>0</v>
          </cell>
        </row>
        <row r="956">
          <cell r="O956">
            <v>0</v>
          </cell>
        </row>
        <row r="957">
          <cell r="O957">
            <v>0</v>
          </cell>
        </row>
        <row r="958">
          <cell r="O958">
            <v>0</v>
          </cell>
        </row>
        <row r="959">
          <cell r="O959">
            <v>0</v>
          </cell>
        </row>
        <row r="960">
          <cell r="O960">
            <v>0</v>
          </cell>
        </row>
        <row r="961">
          <cell r="O961">
            <v>0</v>
          </cell>
        </row>
        <row r="962">
          <cell r="O962">
            <v>0</v>
          </cell>
        </row>
        <row r="963">
          <cell r="O963">
            <v>0</v>
          </cell>
        </row>
        <row r="964">
          <cell r="O964">
            <v>0</v>
          </cell>
        </row>
        <row r="965">
          <cell r="O965">
            <v>0</v>
          </cell>
        </row>
        <row r="966">
          <cell r="O966">
            <v>0</v>
          </cell>
        </row>
        <row r="967">
          <cell r="O967">
            <v>0</v>
          </cell>
        </row>
        <row r="968">
          <cell r="O968">
            <v>0</v>
          </cell>
        </row>
        <row r="969">
          <cell r="O969">
            <v>0</v>
          </cell>
        </row>
        <row r="970">
          <cell r="O970">
            <v>0</v>
          </cell>
        </row>
        <row r="971">
          <cell r="O971">
            <v>0</v>
          </cell>
        </row>
        <row r="972">
          <cell r="O972">
            <v>0</v>
          </cell>
        </row>
        <row r="973">
          <cell r="O973">
            <v>0</v>
          </cell>
        </row>
        <row r="974">
          <cell r="O974">
            <v>0</v>
          </cell>
        </row>
        <row r="975">
          <cell r="O975">
            <v>0</v>
          </cell>
        </row>
        <row r="976">
          <cell r="O976">
            <v>0</v>
          </cell>
        </row>
        <row r="977">
          <cell r="O977">
            <v>0</v>
          </cell>
        </row>
        <row r="978">
          <cell r="O978">
            <v>0</v>
          </cell>
        </row>
        <row r="979">
          <cell r="O979">
            <v>0</v>
          </cell>
        </row>
        <row r="980">
          <cell r="O980">
            <v>0</v>
          </cell>
        </row>
        <row r="981">
          <cell r="O981">
            <v>0</v>
          </cell>
        </row>
        <row r="982">
          <cell r="O982">
            <v>0</v>
          </cell>
        </row>
        <row r="983">
          <cell r="O983">
            <v>0</v>
          </cell>
        </row>
        <row r="984">
          <cell r="O984">
            <v>0</v>
          </cell>
        </row>
        <row r="985">
          <cell r="O985">
            <v>0</v>
          </cell>
        </row>
        <row r="986">
          <cell r="O986">
            <v>0</v>
          </cell>
        </row>
        <row r="987">
          <cell r="O987">
            <v>0</v>
          </cell>
        </row>
        <row r="988">
          <cell r="O988">
            <v>0</v>
          </cell>
        </row>
        <row r="989">
          <cell r="O989">
            <v>0</v>
          </cell>
        </row>
        <row r="990">
          <cell r="O990">
            <v>0</v>
          </cell>
        </row>
        <row r="991">
          <cell r="O991">
            <v>0</v>
          </cell>
        </row>
        <row r="992">
          <cell r="O992">
            <v>0</v>
          </cell>
        </row>
        <row r="993">
          <cell r="O993">
            <v>0</v>
          </cell>
        </row>
        <row r="994">
          <cell r="O994">
            <v>0</v>
          </cell>
        </row>
        <row r="995">
          <cell r="O995">
            <v>0</v>
          </cell>
        </row>
        <row r="996">
          <cell r="O996">
            <v>0</v>
          </cell>
        </row>
        <row r="997">
          <cell r="O997">
            <v>0</v>
          </cell>
        </row>
        <row r="998">
          <cell r="O998">
            <v>0</v>
          </cell>
        </row>
        <row r="999">
          <cell r="O999">
            <v>0</v>
          </cell>
        </row>
        <row r="1000">
          <cell r="O1000">
            <v>0</v>
          </cell>
        </row>
        <row r="1001">
          <cell r="O1001">
            <v>0</v>
          </cell>
        </row>
        <row r="1002">
          <cell r="O1002">
            <v>0</v>
          </cell>
        </row>
        <row r="1003">
          <cell r="O1003">
            <v>0</v>
          </cell>
        </row>
        <row r="1004">
          <cell r="O1004">
            <v>0</v>
          </cell>
        </row>
        <row r="1005">
          <cell r="O1005">
            <v>0</v>
          </cell>
        </row>
        <row r="1006">
          <cell r="O1006">
            <v>0</v>
          </cell>
        </row>
        <row r="1007">
          <cell r="O1007">
            <v>0</v>
          </cell>
        </row>
        <row r="1008">
          <cell r="O1008">
            <v>0</v>
          </cell>
        </row>
        <row r="1009">
          <cell r="O1009">
            <v>0</v>
          </cell>
        </row>
        <row r="1010">
          <cell r="O1010">
            <v>0</v>
          </cell>
        </row>
        <row r="1011">
          <cell r="O1011">
            <v>0</v>
          </cell>
        </row>
        <row r="1012">
          <cell r="O1012">
            <v>0</v>
          </cell>
        </row>
        <row r="1013">
          <cell r="O1013">
            <v>0</v>
          </cell>
        </row>
        <row r="1014">
          <cell r="O1014">
            <v>0</v>
          </cell>
        </row>
        <row r="1015">
          <cell r="O1015">
            <v>0</v>
          </cell>
        </row>
        <row r="1016">
          <cell r="O1016">
            <v>0</v>
          </cell>
        </row>
        <row r="1017">
          <cell r="O1017">
            <v>0</v>
          </cell>
        </row>
        <row r="1018">
          <cell r="O1018">
            <v>0</v>
          </cell>
        </row>
        <row r="1019">
          <cell r="O1019">
            <v>0</v>
          </cell>
        </row>
        <row r="1020">
          <cell r="O1020">
            <v>0</v>
          </cell>
        </row>
        <row r="1021">
          <cell r="O1021">
            <v>0</v>
          </cell>
        </row>
        <row r="1022">
          <cell r="O1022">
            <v>0</v>
          </cell>
        </row>
        <row r="1023">
          <cell r="O1023">
            <v>0</v>
          </cell>
        </row>
        <row r="1024">
          <cell r="O1024">
            <v>0</v>
          </cell>
        </row>
        <row r="1025">
          <cell r="O1025">
            <v>0</v>
          </cell>
        </row>
        <row r="1026">
          <cell r="O1026">
            <v>0</v>
          </cell>
        </row>
        <row r="1027">
          <cell r="O1027">
            <v>0</v>
          </cell>
        </row>
        <row r="1028">
          <cell r="O1028">
            <v>0</v>
          </cell>
        </row>
        <row r="1029">
          <cell r="O1029">
            <v>0</v>
          </cell>
        </row>
        <row r="1030">
          <cell r="O1030">
            <v>0</v>
          </cell>
        </row>
        <row r="1031">
          <cell r="O1031">
            <v>0</v>
          </cell>
        </row>
        <row r="1032">
          <cell r="O1032">
            <v>0</v>
          </cell>
        </row>
        <row r="1033">
          <cell r="O1033">
            <v>0</v>
          </cell>
        </row>
        <row r="1034">
          <cell r="O1034">
            <v>0</v>
          </cell>
        </row>
        <row r="1035">
          <cell r="O1035">
            <v>0</v>
          </cell>
        </row>
        <row r="1036">
          <cell r="O1036">
            <v>0</v>
          </cell>
        </row>
        <row r="1037">
          <cell r="O1037">
            <v>0</v>
          </cell>
        </row>
        <row r="1038">
          <cell r="O1038">
            <v>0</v>
          </cell>
        </row>
        <row r="1039">
          <cell r="O1039">
            <v>0</v>
          </cell>
        </row>
        <row r="1040">
          <cell r="O1040">
            <v>0</v>
          </cell>
        </row>
        <row r="1041">
          <cell r="O1041">
            <v>0</v>
          </cell>
        </row>
        <row r="1042">
          <cell r="O1042">
            <v>0</v>
          </cell>
        </row>
        <row r="1043">
          <cell r="O1043">
            <v>0</v>
          </cell>
        </row>
        <row r="1044">
          <cell r="O1044">
            <v>0</v>
          </cell>
        </row>
        <row r="1045">
          <cell r="O1045">
            <v>0</v>
          </cell>
        </row>
        <row r="1046">
          <cell r="O1046">
            <v>0</v>
          </cell>
        </row>
        <row r="1047">
          <cell r="O1047">
            <v>0</v>
          </cell>
        </row>
        <row r="1048">
          <cell r="O1048">
            <v>0</v>
          </cell>
        </row>
        <row r="1049">
          <cell r="O1049">
            <v>0</v>
          </cell>
        </row>
        <row r="1050">
          <cell r="O1050">
            <v>0</v>
          </cell>
        </row>
        <row r="1051">
          <cell r="O1051">
            <v>0</v>
          </cell>
        </row>
        <row r="1052">
          <cell r="O1052">
            <v>0</v>
          </cell>
        </row>
        <row r="1053">
          <cell r="O1053">
            <v>0</v>
          </cell>
        </row>
        <row r="1054">
          <cell r="O1054">
            <v>0</v>
          </cell>
        </row>
        <row r="1055">
          <cell r="O1055">
            <v>0</v>
          </cell>
        </row>
        <row r="1056">
          <cell r="O1056">
            <v>0</v>
          </cell>
        </row>
        <row r="1057">
          <cell r="O1057">
            <v>0</v>
          </cell>
        </row>
        <row r="1058">
          <cell r="O1058">
            <v>0</v>
          </cell>
        </row>
        <row r="1059">
          <cell r="O1059">
            <v>0</v>
          </cell>
        </row>
        <row r="1060">
          <cell r="O1060">
            <v>0</v>
          </cell>
        </row>
        <row r="1061">
          <cell r="O1061">
            <v>0</v>
          </cell>
        </row>
        <row r="1062">
          <cell r="O1062">
            <v>0</v>
          </cell>
        </row>
        <row r="1063">
          <cell r="O1063">
            <v>0</v>
          </cell>
        </row>
        <row r="1064">
          <cell r="O1064">
            <v>0</v>
          </cell>
        </row>
        <row r="1065">
          <cell r="O1065">
            <v>0</v>
          </cell>
        </row>
        <row r="1066">
          <cell r="O1066">
            <v>0</v>
          </cell>
        </row>
        <row r="1067">
          <cell r="O1067">
            <v>0</v>
          </cell>
        </row>
        <row r="1068">
          <cell r="O1068">
            <v>0</v>
          </cell>
        </row>
        <row r="1069">
          <cell r="O1069">
            <v>0</v>
          </cell>
        </row>
        <row r="1070">
          <cell r="O1070">
            <v>0</v>
          </cell>
        </row>
        <row r="1071">
          <cell r="O1071">
            <v>0</v>
          </cell>
        </row>
        <row r="1072">
          <cell r="O1072">
            <v>0</v>
          </cell>
        </row>
        <row r="1073">
          <cell r="O1073">
            <v>0</v>
          </cell>
        </row>
        <row r="1074">
          <cell r="O1074">
            <v>0</v>
          </cell>
        </row>
        <row r="1075">
          <cell r="O1075">
            <v>0</v>
          </cell>
        </row>
        <row r="1076">
          <cell r="O1076">
            <v>0</v>
          </cell>
        </row>
        <row r="1077">
          <cell r="O1077">
            <v>0</v>
          </cell>
        </row>
        <row r="1078">
          <cell r="O1078">
            <v>0</v>
          </cell>
        </row>
        <row r="1079">
          <cell r="O1079">
            <v>0</v>
          </cell>
        </row>
        <row r="1080">
          <cell r="O1080">
            <v>0</v>
          </cell>
        </row>
        <row r="1081">
          <cell r="O1081">
            <v>0</v>
          </cell>
        </row>
        <row r="1082">
          <cell r="O1082">
            <v>0</v>
          </cell>
        </row>
        <row r="1083">
          <cell r="O1083">
            <v>0</v>
          </cell>
        </row>
        <row r="1084">
          <cell r="O1084">
            <v>0</v>
          </cell>
        </row>
        <row r="1085">
          <cell r="O1085">
            <v>0</v>
          </cell>
        </row>
        <row r="1086">
          <cell r="O1086">
            <v>0</v>
          </cell>
        </row>
        <row r="1087">
          <cell r="O1087">
            <v>0</v>
          </cell>
        </row>
        <row r="1088">
          <cell r="O1088">
            <v>0</v>
          </cell>
        </row>
        <row r="1089">
          <cell r="O1089">
            <v>0</v>
          </cell>
        </row>
        <row r="1090">
          <cell r="O1090">
            <v>0</v>
          </cell>
        </row>
        <row r="1091">
          <cell r="O1091">
            <v>0</v>
          </cell>
        </row>
        <row r="1092">
          <cell r="O1092">
            <v>0</v>
          </cell>
        </row>
        <row r="1093">
          <cell r="O1093">
            <v>0</v>
          </cell>
        </row>
        <row r="1094">
          <cell r="O1094">
            <v>0</v>
          </cell>
        </row>
        <row r="1095">
          <cell r="O1095">
            <v>0</v>
          </cell>
        </row>
        <row r="1096">
          <cell r="O1096">
            <v>0</v>
          </cell>
        </row>
        <row r="1097">
          <cell r="O1097">
            <v>0</v>
          </cell>
        </row>
        <row r="1098">
          <cell r="O1098">
            <v>0</v>
          </cell>
        </row>
        <row r="1099">
          <cell r="O1099">
            <v>0</v>
          </cell>
        </row>
        <row r="1100">
          <cell r="O1100">
            <v>0</v>
          </cell>
        </row>
        <row r="1101">
          <cell r="O1101">
            <v>0</v>
          </cell>
        </row>
        <row r="1102">
          <cell r="O1102">
            <v>0</v>
          </cell>
        </row>
        <row r="1103">
          <cell r="O1103">
            <v>0</v>
          </cell>
        </row>
        <row r="1104">
          <cell r="O1104">
            <v>0</v>
          </cell>
        </row>
        <row r="1105">
          <cell r="O1105">
            <v>0</v>
          </cell>
        </row>
        <row r="1106">
          <cell r="O1106">
            <v>0</v>
          </cell>
        </row>
        <row r="1107">
          <cell r="O1107">
            <v>0</v>
          </cell>
        </row>
        <row r="1108">
          <cell r="O1108">
            <v>0</v>
          </cell>
        </row>
        <row r="1109">
          <cell r="O1109">
            <v>0</v>
          </cell>
        </row>
        <row r="1110">
          <cell r="O1110">
            <v>0</v>
          </cell>
        </row>
        <row r="1111">
          <cell r="O1111">
            <v>0</v>
          </cell>
        </row>
        <row r="1112">
          <cell r="O1112">
            <v>0</v>
          </cell>
        </row>
        <row r="1113">
          <cell r="O1113">
            <v>0</v>
          </cell>
        </row>
        <row r="1114">
          <cell r="O1114">
            <v>0</v>
          </cell>
        </row>
        <row r="1115">
          <cell r="O1115">
            <v>0</v>
          </cell>
        </row>
        <row r="1116">
          <cell r="O1116">
            <v>0</v>
          </cell>
        </row>
        <row r="1117">
          <cell r="O1117">
            <v>0</v>
          </cell>
        </row>
        <row r="1118">
          <cell r="O1118">
            <v>0</v>
          </cell>
        </row>
        <row r="1119">
          <cell r="O1119">
            <v>0</v>
          </cell>
        </row>
        <row r="1120">
          <cell r="O1120">
            <v>0</v>
          </cell>
        </row>
        <row r="1121">
          <cell r="O1121">
            <v>0</v>
          </cell>
        </row>
        <row r="1122">
          <cell r="O1122">
            <v>0</v>
          </cell>
        </row>
        <row r="1123">
          <cell r="O1123">
            <v>0</v>
          </cell>
        </row>
        <row r="1124">
          <cell r="O1124">
            <v>0</v>
          </cell>
        </row>
        <row r="1125">
          <cell r="O1125">
            <v>0</v>
          </cell>
        </row>
        <row r="1126">
          <cell r="O1126">
            <v>0</v>
          </cell>
        </row>
        <row r="1127">
          <cell r="O1127">
            <v>0</v>
          </cell>
        </row>
        <row r="1128">
          <cell r="O1128">
            <v>0</v>
          </cell>
        </row>
        <row r="1129">
          <cell r="O1129">
            <v>0</v>
          </cell>
        </row>
        <row r="1130">
          <cell r="O1130">
            <v>0</v>
          </cell>
        </row>
        <row r="1131">
          <cell r="O1131">
            <v>0</v>
          </cell>
        </row>
        <row r="1132">
          <cell r="O1132">
            <v>0</v>
          </cell>
        </row>
        <row r="1133">
          <cell r="O1133">
            <v>0</v>
          </cell>
        </row>
        <row r="1134">
          <cell r="O1134">
            <v>0</v>
          </cell>
        </row>
        <row r="1135">
          <cell r="O1135">
            <v>0</v>
          </cell>
        </row>
        <row r="1136">
          <cell r="O1136">
            <v>0</v>
          </cell>
        </row>
        <row r="1137">
          <cell r="O1137">
            <v>0</v>
          </cell>
        </row>
        <row r="1138">
          <cell r="O1138">
            <v>0</v>
          </cell>
        </row>
        <row r="1139">
          <cell r="O1139">
            <v>0</v>
          </cell>
        </row>
        <row r="1140">
          <cell r="O1140">
            <v>0</v>
          </cell>
        </row>
        <row r="1141">
          <cell r="O1141">
            <v>0</v>
          </cell>
        </row>
        <row r="1142">
          <cell r="O1142">
            <v>0</v>
          </cell>
        </row>
        <row r="1143">
          <cell r="O1143">
            <v>0</v>
          </cell>
        </row>
        <row r="1144">
          <cell r="O1144">
            <v>0</v>
          </cell>
        </row>
        <row r="1145">
          <cell r="O1145">
            <v>0</v>
          </cell>
        </row>
        <row r="1146">
          <cell r="O1146">
            <v>0</v>
          </cell>
        </row>
        <row r="1147">
          <cell r="O1147">
            <v>0</v>
          </cell>
        </row>
        <row r="1148">
          <cell r="O1148">
            <v>0</v>
          </cell>
        </row>
        <row r="1149">
          <cell r="O1149">
            <v>0</v>
          </cell>
        </row>
        <row r="1150">
          <cell r="O1150">
            <v>0</v>
          </cell>
        </row>
        <row r="1151">
          <cell r="O1151">
            <v>0</v>
          </cell>
        </row>
        <row r="1152">
          <cell r="O1152">
            <v>0</v>
          </cell>
        </row>
        <row r="1153">
          <cell r="O1153">
            <v>0</v>
          </cell>
        </row>
        <row r="1154">
          <cell r="O1154">
            <v>0</v>
          </cell>
        </row>
        <row r="1155">
          <cell r="O1155">
            <v>0</v>
          </cell>
        </row>
        <row r="1156">
          <cell r="O1156">
            <v>0</v>
          </cell>
        </row>
        <row r="1157">
          <cell r="O1157">
            <v>0</v>
          </cell>
        </row>
        <row r="1158">
          <cell r="O1158">
            <v>0</v>
          </cell>
        </row>
        <row r="1159">
          <cell r="O1159">
            <v>0</v>
          </cell>
        </row>
        <row r="1160">
          <cell r="O1160">
            <v>0</v>
          </cell>
        </row>
        <row r="1161">
          <cell r="O1161">
            <v>0</v>
          </cell>
        </row>
        <row r="1162">
          <cell r="O1162">
            <v>0</v>
          </cell>
        </row>
        <row r="1163">
          <cell r="O1163">
            <v>0</v>
          </cell>
        </row>
        <row r="1164">
          <cell r="O1164">
            <v>0</v>
          </cell>
        </row>
        <row r="1165">
          <cell r="O1165">
            <v>0</v>
          </cell>
        </row>
        <row r="1166">
          <cell r="O1166">
            <v>0</v>
          </cell>
        </row>
        <row r="1167">
          <cell r="O1167">
            <v>0</v>
          </cell>
        </row>
        <row r="1168">
          <cell r="O1168">
            <v>0</v>
          </cell>
        </row>
        <row r="1169">
          <cell r="O1169">
            <v>0</v>
          </cell>
        </row>
        <row r="1170">
          <cell r="O1170">
            <v>0</v>
          </cell>
        </row>
        <row r="1171">
          <cell r="O1171">
            <v>0</v>
          </cell>
        </row>
        <row r="1172">
          <cell r="O1172">
            <v>0</v>
          </cell>
        </row>
        <row r="1173">
          <cell r="O1173">
            <v>0</v>
          </cell>
        </row>
        <row r="1174">
          <cell r="O1174">
            <v>0</v>
          </cell>
        </row>
        <row r="1175">
          <cell r="O1175">
            <v>0</v>
          </cell>
        </row>
        <row r="1176">
          <cell r="O1176">
            <v>0</v>
          </cell>
        </row>
        <row r="1177">
          <cell r="O1177">
            <v>0</v>
          </cell>
        </row>
        <row r="1178">
          <cell r="O1178">
            <v>0</v>
          </cell>
        </row>
        <row r="1179">
          <cell r="O1179">
            <v>0</v>
          </cell>
        </row>
        <row r="1180">
          <cell r="O1180">
            <v>0</v>
          </cell>
        </row>
        <row r="1181">
          <cell r="O1181">
            <v>0</v>
          </cell>
        </row>
        <row r="1182">
          <cell r="O1182">
            <v>0</v>
          </cell>
        </row>
        <row r="1183">
          <cell r="O1183">
            <v>0</v>
          </cell>
        </row>
        <row r="1184">
          <cell r="O1184">
            <v>0</v>
          </cell>
        </row>
        <row r="1185">
          <cell r="O1185">
            <v>0</v>
          </cell>
        </row>
        <row r="1186">
          <cell r="O1186">
            <v>0</v>
          </cell>
        </row>
        <row r="1187">
          <cell r="O1187">
            <v>0</v>
          </cell>
        </row>
        <row r="1188">
          <cell r="O1188">
            <v>0</v>
          </cell>
        </row>
        <row r="1189">
          <cell r="O1189">
            <v>0</v>
          </cell>
        </row>
        <row r="1190">
          <cell r="O1190">
            <v>0</v>
          </cell>
        </row>
        <row r="1191">
          <cell r="O1191">
            <v>0</v>
          </cell>
        </row>
        <row r="1192">
          <cell r="O1192">
            <v>0</v>
          </cell>
        </row>
        <row r="1193">
          <cell r="O1193">
            <v>0</v>
          </cell>
        </row>
        <row r="1194">
          <cell r="O1194">
            <v>0</v>
          </cell>
        </row>
        <row r="1195">
          <cell r="O1195">
            <v>0</v>
          </cell>
        </row>
        <row r="1196">
          <cell r="O1196">
            <v>0</v>
          </cell>
        </row>
        <row r="1197">
          <cell r="O1197">
            <v>0</v>
          </cell>
        </row>
        <row r="1198">
          <cell r="O1198">
            <v>0</v>
          </cell>
        </row>
        <row r="1199">
          <cell r="O1199">
            <v>0</v>
          </cell>
        </row>
        <row r="1200">
          <cell r="O1200">
            <v>0</v>
          </cell>
        </row>
        <row r="1201">
          <cell r="O1201">
            <v>0</v>
          </cell>
        </row>
        <row r="1202">
          <cell r="O1202">
            <v>0</v>
          </cell>
        </row>
        <row r="1203">
          <cell r="O1203">
            <v>0</v>
          </cell>
        </row>
        <row r="1204">
          <cell r="O1204">
            <v>0</v>
          </cell>
        </row>
        <row r="1205">
          <cell r="O1205">
            <v>0</v>
          </cell>
        </row>
        <row r="1206">
          <cell r="O1206">
            <v>0</v>
          </cell>
        </row>
        <row r="1207">
          <cell r="O1207">
            <v>0</v>
          </cell>
        </row>
        <row r="1208">
          <cell r="O1208">
            <v>0</v>
          </cell>
        </row>
        <row r="1209">
          <cell r="O1209">
            <v>0</v>
          </cell>
        </row>
        <row r="1210">
          <cell r="O1210">
            <v>0</v>
          </cell>
        </row>
        <row r="1211">
          <cell r="O1211">
            <v>0</v>
          </cell>
        </row>
        <row r="1212">
          <cell r="O1212">
            <v>0</v>
          </cell>
        </row>
        <row r="1213">
          <cell r="O1213">
            <v>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blad"/>
      <sheetName val="1-Contractblad BUDGET"/>
      <sheetName val="1-Contractblad totaal"/>
      <sheetName val="2-Kengetal"/>
      <sheetName val="3-Basis ruimtestaat"/>
      <sheetName val="4-Premies en opslagen"/>
      <sheetName val="5-Opbouw uurtarieven"/>
      <sheetName val="6- toeslagenmatrix"/>
      <sheetName val="7-Machine-investeringskosten"/>
      <sheetName val="8-Afroepprijs "/>
      <sheetName val="9-Glas"/>
      <sheetName val="Info_blad"/>
      <sheetName val="1-Contractblad_BUDGET"/>
      <sheetName val="1-Contractblad_totaal"/>
      <sheetName val="3-Basis_ruimtestaat"/>
      <sheetName val="4-Premies_en_opslagen"/>
      <sheetName val="5-Opbouw_uurtarieven"/>
      <sheetName val="6-_toeslagenmatrix"/>
      <sheetName val="8-Afroepprijs_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ofdmenu"/>
      <sheetName val="CSG_macros"/>
      <sheetName val="scrprogramma"/>
      <sheetName val="scrvloersoort"/>
      <sheetName val="scrruimtestaten"/>
      <sheetName val="Tussenblad"/>
      <sheetName val="Ma_vr"/>
      <sheetName val="Ma_vr-naloop"/>
      <sheetName val="Za"/>
      <sheetName val="Zo"/>
      <sheetName val="Fe"/>
      <sheetName val="Voorcalculatie"/>
      <sheetName val="VCGlas"/>
      <sheetName val="Normblad"/>
      <sheetName val="rekenblad"/>
      <sheetName val="variabelen"/>
      <sheetName val="Begroting"/>
      <sheetName val="Opbouw"/>
      <sheetName val="Vaste gegevens"/>
      <sheetName val="Start_programma's"/>
      <sheetName val="Afv_L"/>
      <sheetName val="Afv_S"/>
      <sheetName val="Aul_T"/>
      <sheetName val="Bad_L"/>
      <sheetName val="Bal_S"/>
      <sheetName val="Beh_L"/>
      <sheetName val="Beh_S"/>
      <sheetName val="Beh_T"/>
      <sheetName val="Com_L"/>
      <sheetName val="Con_L"/>
      <sheetName val="Dag_L"/>
      <sheetName val="Dou_L"/>
      <sheetName val="Dou_S"/>
      <sheetName val="Ent_L"/>
      <sheetName val="Ent_S"/>
      <sheetName val="Ent_T"/>
      <sheetName val="Fie_S"/>
      <sheetName val="Gan_L"/>
      <sheetName val="Gan_S"/>
      <sheetName val="Gan_T"/>
      <sheetName val="Gar_L"/>
      <sheetName val="Gar_S"/>
      <sheetName val="Gip_L"/>
      <sheetName val="Gpb_S"/>
      <sheetName val="Hov_L"/>
      <sheetName val="Kah_L"/>
      <sheetName val="Kah_T"/>
      <sheetName val="Kan_L"/>
      <sheetName val="Kan_P"/>
      <sheetName val="Kan_S"/>
      <sheetName val="Kan_T"/>
      <sheetName val="Kaw_L"/>
      <sheetName val="Kaw_T"/>
      <sheetName val="Kpb_L"/>
      <sheetName val="Keu_L"/>
      <sheetName val="Keu_S"/>
      <sheetName val="KVO_L"/>
      <sheetName val="Kle_L"/>
      <sheetName val="Koe_L"/>
      <sheetName val="Kod_T"/>
      <sheetName val="Kof_L"/>
      <sheetName val="Kof_T"/>
      <sheetName val="Koh_L"/>
      <sheetName val="Koh_T"/>
      <sheetName val="Lab_L"/>
      <sheetName val="Lab_S"/>
      <sheetName val="Lhg_L"/>
      <sheetName val="Lhg_S"/>
      <sheetName val="Lif_L"/>
      <sheetName val="Mag_L"/>
      <sheetName val="Mag_S"/>
      <sheetName val="Mor_L"/>
      <sheetName val="Ope_L"/>
      <sheetName val="Opv_L"/>
      <sheetName val="PaG_S"/>
      <sheetName val="Paf_L"/>
      <sheetName val="Par_S"/>
      <sheetName val="Pat_L"/>
      <sheetName val="Paw_L"/>
      <sheetName val="Pri_L"/>
      <sheetName val="Rec_L"/>
      <sheetName val="Res_L"/>
      <sheetName val="Res_T"/>
      <sheetName val="Ron_L"/>
      <sheetName val="Ron_S"/>
      <sheetName val="Roo_L"/>
      <sheetName val="Roo_S"/>
      <sheetName val="Sad_P"/>
      <sheetName val="San_P"/>
      <sheetName val="San_S"/>
      <sheetName val="Sch_L"/>
      <sheetName val="Sla_L"/>
      <sheetName val="Spo_L"/>
      <sheetName val="Spo_S"/>
      <sheetName val="Spr_L"/>
      <sheetName val="Spr_T"/>
      <sheetName val="Tea_L"/>
      <sheetName val="Tea_T"/>
      <sheetName val="Tec_L"/>
      <sheetName val="Tec_S"/>
      <sheetName val="Ter_S"/>
      <sheetName val="The_L"/>
      <sheetName val="Tob_P"/>
      <sheetName val="Toi_L"/>
      <sheetName val="Toi_P"/>
      <sheetName val="Toi_S"/>
      <sheetName val="Tou_S"/>
      <sheetName val="Tou_T"/>
      <sheetName val="Tra_H"/>
      <sheetName val="Tra_L"/>
      <sheetName val="Tra_T"/>
      <sheetName val="Ver_L"/>
      <sheetName val="Ver_T"/>
      <sheetName val="Vlo_L"/>
      <sheetName val="Vob_P"/>
      <sheetName val="Voo_L"/>
      <sheetName val="Voo_P"/>
      <sheetName val="Voo_S"/>
      <sheetName val="Wac_L"/>
      <sheetName val="Wac_S"/>
      <sheetName val="Wac_T"/>
      <sheetName val="Was_L"/>
      <sheetName val="Was_S"/>
      <sheetName val="Gla_D"/>
      <sheetName val="Mas_L"/>
      <sheetName val="Gla_G"/>
      <sheetName val="Omreken"/>
      <sheetName val="Vaste_gegev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Price"/>
      <sheetName val="Char"/>
      <sheetName val="Fin Input"/>
      <sheetName val="Adjust"/>
      <sheetName val="Syn,Good,Fin"/>
      <sheetName val="Value of Customer Contracts"/>
      <sheetName val="TAB"/>
      <sheetName val="Tax"/>
      <sheetName val="BudAssum"/>
      <sheetName val="Budget"/>
      <sheetName val="EBITA bridge"/>
      <sheetName val="Season"/>
      <sheetName val="Bud ISS"/>
      <sheetName val="Valuation"/>
      <sheetName val="Ratios"/>
      <sheetName val="Indicator"/>
      <sheetName val="Priorities"/>
      <sheetName val="LBO"/>
      <sheetName val="Covenants"/>
      <sheetName val="EPS effect"/>
      <sheetName val="Sensi"/>
      <sheetName val="Print"/>
      <sheetName val="S1 M1 L1 XL1"/>
      <sheetName val="S3 M3 L3 XL3"/>
      <sheetName val="S5"/>
      <sheetName val="S7"/>
      <sheetName val="M9 L19 XL27"/>
      <sheetName val="M11"/>
      <sheetName val="M13 L25 XL33"/>
      <sheetName val="M15 L27 XL35"/>
      <sheetName val="L5 XL7"/>
      <sheetName val="L17 XL25"/>
      <sheetName val="L21 XL29"/>
      <sheetName val="L23 XL31"/>
      <sheetName val="AQ databas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 hard kopie tbv import"/>
      <sheetName val="2 hard kopie tbv import (2)"/>
      <sheetName val="1 pccl import Simis"/>
      <sheetName val="vloerafwerkingen"/>
      <sheetName val="2 pcclean calc overzicht"/>
      <sheetName val="SCS afroep "/>
      <sheetName val="SCS m² uur"/>
      <sheetName val="freq vloer"/>
      <sheetName val="Basis informatie"/>
      <sheetName val="Aanbieding"/>
      <sheetName val="budget versus calc"/>
      <sheetName val="Financial model "/>
      <sheetName val="Begroting 1"/>
      <sheetName val="P &amp; L 1"/>
      <sheetName val="verrekentarief"/>
      <sheetName val="Blad1"/>
      <sheetName val="Tarief 2013"/>
      <sheetName val="3 calculatie"/>
      <sheetName val="kengetallen"/>
      <sheetName val="kosten overzicht"/>
      <sheetName val="normen Osira"/>
      <sheetName val="ruimte code C &amp; C"/>
      <sheetName val="Ruimte code"/>
      <sheetName val="simiss"/>
      <sheetName val="Contract details"/>
      <sheetName val="additioneel werk"/>
      <sheetName val="Medewerkers"/>
      <sheetName val="calc vs medw uren"/>
      <sheetName val="lokatie@geen id "/>
      <sheetName val="Lokatie overzicht"/>
      <sheetName val="Voeronderhouden"/>
      <sheetName val="glas m2"/>
      <sheetName val="Blad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">
          <cell r="C1" t="str">
            <v>Klantnaam en/ of nr.</v>
          </cell>
          <cell r="D1" t="str">
            <v>Adres</v>
          </cell>
          <cell r="E1" t="str">
            <v>Plaats</v>
          </cell>
        </row>
        <row r="2">
          <cell r="C2" t="str">
            <v>101.Centraal kantoor</v>
          </cell>
          <cell r="D2" t="str">
            <v>Badweg 4</v>
          </cell>
          <cell r="E2" t="str">
            <v>Leeuwarden</v>
          </cell>
        </row>
        <row r="3">
          <cell r="C3" t="str">
            <v>130.Gezinshuis</v>
          </cell>
          <cell r="D3" t="str">
            <v>Iepensteinlaan 10</v>
          </cell>
          <cell r="E3" t="str">
            <v>Joure</v>
          </cell>
        </row>
        <row r="4">
          <cell r="C4" t="str">
            <v>150.Behandelcentrum Woodbrookers</v>
          </cell>
          <cell r="D4" t="str">
            <v>Boerestreek 22-24</v>
          </cell>
          <cell r="E4" t="str">
            <v>Drachten</v>
          </cell>
        </row>
        <row r="5">
          <cell r="C5" t="str">
            <v>200.Regiokantoor West</v>
          </cell>
          <cell r="D5" t="str">
            <v>Hemdijk 16</v>
          </cell>
          <cell r="E5" t="str">
            <v>Sneek</v>
          </cell>
        </row>
        <row r="6">
          <cell r="C6" t="str">
            <v>201.Basishuys West</v>
          </cell>
          <cell r="D6" t="str">
            <v xml:space="preserve">Hemdijk 27 </v>
          </cell>
          <cell r="E6" t="str">
            <v>Sneek</v>
          </cell>
        </row>
        <row r="7">
          <cell r="C7" t="str">
            <v>202.MOD de Reinboge</v>
          </cell>
          <cell r="D7" t="str">
            <v>Molenkrite 234</v>
          </cell>
          <cell r="E7" t="str">
            <v>Sneek</v>
          </cell>
        </row>
        <row r="8">
          <cell r="C8" t="str">
            <v>220.De Twisken</v>
          </cell>
          <cell r="D8" t="str">
            <v>Tussendyken 1</v>
          </cell>
          <cell r="E8" t="str">
            <v>Burgum</v>
          </cell>
        </row>
        <row r="9">
          <cell r="C9" t="str">
            <v>300.Regiokantoor Oost</v>
          </cell>
          <cell r="D9" t="str">
            <v>Berglaan 60</v>
          </cell>
          <cell r="E9" t="str">
            <v>Drachten</v>
          </cell>
        </row>
        <row r="10">
          <cell r="C10" t="str">
            <v>301.Leefgroep de Flevo</v>
          </cell>
          <cell r="D10" t="str">
            <v>De Bank 1</v>
          </cell>
          <cell r="E10" t="str">
            <v>Drachten</v>
          </cell>
        </row>
        <row r="11">
          <cell r="C11" t="str">
            <v>302.Basishuys Paradyske</v>
          </cell>
          <cell r="D11" t="str">
            <v>Paradyske 6</v>
          </cell>
          <cell r="E11" t="str">
            <v>Drachten</v>
          </cell>
        </row>
        <row r="12">
          <cell r="C12" t="str">
            <v>303.ORB OJ behandelgroep (de Twirre)</v>
          </cell>
          <cell r="D12" t="str">
            <v>Langewijk 273</v>
          </cell>
          <cell r="E12" t="str">
            <v>Drachten</v>
          </cell>
        </row>
        <row r="13">
          <cell r="C13" t="str">
            <v>304.Crisisinterventie</v>
          </cell>
          <cell r="D13" t="str">
            <v>Hagewijk 65</v>
          </cell>
          <cell r="E13" t="str">
            <v>Drachten</v>
          </cell>
        </row>
        <row r="14">
          <cell r="C14" t="str">
            <v>305.Kamertraining Flevo Plus</v>
          </cell>
          <cell r="D14" t="str">
            <v>De Bank 1a</v>
          </cell>
          <cell r="E14" t="str">
            <v>Drachten</v>
          </cell>
        </row>
        <row r="15">
          <cell r="C15" t="str">
            <v>306.MOD De Lytse Walden</v>
          </cell>
          <cell r="D15" t="str">
            <v>De Lanen 98</v>
          </cell>
          <cell r="E15" t="str">
            <v>Drachten</v>
          </cell>
        </row>
        <row r="16">
          <cell r="C16" t="str">
            <v>312.Kamertraining</v>
          </cell>
          <cell r="D16" t="str">
            <v>Zetveld 6-8</v>
          </cell>
          <cell r="E16" t="str">
            <v>Heerenveen</v>
          </cell>
        </row>
        <row r="17">
          <cell r="C17" t="str">
            <v>317.Boddaert</v>
          </cell>
          <cell r="D17" t="str">
            <v>De Hunze 42</v>
          </cell>
          <cell r="E17" t="str">
            <v>Drachten</v>
          </cell>
        </row>
        <row r="18">
          <cell r="C18" t="str">
            <v>320.IGH Gezinshuis</v>
          </cell>
          <cell r="D18" t="str">
            <v>Boerestreek 3</v>
          </cell>
          <cell r="E18" t="str">
            <v>Lippenhuizen</v>
          </cell>
        </row>
        <row r="19">
          <cell r="C19" t="str">
            <v>400.Regiokantoor Noord</v>
          </cell>
          <cell r="D19" t="str">
            <v>Tesselschadestraat 29</v>
          </cell>
          <cell r="E19" t="str">
            <v>Leeuwarden</v>
          </cell>
        </row>
        <row r="20">
          <cell r="C20" t="str">
            <v>402 &amp; 404.Kamertraining Noord en Leefgroep de Balder</v>
          </cell>
          <cell r="D20" t="str">
            <v>Albert Schweitzerstraat 50 - 50b</v>
          </cell>
          <cell r="E20" t="str">
            <v>Leeuwarden</v>
          </cell>
        </row>
        <row r="21">
          <cell r="C21" t="str">
            <v>403 &amp; 405.Kamertraining 3 Noord en Leefgroep Hector Treub</v>
          </cell>
          <cell r="D21" t="str">
            <v>Hector Treubstraat 10</v>
          </cell>
          <cell r="E21" t="str">
            <v>Leeuwarden</v>
          </cell>
        </row>
        <row r="22">
          <cell r="C22" t="str">
            <v>406.Basishuys Noord</v>
          </cell>
          <cell r="D22" t="str">
            <v>De Ruyterweg 66-68</v>
          </cell>
          <cell r="E22" t="str">
            <v>Leeuwarden</v>
          </cell>
        </row>
        <row r="23">
          <cell r="C23" t="str">
            <v>411.MOD It Hofke</v>
          </cell>
          <cell r="D23" t="str">
            <v>J.H. Knoopstraat</v>
          </cell>
          <cell r="E23" t="str">
            <v>Leeuwarden</v>
          </cell>
        </row>
        <row r="24">
          <cell r="C24" t="str">
            <v>414.Leefgroep Vesta</v>
          </cell>
          <cell r="D24" t="str">
            <v>Kalmoes 49-51</v>
          </cell>
          <cell r="E24" t="str">
            <v>Leeuwarden</v>
          </cell>
        </row>
        <row r="25">
          <cell r="C25" t="str">
            <v>420.MOD De Bernebrege</v>
          </cell>
          <cell r="D25" t="str">
            <v>Parklaan 4</v>
          </cell>
          <cell r="E25" t="str">
            <v>Dokkum</v>
          </cell>
        </row>
        <row r="26">
          <cell r="C26" t="str">
            <v>430.ORB OJ behandelgroep</v>
          </cell>
          <cell r="D26" t="str">
            <v>Orxmasingel 12</v>
          </cell>
          <cell r="E26" t="str">
            <v>Menaldum</v>
          </cell>
        </row>
        <row r="27">
          <cell r="C27" t="str">
            <v>Denk</v>
          </cell>
          <cell r="D27" t="str">
            <v xml:space="preserve">Zuidergrachtswal 3 8933 AD </v>
          </cell>
          <cell r="E27" t="str">
            <v>Leeuwarden</v>
          </cell>
        </row>
        <row r="28">
          <cell r="C28" t="str">
            <v>Hegewier</v>
          </cell>
          <cell r="D28" t="str">
            <v xml:space="preserve">Sixmastraat 2 8932 PA </v>
          </cell>
          <cell r="E28" t="str">
            <v>Leeuwarden</v>
          </cell>
        </row>
        <row r="29">
          <cell r="C29" t="str">
            <v>Jelgerhuis</v>
          </cell>
          <cell r="D29" t="str">
            <v>Borniastraat 34B 8934 AD</v>
          </cell>
          <cell r="E29" t="str">
            <v>Leeuwarden</v>
          </cell>
        </row>
        <row r="30">
          <cell r="C30" t="str">
            <v>PCN Noordvliet</v>
          </cell>
          <cell r="D30" t="str">
            <v xml:space="preserve">Noordvliet 37 8921 GD </v>
          </cell>
          <cell r="E30" t="str">
            <v>Leeuwarden</v>
          </cell>
        </row>
        <row r="31">
          <cell r="C31" t="str">
            <v>Sixmastraat 1</v>
          </cell>
          <cell r="D31" t="str">
            <v xml:space="preserve">Sixmastraat 1, 8932 PA </v>
          </cell>
          <cell r="E31" t="str">
            <v>Leeuwarden</v>
          </cell>
        </row>
        <row r="32">
          <cell r="C32" t="str">
            <v>Tadingastraat 5-1</v>
          </cell>
          <cell r="D32" t="str">
            <v xml:space="preserve">Tadingastraat 5, 8932 PA </v>
          </cell>
          <cell r="E32" t="str">
            <v>Leeuwarden</v>
          </cell>
        </row>
        <row r="33">
          <cell r="C33" t="str">
            <v>Antoniusziekenhuis</v>
          </cell>
          <cell r="D33" t="str">
            <v xml:space="preserve">Bolswarderbaan 1, 8601 ZK </v>
          </cell>
          <cell r="E33" t="str">
            <v>Sneek</v>
          </cell>
        </row>
        <row r="34">
          <cell r="C34" t="str">
            <v>Hege Dyk</v>
          </cell>
          <cell r="D34" t="str">
            <v xml:space="preserve">Hegedyk 2, 8602 ZR </v>
          </cell>
          <cell r="E34" t="str">
            <v>Sneek</v>
          </cell>
        </row>
        <row r="35">
          <cell r="C35" t="str">
            <v>Woldenhof</v>
          </cell>
          <cell r="D35" t="str">
            <v>Maria Louisestraat 1</v>
          </cell>
          <cell r="E35" t="str">
            <v>Sneek</v>
          </cell>
        </row>
        <row r="36">
          <cell r="C36" t="str">
            <v>Janco Douwmastraat</v>
          </cell>
          <cell r="D36" t="str">
            <v xml:space="preserve">Janco Douwmastraat 2 8602 BK </v>
          </cell>
          <cell r="E36" t="str">
            <v>Sneek</v>
          </cell>
        </row>
        <row r="37">
          <cell r="C37" t="str">
            <v>Kinnik</v>
          </cell>
          <cell r="D37" t="str">
            <v xml:space="preserve">Swingmastate 1 8925 LD </v>
          </cell>
          <cell r="E37" t="str">
            <v>Leeuwarden</v>
          </cell>
        </row>
        <row r="38">
          <cell r="C38" t="str">
            <v>logeerhuis</v>
          </cell>
          <cell r="D38" t="str">
            <v>Tippelkamp 2  9201 HT</v>
          </cell>
          <cell r="E38" t="str">
            <v>Drachten</v>
          </cell>
        </row>
        <row r="39">
          <cell r="C39" t="str">
            <v>Marienacker</v>
          </cell>
          <cell r="D39" t="str">
            <v>Marienacker, Weverswei 1 8711 GP</v>
          </cell>
          <cell r="E39" t="str">
            <v>Workum</v>
          </cell>
        </row>
        <row r="40">
          <cell r="C40" t="str">
            <v>Tingieterstraat 16</v>
          </cell>
          <cell r="D40" t="str">
            <v xml:space="preserve">Tingieterstraat 16, 8601 WJ </v>
          </cell>
          <cell r="E40" t="str">
            <v>Sneek</v>
          </cell>
        </row>
        <row r="41">
          <cell r="C41" t="str">
            <v>Wismastate 142</v>
          </cell>
          <cell r="D41" t="str">
            <v>Wismastate 142</v>
          </cell>
          <cell r="E41" t="str">
            <v>Leeuwarden</v>
          </cell>
        </row>
        <row r="42">
          <cell r="C42" t="str">
            <v>Wismastate 204</v>
          </cell>
          <cell r="D42" t="str">
            <v>Wismastate 204</v>
          </cell>
          <cell r="E42" t="str">
            <v>Leeuwarden</v>
          </cell>
        </row>
        <row r="43">
          <cell r="C43" t="str">
            <v>Wismastate 206</v>
          </cell>
          <cell r="D43" t="str">
            <v>Wismastate 206</v>
          </cell>
          <cell r="E43" t="str">
            <v>Leeuwarden</v>
          </cell>
        </row>
        <row r="44">
          <cell r="C44" t="str">
            <v>Kastanjelaan Gebouw A</v>
          </cell>
          <cell r="D44" t="str">
            <v xml:space="preserve">Kastanjelaan 1, 8441 NC </v>
          </cell>
          <cell r="E44" t="str">
            <v>Heerenveen</v>
          </cell>
        </row>
        <row r="45">
          <cell r="C45" t="str">
            <v>Kastanjelaan Gebouw B</v>
          </cell>
          <cell r="D45" t="str">
            <v xml:space="preserve">Kastanjelaan 1, 8441 NC </v>
          </cell>
          <cell r="E45" t="str">
            <v>Heerenveen</v>
          </cell>
        </row>
        <row r="46">
          <cell r="C46" t="str">
            <v>Kastanjelaan Gebouw C</v>
          </cell>
          <cell r="D46" t="str">
            <v xml:space="preserve">Kastanjelaan 1, 8441 NC </v>
          </cell>
          <cell r="E46" t="str">
            <v>Heerenveen</v>
          </cell>
        </row>
        <row r="47">
          <cell r="C47" t="str">
            <v>Kastanjelaan Gebouw D</v>
          </cell>
          <cell r="D47" t="str">
            <v xml:space="preserve">Kastanjelaan 1, 8441 NC </v>
          </cell>
          <cell r="E47" t="str">
            <v>Heerenveen</v>
          </cell>
        </row>
        <row r="48">
          <cell r="C48" t="str">
            <v>Kastanjelaan Gebouw E kliniek</v>
          </cell>
          <cell r="D48" t="str">
            <v xml:space="preserve">Kastanjelaan 1, 8441 NC </v>
          </cell>
          <cell r="E48" t="str">
            <v>Heerenveen</v>
          </cell>
        </row>
        <row r="49">
          <cell r="C49" t="str">
            <v>Kastanjelaan Gebouw E wonen</v>
          </cell>
          <cell r="D49" t="str">
            <v xml:space="preserve">Kastanjelaan 1, 8441 NC </v>
          </cell>
          <cell r="E49" t="str">
            <v>Heerenveen</v>
          </cell>
        </row>
        <row r="50">
          <cell r="C50" t="str">
            <v>Kastanjelaan Gebouw F</v>
          </cell>
          <cell r="D50" t="str">
            <v xml:space="preserve">Kastanjelaan 1, 8441 NC </v>
          </cell>
          <cell r="E50" t="str">
            <v>Heerenveen</v>
          </cell>
        </row>
        <row r="51">
          <cell r="C51" t="str">
            <v>Uhlweg 7</v>
          </cell>
          <cell r="D51" t="str">
            <v>Uhlweg 7</v>
          </cell>
          <cell r="E51" t="str">
            <v>Heerenveen</v>
          </cell>
        </row>
        <row r="52">
          <cell r="C52" t="str">
            <v>Eewal</v>
          </cell>
          <cell r="D52" t="str">
            <v xml:space="preserve">Eewal 63, 8911 GS </v>
          </cell>
          <cell r="E52" t="str">
            <v>Leeuwarden</v>
          </cell>
        </row>
        <row r="53">
          <cell r="C53" t="str">
            <v>De Drie Ducatons geb B</v>
          </cell>
          <cell r="D53" t="str">
            <v>Dammelaan 11, 8917 ET</v>
          </cell>
          <cell r="E53" t="str">
            <v>Leeuwarden</v>
          </cell>
        </row>
        <row r="54">
          <cell r="C54" t="str">
            <v>De Drie Dukatons geb A</v>
          </cell>
          <cell r="D54" t="str">
            <v>Dammelaan 13, 8917 ET</v>
          </cell>
          <cell r="E54" t="str">
            <v>Leeuwarden</v>
          </cell>
        </row>
        <row r="55">
          <cell r="C55" t="str">
            <v>De Drie Ducatons geb C</v>
          </cell>
          <cell r="D55" t="str">
            <v>Dammelaan 15, 8917 ET</v>
          </cell>
          <cell r="E55" t="str">
            <v>Leeuwarden</v>
          </cell>
        </row>
        <row r="56">
          <cell r="C56" t="str">
            <v>De Drie Ducatons geb D</v>
          </cell>
          <cell r="D56" t="str">
            <v>Dammelaan , 8917 ET</v>
          </cell>
          <cell r="E56" t="str">
            <v>Leeuwarden</v>
          </cell>
        </row>
        <row r="57">
          <cell r="C57" t="str">
            <v>De Drie Ducatons geb E</v>
          </cell>
          <cell r="D57" t="str">
            <v>Dammelaan , 8917 ET</v>
          </cell>
          <cell r="E57" t="str">
            <v>Leeuwarden</v>
          </cell>
        </row>
        <row r="58">
          <cell r="C58" t="str">
            <v>Heerestraat 3</v>
          </cell>
          <cell r="D58" t="str">
            <v xml:space="preserve">Heerestraat 3, 8911 LC </v>
          </cell>
          <cell r="E58" t="str">
            <v>Leeuwarden</v>
          </cell>
        </row>
        <row r="59">
          <cell r="C59" t="str">
            <v>Marshallweg 9</v>
          </cell>
          <cell r="D59" t="str">
            <v xml:space="preserve">Marshallweg 9, 8912 AC </v>
          </cell>
          <cell r="E59" t="str">
            <v>Leeuwarden</v>
          </cell>
        </row>
        <row r="60">
          <cell r="C60" t="str">
            <v>Michaelsberg 83</v>
          </cell>
          <cell r="D60" t="str">
            <v>9020 CX
 Michaelsberg 83</v>
          </cell>
          <cell r="E60" t="str">
            <v>Drachten</v>
          </cell>
        </row>
        <row r="61">
          <cell r="C61" t="str">
            <v>Michaelsberg 101</v>
          </cell>
          <cell r="D61" t="str">
            <v>Michaelsberg 101, 9202 CX</v>
          </cell>
          <cell r="E61" t="str">
            <v>Drachten</v>
          </cell>
        </row>
        <row r="62">
          <cell r="C62" t="str">
            <v>Oostersingel 15</v>
          </cell>
          <cell r="D62" t="str">
            <v xml:space="preserve">Oostersingel 15, 9101 KL </v>
          </cell>
          <cell r="E62" t="str">
            <v>Dokkum</v>
          </cell>
        </row>
        <row r="63">
          <cell r="C63" t="str">
            <v>Oosterstraat 7</v>
          </cell>
          <cell r="D63" t="str">
            <v>Oosterstraat 7, 8911 LD</v>
          </cell>
          <cell r="E63" t="str">
            <v>Leeuwarden</v>
          </cell>
        </row>
        <row r="64">
          <cell r="C64" t="str">
            <v>Schoenmakersperk 4</v>
          </cell>
          <cell r="D64" t="str">
            <v>Schoenmakersperk 4, 9101 JZ</v>
          </cell>
          <cell r="E64" t="str">
            <v>Dokkum</v>
          </cell>
        </row>
        <row r="65">
          <cell r="C65" t="str">
            <v>Schuur 64</v>
          </cell>
          <cell r="D65" t="str">
            <v xml:space="preserve">Schuur 64, 9205 BA </v>
          </cell>
          <cell r="E65" t="str">
            <v>Drachten</v>
          </cell>
        </row>
        <row r="66">
          <cell r="C66" t="str">
            <v>Schuur 66</v>
          </cell>
          <cell r="D66" t="str">
            <v>Schuur 66, 67, 69-71, 9205 BG</v>
          </cell>
          <cell r="E66" t="str">
            <v>Drachten</v>
          </cell>
        </row>
        <row r="67">
          <cell r="C67" t="str">
            <v>Schuur 67</v>
          </cell>
          <cell r="D67" t="str">
            <v>Schuur 66, 67, 69-71, 9205 BG</v>
          </cell>
          <cell r="E67" t="str">
            <v>Drachten</v>
          </cell>
        </row>
        <row r="68">
          <cell r="C68" t="str">
            <v>Schuur 69-71</v>
          </cell>
          <cell r="D68" t="str">
            <v>Schuur 66, 67, 69-71, 9205 BG</v>
          </cell>
          <cell r="E68" t="str">
            <v>Drachten</v>
          </cell>
        </row>
        <row r="69">
          <cell r="C69" t="str">
            <v>Stal 96-98</v>
          </cell>
          <cell r="D69" t="str">
            <v xml:space="preserve">Stal 96-98 9205 AB </v>
          </cell>
          <cell r="E69" t="str">
            <v>Drachten</v>
          </cell>
        </row>
        <row r="70">
          <cell r="C70" t="str">
            <v>Tramlaan 4</v>
          </cell>
          <cell r="D70" t="str">
            <v>Tramlaan 4, 9201 HX</v>
          </cell>
          <cell r="E70" t="str">
            <v>Drachten</v>
          </cell>
        </row>
        <row r="71">
          <cell r="C71" t="str">
            <v>Woudvaart</v>
          </cell>
          <cell r="D71" t="str">
            <v>Birdaarderstraatweg 80b 9101PK</v>
          </cell>
          <cell r="E71" t="str">
            <v>Dokkum</v>
          </cell>
        </row>
        <row r="72">
          <cell r="C72" t="str">
            <v>De Eenhoorn 4</v>
          </cell>
          <cell r="D72" t="str">
            <v>De Eenhoorn 4 8932 NX</v>
          </cell>
          <cell r="E72" t="str">
            <v>Leeuwarden</v>
          </cell>
        </row>
        <row r="73">
          <cell r="C73" t="str">
            <v>Maria Louisestraat 1</v>
          </cell>
          <cell r="D73" t="str">
            <v>Maria Louisestraat 1 8606 AV</v>
          </cell>
          <cell r="E73" t="str">
            <v>sneek</v>
          </cell>
        </row>
        <row r="74">
          <cell r="C74" t="str">
            <v>Compagnonstraat</v>
          </cell>
          <cell r="D74" t="str">
            <v>Compagnonstraat 26 t/m 42</v>
          </cell>
          <cell r="E74" t="str">
            <v>Heerenveen</v>
          </cell>
        </row>
        <row r="75">
          <cell r="C75" t="str">
            <v>Van Cuijckstraat 34</v>
          </cell>
          <cell r="D75" t="str">
            <v>Van Cuijckstraat 34</v>
          </cell>
          <cell r="E75" t="str">
            <v>Heerenveen</v>
          </cell>
        </row>
        <row r="76">
          <cell r="C76" t="str">
            <v>Van Cuijckstraat 36</v>
          </cell>
          <cell r="D76" t="str">
            <v>Van Cuijckstraat 36</v>
          </cell>
          <cell r="E76" t="str">
            <v>Heerenveen</v>
          </cell>
        </row>
        <row r="77">
          <cell r="C77" t="str">
            <v>Spoarbyls 29</v>
          </cell>
          <cell r="D77" t="str">
            <v>Spoarbyls 29</v>
          </cell>
          <cell r="E77" t="str">
            <v>Sint Nicolaasga</v>
          </cell>
        </row>
        <row r="78">
          <cell r="C78" t="str">
            <v>Spoarbyls 30</v>
          </cell>
          <cell r="D78" t="str">
            <v>Spoarbyls 30</v>
          </cell>
          <cell r="E78" t="str">
            <v>Sint Nicolaasga</v>
          </cell>
        </row>
        <row r="79">
          <cell r="C79" t="str">
            <v>Spoarbyls 31</v>
          </cell>
          <cell r="D79" t="str">
            <v>Spoarbyls 31</v>
          </cell>
          <cell r="E79" t="str">
            <v>Sint Nicolaasga</v>
          </cell>
        </row>
        <row r="80">
          <cell r="C80" t="str">
            <v>Spoarbyls 33</v>
          </cell>
          <cell r="D80" t="str">
            <v>Spoarbyls 33</v>
          </cell>
          <cell r="E80" t="str">
            <v>Sint Nicolaasga</v>
          </cell>
        </row>
        <row r="81">
          <cell r="C81">
            <v>0</v>
          </cell>
          <cell r="D81" t="str">
            <v>Franeker, Burgemeester J. Dijkstraweg 6 8801 PG Franeker-De Stipe</v>
          </cell>
          <cell r="E81" t="str">
            <v>Franeker</v>
          </cell>
        </row>
        <row r="82">
          <cell r="C82">
            <v>0</v>
          </cell>
          <cell r="D82" t="str">
            <v>Franeker, Burgemeester J. Dijkstraweg 6 8801 PG Franeker-Golfbreker</v>
          </cell>
          <cell r="E82" t="str">
            <v>Franeker</v>
          </cell>
        </row>
        <row r="83">
          <cell r="C83">
            <v>0</v>
          </cell>
          <cell r="D83" t="str">
            <v>Franeker, Burgemeester J. Dijkstraweg 6 8801 PG Franeker-De Tille</v>
          </cell>
          <cell r="E83" t="str">
            <v>Franeker</v>
          </cell>
        </row>
        <row r="84">
          <cell r="C84">
            <v>0</v>
          </cell>
          <cell r="D84" t="str">
            <v>Franeker, Burgemeester J. Dijkstraweg 6 8801 PG Franeker-It String</v>
          </cell>
          <cell r="E84" t="str">
            <v>Franeker</v>
          </cell>
        </row>
        <row r="85">
          <cell r="C85">
            <v>0</v>
          </cell>
          <cell r="D85" t="str">
            <v>Franeker, Burgemeester J. Dijkstraweg 6 8801 PG Franeker-PMT buitenlocatie</v>
          </cell>
          <cell r="E85" t="str">
            <v>Franeker</v>
          </cell>
        </row>
        <row r="86">
          <cell r="C86">
            <v>0</v>
          </cell>
          <cell r="D86" t="str">
            <v>Franeker, Burgemeester J. Dijkstraweg 6 8801 PG Franeker-Lankwert</v>
          </cell>
          <cell r="E86" t="str">
            <v>Franeker</v>
          </cell>
        </row>
        <row r="87">
          <cell r="C87">
            <v>0</v>
          </cell>
          <cell r="D87" t="str">
            <v>Franeker, Burgemeester J. Dijkstraweg 6 8801 PG Franeker-uithof</v>
          </cell>
          <cell r="E87" t="str">
            <v>Franeker</v>
          </cell>
        </row>
        <row r="88">
          <cell r="C88">
            <v>0</v>
          </cell>
          <cell r="D88" t="str">
            <v>Franeker, Burgemeester J. Dijkstraweg 6 8801 PG Franeker-boerderij</v>
          </cell>
          <cell r="E88" t="str">
            <v>Franeker</v>
          </cell>
        </row>
        <row r="89">
          <cell r="C89">
            <v>0</v>
          </cell>
          <cell r="D89" t="str">
            <v>Franeker, Burgemeester J. Dijkstraweg 6 8801 PG Franeker-units 17*</v>
          </cell>
          <cell r="E89" t="str">
            <v>Franeker</v>
          </cell>
        </row>
        <row r="90">
          <cell r="C90">
            <v>0</v>
          </cell>
          <cell r="D90" t="str">
            <v>Franeker, Burgemeester J. Dijkstraweg 6 8801 PG Franeker-griend</v>
          </cell>
          <cell r="E90" t="str">
            <v>Franeker</v>
          </cell>
        </row>
        <row r="91">
          <cell r="C91">
            <v>0</v>
          </cell>
          <cell r="D91" t="str">
            <v>Franeker, Burgemeester J. Dijkstraweg 6 8801 PG Franeker-nij lankum</v>
          </cell>
          <cell r="E91" t="str">
            <v>Franeker</v>
          </cell>
        </row>
        <row r="92">
          <cell r="C92">
            <v>0</v>
          </cell>
          <cell r="D92" t="str">
            <v>Franeker, Burgemeester J. Dijkstraweg 6 8801 PG Franeker-landzicht</v>
          </cell>
          <cell r="E92" t="str">
            <v>Franeker</v>
          </cell>
        </row>
        <row r="93">
          <cell r="C93">
            <v>0</v>
          </cell>
          <cell r="D93" t="str">
            <v>Franeker, Burgemeester J. Dijkstraweg 6 8801 PG Franeker-schilbanken</v>
          </cell>
          <cell r="E93" t="str">
            <v>Franeker</v>
          </cell>
        </row>
        <row r="94">
          <cell r="C94">
            <v>0</v>
          </cell>
          <cell r="D94" t="str">
            <v>Franeker, Burgemeester J. Dijkstraweg 6 8801 PG Franeker-FPA</v>
          </cell>
          <cell r="E94" t="str">
            <v>Franeker</v>
          </cell>
        </row>
        <row r="95">
          <cell r="C95">
            <v>0</v>
          </cell>
          <cell r="D95" t="str">
            <v>Franeker, Burgemeester J. Dijkstraweg 6 8801 PG Franeker-Flinter</v>
          </cell>
          <cell r="E95" t="str">
            <v>Franeker</v>
          </cell>
        </row>
        <row r="96">
          <cell r="C96">
            <v>0</v>
          </cell>
          <cell r="D96" t="str">
            <v>Franeker, Burgemeester J. Dijkstraweg 6 8801 PG Franeker-de wig</v>
          </cell>
          <cell r="E96" t="str">
            <v>Franeker</v>
          </cell>
        </row>
      </sheetData>
      <sheetData sheetId="30"/>
      <sheetData sheetId="31"/>
      <sheetData sheetId="32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blad"/>
      <sheetName val="Toelichting Calculatiemodel"/>
      <sheetName val="budget"/>
      <sheetName val="RS"/>
      <sheetName val="normblad"/>
      <sheetName val="Recap"/>
      <sheetName val="Uurtarieven"/>
      <sheetName val="Percentages"/>
      <sheetName val="Toeslagen"/>
      <sheetName val="Voorblad"/>
      <sheetName val="Uitleg calculatiemodule"/>
      <sheetName val="1.0-Contractblad"/>
      <sheetName val="1.1a-Jaarprijzen"/>
      <sheetName val="1.2-Kengetal"/>
      <sheetName val="1.3-Basis ruimtestaat"/>
      <sheetName val="1.3a-Mutaties"/>
      <sheetName val="1.4-Premies en opslagen"/>
      <sheetName val="1.5 Opbouw uurtarieven"/>
      <sheetName val="1.6-Machine-investeringskosten"/>
      <sheetName val="1.8-Afroepprijs"/>
      <sheetName val="1.9-Glasbewassing"/>
    </sheetNames>
    <sheetDataSet>
      <sheetData sheetId="0"/>
      <sheetData sheetId="1"/>
      <sheetData sheetId="2">
        <row r="29">
          <cell r="F29">
            <v>22866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C10">
            <v>0</v>
          </cell>
        </row>
      </sheetData>
      <sheetData sheetId="14">
        <row r="3">
          <cell r="J3"/>
        </row>
        <row r="4">
          <cell r="J4"/>
        </row>
        <row r="5">
          <cell r="J5"/>
        </row>
        <row r="6">
          <cell r="J6"/>
        </row>
        <row r="7">
          <cell r="J7"/>
        </row>
        <row r="8">
          <cell r="J8"/>
        </row>
        <row r="9">
          <cell r="J9"/>
        </row>
        <row r="10">
          <cell r="D10" t="str">
            <v>Kostenplaats -  LocatieAdres</v>
          </cell>
          <cell r="E10" t="str">
            <v>VERD.</v>
          </cell>
          <cell r="F10" t="str">
            <v xml:space="preserve">RUIMTE NR </v>
          </cell>
          <cell r="G10" t="str">
            <v>RUIMTE OMSCHRIJVING (OPDRACHTGEVER)</v>
          </cell>
          <cell r="H10" t="str">
            <v>RUIMTE CATEGORIE</v>
          </cell>
          <cell r="I10" t="str">
            <v>VLOER SOORT</v>
          </cell>
          <cell r="J10" t="str">
            <v>M2 VLOER IO</v>
          </cell>
          <cell r="K10" t="str">
            <v>M2 VLOER NIO</v>
          </cell>
          <cell r="L10" t="str">
            <v>Calculatie code</v>
          </cell>
          <cell r="M10" t="str">
            <v>Oplever-staat code</v>
          </cell>
          <cell r="N10" t="str">
            <v>b</v>
          </cell>
          <cell r="O10" t="str">
            <v>FREQ. NOTA-TIE</v>
          </cell>
          <cell r="P10" t="str">
            <v>Factor</v>
          </cell>
          <cell r="Q10" t="str">
            <v>UREN P/JR MA-VR REGULIER</v>
          </cell>
          <cell r="R10" t="str">
            <v>UREN P/JR Periodiek</v>
          </cell>
          <cell r="S10" t="str">
            <v>s</v>
          </cell>
        </row>
        <row r="11">
          <cell r="D11" t="str">
            <v>Horizon Anker A gebouw A</v>
          </cell>
          <cell r="E11" t="str">
            <v>bgg</v>
          </cell>
          <cell r="F11" t="str">
            <v>A0.001</v>
          </cell>
          <cell r="G11" t="str">
            <v>Binnenstraat gang</v>
          </cell>
          <cell r="H11" t="str">
            <v>entree, gang, hal, repro, kopieer, was/droogruimte</v>
          </cell>
          <cell r="I11" t="str">
            <v>Linoleum</v>
          </cell>
          <cell r="J11">
            <v>414</v>
          </cell>
          <cell r="K11"/>
          <cell r="L11">
            <v>3153</v>
          </cell>
          <cell r="M11">
            <v>103</v>
          </cell>
          <cell r="N11"/>
          <cell r="O11">
            <v>153</v>
          </cell>
          <cell r="P11">
            <v>1</v>
          </cell>
          <cell r="Q11">
            <v>0</v>
          </cell>
          <cell r="R11">
            <v>0</v>
          </cell>
          <cell r="S11">
            <v>0</v>
          </cell>
        </row>
        <row r="12">
          <cell r="D12" t="str">
            <v>Horizon Anker A gebouw A</v>
          </cell>
          <cell r="E12" t="str">
            <v>bgg</v>
          </cell>
          <cell r="F12" t="str">
            <v>A0.02</v>
          </cell>
          <cell r="G12" t="str">
            <v>Wachten bezoek</v>
          </cell>
          <cell r="H12" t="str">
            <v>entree, gang, hal, repro, kopieer, was/droogruimte</v>
          </cell>
          <cell r="I12" t="str">
            <v>Linoleum</v>
          </cell>
          <cell r="J12">
            <v>18.2</v>
          </cell>
          <cell r="K12"/>
          <cell r="L12">
            <v>3153</v>
          </cell>
          <cell r="M12">
            <v>103</v>
          </cell>
          <cell r="N12"/>
          <cell r="O12">
            <v>153</v>
          </cell>
          <cell r="P12">
            <v>1</v>
          </cell>
          <cell r="Q12">
            <v>0</v>
          </cell>
          <cell r="R12">
            <v>0</v>
          </cell>
          <cell r="S12">
            <v>0</v>
          </cell>
        </row>
        <row r="13">
          <cell r="D13" t="str">
            <v>Horizon Anker A gebouw A</v>
          </cell>
          <cell r="E13" t="str">
            <v>bgg</v>
          </cell>
          <cell r="F13" t="str">
            <v>A0.03</v>
          </cell>
          <cell r="G13" t="str">
            <v>Portier</v>
          </cell>
          <cell r="H13" t="str">
            <v>administratieve -, personeels- en vergaderruimte</v>
          </cell>
          <cell r="I13" t="str">
            <v>Bolidt</v>
          </cell>
          <cell r="J13">
            <v>16.3</v>
          </cell>
          <cell r="K13"/>
          <cell r="L13">
            <v>1102</v>
          </cell>
          <cell r="M13">
            <v>101</v>
          </cell>
          <cell r="N13"/>
          <cell r="O13">
            <v>102</v>
          </cell>
          <cell r="P13">
            <v>1</v>
          </cell>
          <cell r="Q13">
            <v>0</v>
          </cell>
          <cell r="R13">
            <v>0</v>
          </cell>
          <cell r="S13">
            <v>0</v>
          </cell>
        </row>
        <row r="14">
          <cell r="D14" t="str">
            <v>Horizon Anker A gebouw A</v>
          </cell>
          <cell r="E14" t="str">
            <v>bgg</v>
          </cell>
          <cell r="F14" t="str">
            <v>A0.04</v>
          </cell>
          <cell r="G14" t="str">
            <v>Calamiteitendesk</v>
          </cell>
          <cell r="H14" t="str">
            <v>administratieve -, personeels- en vergaderruimte</v>
          </cell>
          <cell r="I14" t="str">
            <v>Bolidt</v>
          </cell>
          <cell r="J14">
            <v>33.700000000000003</v>
          </cell>
          <cell r="K14"/>
          <cell r="L14">
            <v>1102</v>
          </cell>
          <cell r="M14">
            <v>101</v>
          </cell>
          <cell r="N14"/>
          <cell r="O14">
            <v>102</v>
          </cell>
          <cell r="P14">
            <v>1</v>
          </cell>
          <cell r="Q14">
            <v>0</v>
          </cell>
          <cell r="R14">
            <v>0</v>
          </cell>
          <cell r="S14">
            <v>0</v>
          </cell>
        </row>
        <row r="15">
          <cell r="D15" t="str">
            <v>Horizon Anker A gebouw A</v>
          </cell>
          <cell r="E15" t="str">
            <v>bgg</v>
          </cell>
          <cell r="F15" t="str">
            <v>A0.05</v>
          </cell>
          <cell r="G15" t="str">
            <v>Techniekportier/cp</v>
          </cell>
          <cell r="H15" t="str">
            <v>administratieve -, personeels- en vergaderruimte</v>
          </cell>
          <cell r="I15" t="str">
            <v>Linoleum</v>
          </cell>
          <cell r="J15">
            <v>13.2</v>
          </cell>
          <cell r="K15"/>
          <cell r="L15">
            <v>1153</v>
          </cell>
          <cell r="M15">
            <v>101</v>
          </cell>
          <cell r="N15"/>
          <cell r="O15">
            <v>153</v>
          </cell>
          <cell r="P15">
            <v>1</v>
          </cell>
          <cell r="Q15">
            <v>0</v>
          </cell>
          <cell r="R15">
            <v>0</v>
          </cell>
          <cell r="S15">
            <v>0</v>
          </cell>
        </row>
        <row r="16">
          <cell r="D16" t="str">
            <v>Horizon Anker A gebouw A</v>
          </cell>
          <cell r="E16" t="str">
            <v>bgg</v>
          </cell>
          <cell r="F16" t="str">
            <v>A0.06</v>
          </cell>
          <cell r="G16" t="str">
            <v>Toilet</v>
          </cell>
          <cell r="H16" t="str">
            <v>sanitaire ruimte (toilet-/doucheruimte)</v>
          </cell>
          <cell r="I16" t="str">
            <v>Tegels</v>
          </cell>
          <cell r="J16">
            <v>1.5</v>
          </cell>
          <cell r="K16"/>
          <cell r="L16">
            <v>4153</v>
          </cell>
          <cell r="M16">
            <v>104</v>
          </cell>
          <cell r="N16"/>
          <cell r="O16">
            <v>153</v>
          </cell>
          <cell r="P16">
            <v>1</v>
          </cell>
          <cell r="Q16">
            <v>0</v>
          </cell>
          <cell r="R16">
            <v>0</v>
          </cell>
          <cell r="S16">
            <v>0</v>
          </cell>
        </row>
        <row r="17">
          <cell r="D17" t="str">
            <v>Horizon Anker A gebouw A</v>
          </cell>
          <cell r="E17" t="str">
            <v>bgg</v>
          </cell>
          <cell r="F17" t="str">
            <v>A0.07</v>
          </cell>
          <cell r="G17" t="str">
            <v>Sluis</v>
          </cell>
          <cell r="H17" t="str">
            <v>entree, gang, hal, repro, kopieer, was/droogruimte</v>
          </cell>
          <cell r="I17" t="str">
            <v>Tegels</v>
          </cell>
          <cell r="J17">
            <v>11.2</v>
          </cell>
          <cell r="K17"/>
          <cell r="L17">
            <v>3153</v>
          </cell>
          <cell r="M17">
            <v>103</v>
          </cell>
          <cell r="N17"/>
          <cell r="O17">
            <v>153</v>
          </cell>
          <cell r="P17">
            <v>1</v>
          </cell>
          <cell r="Q17">
            <v>0</v>
          </cell>
          <cell r="R17">
            <v>0</v>
          </cell>
          <cell r="S17">
            <v>0</v>
          </cell>
        </row>
        <row r="18">
          <cell r="D18" t="str">
            <v>Horizon Anker A gebouw A</v>
          </cell>
          <cell r="E18" t="str">
            <v>bgg</v>
          </cell>
          <cell r="F18" t="str">
            <v>A0.08</v>
          </cell>
          <cell r="G18" t="str">
            <v>Vergaderruimte</v>
          </cell>
          <cell r="H18" t="str">
            <v>administratieve -, personeels- en vergaderruimte</v>
          </cell>
          <cell r="I18" t="str">
            <v>Linoleum</v>
          </cell>
          <cell r="J18">
            <v>25.4</v>
          </cell>
          <cell r="K18"/>
          <cell r="L18">
            <v>1153</v>
          </cell>
          <cell r="M18">
            <v>101</v>
          </cell>
          <cell r="N18"/>
          <cell r="O18">
            <v>153</v>
          </cell>
          <cell r="P18">
            <v>1</v>
          </cell>
          <cell r="Q18">
            <v>0</v>
          </cell>
          <cell r="R18">
            <v>0</v>
          </cell>
          <cell r="S18">
            <v>0</v>
          </cell>
        </row>
        <row r="19">
          <cell r="D19" t="str">
            <v>Horizon Anker A gebouw A</v>
          </cell>
          <cell r="E19" t="str">
            <v>bgg</v>
          </cell>
          <cell r="F19" t="str">
            <v>A0.009</v>
          </cell>
          <cell r="G19" t="str">
            <v>Voorruimte Toiletten</v>
          </cell>
          <cell r="H19" t="str">
            <v>sanitaire ruimte (toilet-/doucheruimte)</v>
          </cell>
          <cell r="I19" t="str">
            <v>Tegels</v>
          </cell>
          <cell r="J19">
            <v>5.2</v>
          </cell>
          <cell r="K19"/>
          <cell r="L19">
            <v>4153</v>
          </cell>
          <cell r="M19">
            <v>104</v>
          </cell>
          <cell r="N19"/>
          <cell r="O19">
            <v>153</v>
          </cell>
          <cell r="P19">
            <v>1</v>
          </cell>
          <cell r="Q19">
            <v>0</v>
          </cell>
          <cell r="R19">
            <v>0</v>
          </cell>
          <cell r="S19">
            <v>0</v>
          </cell>
        </row>
        <row r="20">
          <cell r="D20" t="str">
            <v>Horizon Anker A gebouw A</v>
          </cell>
          <cell r="E20" t="str">
            <v>bgg</v>
          </cell>
          <cell r="F20" t="str">
            <v>A0.010</v>
          </cell>
          <cell r="G20" t="str">
            <v>Toilet</v>
          </cell>
          <cell r="H20" t="str">
            <v>sanitaire ruimte (toilet-/doucheruimte)</v>
          </cell>
          <cell r="I20" t="str">
            <v>Tegels</v>
          </cell>
          <cell r="J20">
            <v>1.6</v>
          </cell>
          <cell r="K20"/>
          <cell r="L20">
            <v>4153</v>
          </cell>
          <cell r="M20">
            <v>104</v>
          </cell>
          <cell r="N20"/>
          <cell r="O20">
            <v>153</v>
          </cell>
          <cell r="P20">
            <v>1</v>
          </cell>
          <cell r="Q20">
            <v>0</v>
          </cell>
          <cell r="R20">
            <v>0</v>
          </cell>
          <cell r="S20">
            <v>0</v>
          </cell>
        </row>
        <row r="21">
          <cell r="D21" t="str">
            <v>Horizon Anker A gebouw A</v>
          </cell>
          <cell r="E21" t="str">
            <v>bgg</v>
          </cell>
          <cell r="F21" t="str">
            <v>A0.011</v>
          </cell>
          <cell r="G21" t="str">
            <v xml:space="preserve">Toilet Invaliden </v>
          </cell>
          <cell r="H21" t="str">
            <v>sanitaire ruimte (toilet-/doucheruimte)</v>
          </cell>
          <cell r="I21" t="str">
            <v>Tegels</v>
          </cell>
          <cell r="J21">
            <v>4.9000000000000004</v>
          </cell>
          <cell r="K21"/>
          <cell r="L21">
            <v>4153</v>
          </cell>
          <cell r="M21">
            <v>104</v>
          </cell>
          <cell r="N21"/>
          <cell r="O21">
            <v>153</v>
          </cell>
          <cell r="P21">
            <v>1</v>
          </cell>
          <cell r="Q21">
            <v>0</v>
          </cell>
          <cell r="R21">
            <v>0</v>
          </cell>
          <cell r="S21">
            <v>0</v>
          </cell>
        </row>
        <row r="22">
          <cell r="D22" t="str">
            <v>Horizon Anker A gebouw A</v>
          </cell>
          <cell r="E22" t="str">
            <v>bgg</v>
          </cell>
          <cell r="F22" t="str">
            <v>A0.012</v>
          </cell>
          <cell r="G22" t="str">
            <v>Toilet</v>
          </cell>
          <cell r="H22" t="str">
            <v>sanitaire ruimte (toilet-/doucheruimte)</v>
          </cell>
          <cell r="I22" t="str">
            <v>Tegels</v>
          </cell>
          <cell r="J22">
            <v>3.1</v>
          </cell>
          <cell r="K22"/>
          <cell r="L22">
            <v>4153</v>
          </cell>
          <cell r="M22">
            <v>104</v>
          </cell>
          <cell r="N22"/>
          <cell r="O22">
            <v>153</v>
          </cell>
          <cell r="P22">
            <v>1</v>
          </cell>
          <cell r="Q22">
            <v>0</v>
          </cell>
          <cell r="R22">
            <v>0</v>
          </cell>
          <cell r="S22">
            <v>0</v>
          </cell>
        </row>
        <row r="23">
          <cell r="D23" t="str">
            <v>Horizon Anker A gebouw A</v>
          </cell>
          <cell r="E23" t="str">
            <v>bgg</v>
          </cell>
          <cell r="F23" t="str">
            <v>A0.013</v>
          </cell>
          <cell r="G23" t="str">
            <v>Gang</v>
          </cell>
          <cell r="H23" t="str">
            <v>entree, gang, hal, repro, kopieer, was/droogruimte</v>
          </cell>
          <cell r="I23" t="str">
            <v>Linoleum</v>
          </cell>
          <cell r="J23">
            <v>31.8</v>
          </cell>
          <cell r="K23"/>
          <cell r="L23">
            <v>3153</v>
          </cell>
          <cell r="M23">
            <v>103</v>
          </cell>
          <cell r="N23"/>
          <cell r="O23">
            <v>153</v>
          </cell>
          <cell r="P23">
            <v>1</v>
          </cell>
          <cell r="Q23">
            <v>0</v>
          </cell>
          <cell r="R23">
            <v>0</v>
          </cell>
          <cell r="S23">
            <v>0</v>
          </cell>
        </row>
        <row r="24">
          <cell r="D24" t="str">
            <v>Horizon Anker A gebouw A</v>
          </cell>
          <cell r="E24" t="str">
            <v>bgg</v>
          </cell>
          <cell r="F24" t="str">
            <v>A0.014</v>
          </cell>
          <cell r="G24" t="str">
            <v>Kantoor/hoofd cp</v>
          </cell>
          <cell r="H24" t="str">
            <v>administratieve -, personeels- en vergaderruimte</v>
          </cell>
          <cell r="I24" t="str">
            <v>Linoleum</v>
          </cell>
          <cell r="J24">
            <v>18.3</v>
          </cell>
          <cell r="K24"/>
          <cell r="L24">
            <v>1102</v>
          </cell>
          <cell r="M24">
            <v>101</v>
          </cell>
          <cell r="N24"/>
          <cell r="O24">
            <v>102</v>
          </cell>
          <cell r="P24">
            <v>1</v>
          </cell>
          <cell r="Q24">
            <v>0</v>
          </cell>
          <cell r="R24">
            <v>0</v>
          </cell>
          <cell r="S24">
            <v>0</v>
          </cell>
        </row>
        <row r="25">
          <cell r="D25" t="str">
            <v>Horizon Anker A gebouw A</v>
          </cell>
          <cell r="E25" t="str">
            <v>bgg</v>
          </cell>
          <cell r="F25" t="str">
            <v>A0.015</v>
          </cell>
          <cell r="G25" t="str">
            <v>Kantoor</v>
          </cell>
          <cell r="H25" t="str">
            <v>administratieve -, personeels- en vergaderruimte</v>
          </cell>
          <cell r="I25" t="str">
            <v>Linoleum</v>
          </cell>
          <cell r="J25">
            <v>23.5</v>
          </cell>
          <cell r="K25"/>
          <cell r="L25">
            <v>1102</v>
          </cell>
          <cell r="M25">
            <v>101</v>
          </cell>
          <cell r="N25"/>
          <cell r="O25">
            <v>102</v>
          </cell>
          <cell r="P25">
            <v>1</v>
          </cell>
          <cell r="Q25">
            <v>0</v>
          </cell>
          <cell r="R25">
            <v>0</v>
          </cell>
          <cell r="S25">
            <v>0</v>
          </cell>
        </row>
        <row r="26">
          <cell r="D26" t="str">
            <v>Horizon Anker A gebouw A</v>
          </cell>
          <cell r="E26" t="str">
            <v>bgg</v>
          </cell>
          <cell r="F26" t="str">
            <v>A0.016</v>
          </cell>
          <cell r="G26" t="str">
            <v>Kantoor</v>
          </cell>
          <cell r="H26" t="str">
            <v>administratieve -, personeels- en vergaderruimte</v>
          </cell>
          <cell r="I26" t="str">
            <v>Linoleum</v>
          </cell>
          <cell r="J26">
            <v>23.5</v>
          </cell>
          <cell r="K26"/>
          <cell r="L26">
            <v>1102</v>
          </cell>
          <cell r="M26">
            <v>101</v>
          </cell>
          <cell r="N26"/>
          <cell r="O26">
            <v>102</v>
          </cell>
          <cell r="P26">
            <v>1</v>
          </cell>
          <cell r="Q26">
            <v>0</v>
          </cell>
          <cell r="R26">
            <v>0</v>
          </cell>
          <cell r="S26">
            <v>0</v>
          </cell>
        </row>
        <row r="27">
          <cell r="D27" t="str">
            <v>Horizon Anker A gebouw A</v>
          </cell>
          <cell r="E27" t="str">
            <v>bgg</v>
          </cell>
          <cell r="F27" t="str">
            <v>A0.017</v>
          </cell>
          <cell r="G27" t="str">
            <v>Kantoor</v>
          </cell>
          <cell r="H27" t="str">
            <v>administratieve -, personeels- en vergaderruimte</v>
          </cell>
          <cell r="I27" t="str">
            <v>Linoleum</v>
          </cell>
          <cell r="J27">
            <v>23.5</v>
          </cell>
          <cell r="K27"/>
          <cell r="L27">
            <v>1102</v>
          </cell>
          <cell r="M27">
            <v>101</v>
          </cell>
          <cell r="N27"/>
          <cell r="O27">
            <v>102</v>
          </cell>
          <cell r="P27">
            <v>1</v>
          </cell>
          <cell r="Q27">
            <v>0</v>
          </cell>
          <cell r="R27">
            <v>0</v>
          </cell>
          <cell r="S27">
            <v>0</v>
          </cell>
        </row>
        <row r="28">
          <cell r="D28" t="str">
            <v>Horizon Anker A gebouw A</v>
          </cell>
          <cell r="E28" t="str">
            <v>bgg</v>
          </cell>
          <cell r="F28" t="str">
            <v>A0.018</v>
          </cell>
          <cell r="G28" t="str">
            <v>Pantry</v>
          </cell>
          <cell r="H28" t="str">
            <v>pantry</v>
          </cell>
          <cell r="I28" t="str">
            <v>Linoleum</v>
          </cell>
          <cell r="J28">
            <v>3.1</v>
          </cell>
          <cell r="K28"/>
          <cell r="L28">
            <v>5153</v>
          </cell>
          <cell r="M28">
            <v>105</v>
          </cell>
          <cell r="N28"/>
          <cell r="O28">
            <v>153</v>
          </cell>
          <cell r="P28">
            <v>1</v>
          </cell>
          <cell r="Q28">
            <v>0</v>
          </cell>
          <cell r="R28">
            <v>0</v>
          </cell>
          <cell r="S28">
            <v>0</v>
          </cell>
        </row>
        <row r="29">
          <cell r="D29" t="str">
            <v>Horizon Anker A gebouw A</v>
          </cell>
          <cell r="E29" t="str">
            <v>bgg</v>
          </cell>
          <cell r="F29" t="str">
            <v>A0.019</v>
          </cell>
          <cell r="G29" t="str">
            <v xml:space="preserve">Kopieerruimte </v>
          </cell>
          <cell r="H29" t="str">
            <v>entree, gang, hal, repro, kopieer, was/droogruimte</v>
          </cell>
          <cell r="I29" t="str">
            <v>Linoleum</v>
          </cell>
          <cell r="J29">
            <v>3.1</v>
          </cell>
          <cell r="K29"/>
          <cell r="L29">
            <v>3153</v>
          </cell>
          <cell r="M29">
            <v>103</v>
          </cell>
          <cell r="N29"/>
          <cell r="O29">
            <v>153</v>
          </cell>
          <cell r="P29">
            <v>1</v>
          </cell>
          <cell r="Q29">
            <v>0</v>
          </cell>
          <cell r="R29">
            <v>0</v>
          </cell>
          <cell r="S29">
            <v>0</v>
          </cell>
        </row>
        <row r="30">
          <cell r="D30" t="str">
            <v>Horizon Anker A gebouw A</v>
          </cell>
          <cell r="E30" t="str">
            <v>bgg</v>
          </cell>
          <cell r="F30" t="str">
            <v>A0.020</v>
          </cell>
          <cell r="G30" t="str">
            <v>Wachtruimte</v>
          </cell>
          <cell r="H30" t="str">
            <v>aula, gemeenschappelijke ruimte, bibliotheek</v>
          </cell>
          <cell r="I30" t="str">
            <v>Linoleum</v>
          </cell>
          <cell r="J30">
            <v>2.2000000000000002</v>
          </cell>
          <cell r="K30"/>
          <cell r="L30">
            <v>2153</v>
          </cell>
          <cell r="M30">
            <v>102</v>
          </cell>
          <cell r="N30"/>
          <cell r="O30">
            <v>153</v>
          </cell>
          <cell r="P30">
            <v>1</v>
          </cell>
          <cell r="Q30">
            <v>0</v>
          </cell>
          <cell r="R30">
            <v>0</v>
          </cell>
          <cell r="S30">
            <v>0</v>
          </cell>
        </row>
        <row r="31">
          <cell r="D31" t="str">
            <v>Horizon Anker A gebouw A</v>
          </cell>
          <cell r="E31" t="str">
            <v>bgg</v>
          </cell>
          <cell r="F31" t="str">
            <v>A0.021</v>
          </cell>
          <cell r="G31" t="str">
            <v>Technische ruimte</v>
          </cell>
          <cell r="H31" t="str">
            <v>niet van toepassing</v>
          </cell>
          <cell r="I31"/>
          <cell r="J31"/>
          <cell r="K31"/>
          <cell r="L31" t="str">
            <v>nvt</v>
          </cell>
          <cell r="M31">
            <v>0</v>
          </cell>
          <cell r="N31"/>
          <cell r="O31">
            <v>0</v>
          </cell>
          <cell r="P31">
            <v>1</v>
          </cell>
          <cell r="Q31">
            <v>0</v>
          </cell>
          <cell r="R31">
            <v>0</v>
          </cell>
          <cell r="S31">
            <v>0</v>
          </cell>
        </row>
        <row r="32">
          <cell r="D32" t="str">
            <v>Horizon Anker A gebouw A</v>
          </cell>
          <cell r="E32" t="str">
            <v>bgg</v>
          </cell>
          <cell r="F32" t="str">
            <v>A0.022</v>
          </cell>
          <cell r="G32" t="str">
            <v>portaal therapie</v>
          </cell>
          <cell r="H32" t="str">
            <v>entree, gang, hal, repro, kopieer, was/droogruimte</v>
          </cell>
          <cell r="I32" t="str">
            <v>Linoleum</v>
          </cell>
          <cell r="J32">
            <v>11.2</v>
          </cell>
          <cell r="K32"/>
          <cell r="L32">
            <v>3153</v>
          </cell>
          <cell r="M32">
            <v>103</v>
          </cell>
          <cell r="N32"/>
          <cell r="O32">
            <v>153</v>
          </cell>
          <cell r="P32">
            <v>1</v>
          </cell>
          <cell r="Q32">
            <v>0</v>
          </cell>
          <cell r="R32">
            <v>0</v>
          </cell>
          <cell r="S32">
            <v>0</v>
          </cell>
        </row>
        <row r="33">
          <cell r="D33" t="str">
            <v>Horizon Anker A gebouw A</v>
          </cell>
          <cell r="E33" t="str">
            <v>bgg</v>
          </cell>
          <cell r="F33" t="str">
            <v>A0.023</v>
          </cell>
          <cell r="G33" t="str">
            <v>Therapie</v>
          </cell>
          <cell r="H33" t="str">
            <v>administratieve -, personeels- en vergaderruimte</v>
          </cell>
          <cell r="I33" t="str">
            <v>Linoleum</v>
          </cell>
          <cell r="J33">
            <v>11.3</v>
          </cell>
          <cell r="K33"/>
          <cell r="L33">
            <v>1153</v>
          </cell>
          <cell r="M33">
            <v>101</v>
          </cell>
          <cell r="N33"/>
          <cell r="O33">
            <v>153</v>
          </cell>
          <cell r="P33">
            <v>1</v>
          </cell>
          <cell r="Q33">
            <v>0</v>
          </cell>
          <cell r="R33">
            <v>0</v>
          </cell>
          <cell r="S33">
            <v>0</v>
          </cell>
        </row>
        <row r="34">
          <cell r="D34" t="str">
            <v>Horizon Anker A gebouw A</v>
          </cell>
          <cell r="E34" t="str">
            <v>bgg</v>
          </cell>
          <cell r="F34" t="str">
            <v>A0.024</v>
          </cell>
          <cell r="G34" t="str">
            <v>Therapie</v>
          </cell>
          <cell r="H34" t="str">
            <v>administratieve -, personeels- en vergaderruimte</v>
          </cell>
          <cell r="I34" t="str">
            <v>Linoleum</v>
          </cell>
          <cell r="J34">
            <v>12.1</v>
          </cell>
          <cell r="K34"/>
          <cell r="L34">
            <v>1153</v>
          </cell>
          <cell r="M34">
            <v>101</v>
          </cell>
          <cell r="N34"/>
          <cell r="O34">
            <v>153</v>
          </cell>
          <cell r="P34">
            <v>1</v>
          </cell>
          <cell r="Q34">
            <v>0</v>
          </cell>
          <cell r="R34">
            <v>0</v>
          </cell>
          <cell r="S34">
            <v>0</v>
          </cell>
        </row>
        <row r="35">
          <cell r="D35" t="str">
            <v>Horizon Anker A gebouw A</v>
          </cell>
          <cell r="E35" t="str">
            <v>bgg</v>
          </cell>
          <cell r="F35" t="str">
            <v>A0.025</v>
          </cell>
          <cell r="G35" t="str">
            <v>Therapie</v>
          </cell>
          <cell r="H35" t="str">
            <v>administratieve -, personeels- en vergaderruimte</v>
          </cell>
          <cell r="I35" t="str">
            <v>Linoleum</v>
          </cell>
          <cell r="J35">
            <v>13.2</v>
          </cell>
          <cell r="K35"/>
          <cell r="L35">
            <v>1153</v>
          </cell>
          <cell r="M35">
            <v>101</v>
          </cell>
          <cell r="N35"/>
          <cell r="O35">
            <v>153</v>
          </cell>
          <cell r="P35">
            <v>1</v>
          </cell>
          <cell r="Q35">
            <v>0</v>
          </cell>
          <cell r="R35">
            <v>0</v>
          </cell>
          <cell r="S35">
            <v>0</v>
          </cell>
        </row>
        <row r="36">
          <cell r="D36" t="str">
            <v>Horizon Anker A gebouw A</v>
          </cell>
          <cell r="E36" t="str">
            <v>bgg</v>
          </cell>
          <cell r="F36" t="str">
            <v>A0.026</v>
          </cell>
          <cell r="G36" t="str">
            <v>Therapie</v>
          </cell>
          <cell r="H36" t="str">
            <v>administratieve -, personeels- en vergaderruimte</v>
          </cell>
          <cell r="I36" t="str">
            <v>Linoleum</v>
          </cell>
          <cell r="J36">
            <v>12.2</v>
          </cell>
          <cell r="K36"/>
          <cell r="L36">
            <v>1153</v>
          </cell>
          <cell r="M36">
            <v>101</v>
          </cell>
          <cell r="N36"/>
          <cell r="O36">
            <v>153</v>
          </cell>
          <cell r="P36">
            <v>1</v>
          </cell>
          <cell r="Q36">
            <v>0</v>
          </cell>
          <cell r="R36">
            <v>0</v>
          </cell>
          <cell r="S36">
            <v>0</v>
          </cell>
        </row>
        <row r="37">
          <cell r="D37" t="str">
            <v>Horizon Anker A gebouw A</v>
          </cell>
          <cell r="E37" t="str">
            <v>bgg</v>
          </cell>
          <cell r="F37" t="str">
            <v>A0.027</v>
          </cell>
          <cell r="G37" t="str">
            <v>Toilet</v>
          </cell>
          <cell r="H37" t="str">
            <v>sanitaire ruimte (toilet-/doucheruimte)</v>
          </cell>
          <cell r="I37" t="str">
            <v>Tegels</v>
          </cell>
          <cell r="J37">
            <v>1.4</v>
          </cell>
          <cell r="K37"/>
          <cell r="L37">
            <v>4153</v>
          </cell>
          <cell r="M37">
            <v>104</v>
          </cell>
          <cell r="N37"/>
          <cell r="O37">
            <v>153</v>
          </cell>
          <cell r="P37">
            <v>1</v>
          </cell>
          <cell r="Q37">
            <v>0</v>
          </cell>
          <cell r="R37">
            <v>0</v>
          </cell>
          <cell r="S37">
            <v>0</v>
          </cell>
        </row>
        <row r="38">
          <cell r="D38" t="str">
            <v>Horizon Anker A gebouw A</v>
          </cell>
          <cell r="E38" t="str">
            <v>bgg</v>
          </cell>
          <cell r="F38" t="str">
            <v>A0.028</v>
          </cell>
          <cell r="G38" t="str">
            <v>Therapie</v>
          </cell>
          <cell r="H38" t="str">
            <v>administratieve -, personeels- en vergaderruimte</v>
          </cell>
          <cell r="I38" t="str">
            <v>Linoleum</v>
          </cell>
          <cell r="J38">
            <v>21.7</v>
          </cell>
          <cell r="K38"/>
          <cell r="L38">
            <v>1153</v>
          </cell>
          <cell r="M38">
            <v>101</v>
          </cell>
          <cell r="N38"/>
          <cell r="O38">
            <v>153</v>
          </cell>
          <cell r="P38">
            <v>1</v>
          </cell>
          <cell r="Q38">
            <v>0</v>
          </cell>
          <cell r="R38">
            <v>0</v>
          </cell>
          <cell r="S38">
            <v>0</v>
          </cell>
        </row>
        <row r="39">
          <cell r="D39" t="str">
            <v>Horizon Anker A gebouw A</v>
          </cell>
          <cell r="E39" t="str">
            <v>bgg</v>
          </cell>
          <cell r="F39" t="str">
            <v>A.0029</v>
          </cell>
          <cell r="G39" t="str">
            <v>Gang</v>
          </cell>
          <cell r="H39" t="str">
            <v>entree, gang, hal, repro, kopieer, was/droogruimte</v>
          </cell>
          <cell r="I39" t="str">
            <v>Tegels</v>
          </cell>
          <cell r="J39">
            <v>30</v>
          </cell>
          <cell r="K39"/>
          <cell r="L39">
            <v>3153</v>
          </cell>
          <cell r="M39">
            <v>103</v>
          </cell>
          <cell r="N39"/>
          <cell r="O39">
            <v>153</v>
          </cell>
          <cell r="P39">
            <v>1</v>
          </cell>
          <cell r="Q39">
            <v>0</v>
          </cell>
          <cell r="R39">
            <v>0</v>
          </cell>
          <cell r="S39">
            <v>0</v>
          </cell>
        </row>
        <row r="40">
          <cell r="D40" t="str">
            <v>Horizon Anker A gebouw A</v>
          </cell>
          <cell r="E40" t="str">
            <v>bgg</v>
          </cell>
          <cell r="F40" t="str">
            <v>A0.030</v>
          </cell>
          <cell r="G40" t="str">
            <v>Kleedruimte</v>
          </cell>
          <cell r="H40" t="str">
            <v>kleedruimten</v>
          </cell>
          <cell r="I40" t="str">
            <v>Tegels</v>
          </cell>
          <cell r="J40">
            <v>23.4</v>
          </cell>
          <cell r="K40"/>
          <cell r="L40">
            <v>13255</v>
          </cell>
          <cell r="M40">
            <v>103</v>
          </cell>
          <cell r="N40"/>
          <cell r="O40">
            <v>255</v>
          </cell>
          <cell r="P40">
            <v>1</v>
          </cell>
          <cell r="Q40">
            <v>0</v>
          </cell>
          <cell r="R40">
            <v>0</v>
          </cell>
          <cell r="S40">
            <v>0</v>
          </cell>
        </row>
        <row r="41">
          <cell r="D41" t="str">
            <v>Horizon Anker A gebouw A</v>
          </cell>
          <cell r="E41" t="str">
            <v>bgg</v>
          </cell>
          <cell r="F41" t="str">
            <v>A0.031</v>
          </cell>
          <cell r="G41" t="str">
            <v>douches</v>
          </cell>
          <cell r="H41" t="str">
            <v>sanitaire ruimte (toilet-/doucheruimte)</v>
          </cell>
          <cell r="I41" t="str">
            <v>Tegels</v>
          </cell>
          <cell r="J41">
            <v>5.0999999999999996</v>
          </cell>
          <cell r="K41"/>
          <cell r="L41">
            <v>4255</v>
          </cell>
          <cell r="M41">
            <v>104</v>
          </cell>
          <cell r="N41"/>
          <cell r="O41">
            <v>255</v>
          </cell>
          <cell r="P41">
            <v>1</v>
          </cell>
          <cell r="Q41">
            <v>0</v>
          </cell>
          <cell r="R41">
            <v>0</v>
          </cell>
          <cell r="S41">
            <v>0</v>
          </cell>
        </row>
        <row r="42">
          <cell r="D42" t="str">
            <v>Horizon Anker A gebouw A</v>
          </cell>
          <cell r="E42" t="str">
            <v>bgg</v>
          </cell>
          <cell r="F42" t="str">
            <v>A0.032</v>
          </cell>
          <cell r="G42" t="str">
            <v>Gasflessen</v>
          </cell>
          <cell r="H42" t="str">
            <v>niet van toepassing</v>
          </cell>
          <cell r="I42"/>
          <cell r="J42"/>
          <cell r="K42"/>
          <cell r="L42" t="str">
            <v>nvt</v>
          </cell>
          <cell r="M42">
            <v>0</v>
          </cell>
          <cell r="N42"/>
          <cell r="O42">
            <v>0</v>
          </cell>
          <cell r="P42">
            <v>1</v>
          </cell>
          <cell r="Q42">
            <v>0</v>
          </cell>
          <cell r="R42">
            <v>0</v>
          </cell>
          <cell r="S42">
            <v>0</v>
          </cell>
        </row>
        <row r="43">
          <cell r="D43" t="str">
            <v>Horizon Anker A gebouw A</v>
          </cell>
          <cell r="E43" t="str">
            <v>bgg</v>
          </cell>
          <cell r="F43" t="str">
            <v>A0.033</v>
          </cell>
          <cell r="G43" t="str">
            <v>Kleedruimte</v>
          </cell>
          <cell r="H43" t="str">
            <v>kleedruimten</v>
          </cell>
          <cell r="I43" t="str">
            <v>Tegels</v>
          </cell>
          <cell r="J43">
            <v>11.6</v>
          </cell>
          <cell r="K43"/>
          <cell r="L43">
            <v>13255</v>
          </cell>
          <cell r="M43">
            <v>103</v>
          </cell>
          <cell r="N43"/>
          <cell r="O43">
            <v>255</v>
          </cell>
          <cell r="P43">
            <v>1</v>
          </cell>
          <cell r="Q43">
            <v>0</v>
          </cell>
          <cell r="R43">
            <v>0</v>
          </cell>
          <cell r="S43">
            <v>0</v>
          </cell>
        </row>
        <row r="44">
          <cell r="D44" t="str">
            <v>Horizon Anker A gebouw A</v>
          </cell>
          <cell r="E44" t="str">
            <v>bgg</v>
          </cell>
          <cell r="F44" t="str">
            <v>A0.034</v>
          </cell>
          <cell r="G44" t="str">
            <v>douches</v>
          </cell>
          <cell r="H44" t="str">
            <v>sanitaire ruimte (toilet-/doucheruimte)</v>
          </cell>
          <cell r="I44" t="str">
            <v>Tegels</v>
          </cell>
          <cell r="J44">
            <v>11.4</v>
          </cell>
          <cell r="K44"/>
          <cell r="L44">
            <v>4255</v>
          </cell>
          <cell r="M44">
            <v>104</v>
          </cell>
          <cell r="N44"/>
          <cell r="O44">
            <v>255</v>
          </cell>
          <cell r="P44">
            <v>1</v>
          </cell>
          <cell r="Q44">
            <v>0</v>
          </cell>
          <cell r="R44">
            <v>0</v>
          </cell>
          <cell r="S44">
            <v>0</v>
          </cell>
        </row>
        <row r="45">
          <cell r="D45" t="str">
            <v>Horizon Anker A gebouw A</v>
          </cell>
          <cell r="E45" t="str">
            <v>bgg</v>
          </cell>
          <cell r="F45" t="str">
            <v>A0.035</v>
          </cell>
          <cell r="G45" t="str">
            <v>Toilet</v>
          </cell>
          <cell r="H45" t="str">
            <v>sanitaire ruimte (toilet-/doucheruimte)</v>
          </cell>
          <cell r="I45" t="str">
            <v>Tegels</v>
          </cell>
          <cell r="J45">
            <v>1.2</v>
          </cell>
          <cell r="K45"/>
          <cell r="L45">
            <v>4153</v>
          </cell>
          <cell r="M45">
            <v>104</v>
          </cell>
          <cell r="N45"/>
          <cell r="O45">
            <v>153</v>
          </cell>
          <cell r="P45">
            <v>1</v>
          </cell>
          <cell r="Q45">
            <v>0</v>
          </cell>
          <cell r="R45">
            <v>0</v>
          </cell>
          <cell r="S45">
            <v>0</v>
          </cell>
        </row>
        <row r="46">
          <cell r="D46" t="str">
            <v>Horizon Anker A gebouw A</v>
          </cell>
          <cell r="E46" t="str">
            <v>bgg</v>
          </cell>
          <cell r="F46" t="str">
            <v>A0.036</v>
          </cell>
          <cell r="G46" t="str">
            <v>Sportzaal</v>
          </cell>
          <cell r="H46" t="str">
            <v>gymzaal</v>
          </cell>
          <cell r="I46" t="str">
            <v>sportvloer</v>
          </cell>
          <cell r="J46">
            <v>285.8</v>
          </cell>
          <cell r="K46"/>
          <cell r="L46">
            <v>14153</v>
          </cell>
          <cell r="M46">
            <v>108</v>
          </cell>
          <cell r="N46"/>
          <cell r="O46">
            <v>153</v>
          </cell>
          <cell r="P46">
            <v>1</v>
          </cell>
          <cell r="Q46">
            <v>0</v>
          </cell>
          <cell r="R46">
            <v>0</v>
          </cell>
          <cell r="S46">
            <v>0</v>
          </cell>
        </row>
        <row r="47">
          <cell r="D47" t="str">
            <v>Horizon Anker A gebouw A</v>
          </cell>
          <cell r="E47" t="str">
            <v>bgg</v>
          </cell>
          <cell r="F47" t="str">
            <v>A0.037</v>
          </cell>
          <cell r="G47" t="str">
            <v>Toezichtsport</v>
          </cell>
          <cell r="H47" t="str">
            <v>administratieve -, personeels- en vergaderruimte</v>
          </cell>
          <cell r="I47" t="str">
            <v>Linoleum</v>
          </cell>
          <cell r="J47">
            <v>11.8</v>
          </cell>
          <cell r="K47"/>
          <cell r="L47">
            <v>1153</v>
          </cell>
          <cell r="M47">
            <v>101</v>
          </cell>
          <cell r="N47"/>
          <cell r="O47">
            <v>153</v>
          </cell>
          <cell r="P47">
            <v>1</v>
          </cell>
          <cell r="Q47">
            <v>0</v>
          </cell>
          <cell r="R47">
            <v>0</v>
          </cell>
          <cell r="S47">
            <v>0</v>
          </cell>
        </row>
        <row r="48">
          <cell r="D48" t="str">
            <v>Horizon Anker A gebouw A</v>
          </cell>
          <cell r="E48" t="str">
            <v>bgg</v>
          </cell>
          <cell r="F48" t="str">
            <v>A0.038</v>
          </cell>
          <cell r="G48" t="str">
            <v>Berging</v>
          </cell>
          <cell r="H48" t="str">
            <v>niet van toepassing</v>
          </cell>
          <cell r="I48"/>
          <cell r="J48"/>
          <cell r="K48"/>
          <cell r="L48" t="str">
            <v>nvt</v>
          </cell>
          <cell r="M48">
            <v>0</v>
          </cell>
          <cell r="N48"/>
          <cell r="O48">
            <v>0</v>
          </cell>
          <cell r="P48">
            <v>1</v>
          </cell>
          <cell r="Q48">
            <v>0</v>
          </cell>
          <cell r="R48">
            <v>0</v>
          </cell>
          <cell r="S48">
            <v>0</v>
          </cell>
        </row>
        <row r="49">
          <cell r="D49" t="str">
            <v>Horizon Anker A gebouw A</v>
          </cell>
          <cell r="E49" t="str">
            <v>bgg</v>
          </cell>
          <cell r="F49" t="str">
            <v>A0.039</v>
          </cell>
          <cell r="G49" t="str">
            <v>Berging sporttoestellen</v>
          </cell>
          <cell r="H49" t="str">
            <v>niet van toepassing</v>
          </cell>
          <cell r="I49"/>
          <cell r="J49"/>
          <cell r="K49"/>
          <cell r="L49" t="str">
            <v>nvt</v>
          </cell>
          <cell r="M49">
            <v>0</v>
          </cell>
          <cell r="N49"/>
          <cell r="O49">
            <v>0</v>
          </cell>
          <cell r="P49">
            <v>1</v>
          </cell>
          <cell r="Q49">
            <v>0</v>
          </cell>
          <cell r="R49">
            <v>0</v>
          </cell>
          <cell r="S49">
            <v>0</v>
          </cell>
        </row>
        <row r="50">
          <cell r="D50" t="str">
            <v>Horizon Anker A gebouw A</v>
          </cell>
          <cell r="E50" t="str">
            <v>bgg</v>
          </cell>
          <cell r="F50" t="str">
            <v>A0.040</v>
          </cell>
          <cell r="G50" t="str">
            <v>Trap</v>
          </cell>
          <cell r="H50" t="str">
            <v>trappenhuis</v>
          </cell>
          <cell r="I50" t="str">
            <v>hout</v>
          </cell>
          <cell r="J50">
            <v>17.100000000000001</v>
          </cell>
          <cell r="K50"/>
          <cell r="L50">
            <v>9153</v>
          </cell>
          <cell r="M50">
            <v>109</v>
          </cell>
          <cell r="N50"/>
          <cell r="O50">
            <v>153</v>
          </cell>
          <cell r="P50">
            <v>1</v>
          </cell>
          <cell r="Q50">
            <v>0</v>
          </cell>
          <cell r="R50">
            <v>0</v>
          </cell>
          <cell r="S50">
            <v>0</v>
          </cell>
        </row>
        <row r="51">
          <cell r="D51" t="str">
            <v>Horizon Anker A gebouw A</v>
          </cell>
          <cell r="E51" t="str">
            <v>bgg</v>
          </cell>
          <cell r="F51" t="str">
            <v>A0.041</v>
          </cell>
          <cell r="G51" t="str">
            <v>Gang</v>
          </cell>
          <cell r="H51" t="str">
            <v>entree, gang, hal, repro, kopieer, was/droogruimte</v>
          </cell>
          <cell r="I51" t="str">
            <v>Linoleum</v>
          </cell>
          <cell r="J51">
            <v>34.700000000000003</v>
          </cell>
          <cell r="K51"/>
          <cell r="L51">
            <v>3153</v>
          </cell>
          <cell r="M51">
            <v>103</v>
          </cell>
          <cell r="N51"/>
          <cell r="O51">
            <v>153</v>
          </cell>
          <cell r="P51">
            <v>1</v>
          </cell>
          <cell r="Q51">
            <v>0</v>
          </cell>
          <cell r="R51">
            <v>0</v>
          </cell>
          <cell r="S51">
            <v>0</v>
          </cell>
        </row>
        <row r="52">
          <cell r="D52" t="str">
            <v>Horizon Anker A gebouw A</v>
          </cell>
          <cell r="E52" t="str">
            <v>bgg</v>
          </cell>
          <cell r="F52" t="str">
            <v>A0.042</v>
          </cell>
          <cell r="G52" t="str">
            <v>Techniek opslag</v>
          </cell>
          <cell r="H52" t="str">
            <v>niet van toepassing</v>
          </cell>
          <cell r="I52"/>
          <cell r="J52"/>
          <cell r="K52"/>
          <cell r="L52" t="str">
            <v>nvt</v>
          </cell>
          <cell r="M52">
            <v>0</v>
          </cell>
          <cell r="N52"/>
          <cell r="O52">
            <v>0</v>
          </cell>
          <cell r="P52">
            <v>1</v>
          </cell>
          <cell r="Q52">
            <v>0</v>
          </cell>
          <cell r="R52">
            <v>0</v>
          </cell>
          <cell r="S52">
            <v>0</v>
          </cell>
        </row>
        <row r="53">
          <cell r="D53" t="str">
            <v>Horizon Anker A gebouw A</v>
          </cell>
          <cell r="E53" t="str">
            <v>bgg</v>
          </cell>
          <cell r="F53" t="str">
            <v>A0.043</v>
          </cell>
          <cell r="G53" t="str">
            <v>Afdelingshoofd</v>
          </cell>
          <cell r="H53" t="str">
            <v>administratieve -, personeels- en vergaderruimte</v>
          </cell>
          <cell r="I53" t="str">
            <v>Linoleum</v>
          </cell>
          <cell r="J53">
            <v>26.5</v>
          </cell>
          <cell r="K53"/>
          <cell r="L53">
            <v>1102</v>
          </cell>
          <cell r="M53">
            <v>101</v>
          </cell>
          <cell r="N53"/>
          <cell r="O53">
            <v>102</v>
          </cell>
          <cell r="P53">
            <v>1</v>
          </cell>
          <cell r="Q53">
            <v>0</v>
          </cell>
          <cell r="R53">
            <v>0</v>
          </cell>
          <cell r="S53">
            <v>0</v>
          </cell>
        </row>
        <row r="54">
          <cell r="D54" t="str">
            <v>Horizon Anker A gebouw A</v>
          </cell>
          <cell r="E54" t="str">
            <v>bgg</v>
          </cell>
          <cell r="F54" t="str">
            <v>A0.044</v>
          </cell>
          <cell r="G54" t="str">
            <v>Trap</v>
          </cell>
          <cell r="H54" t="str">
            <v>trappenhuis</v>
          </cell>
          <cell r="I54" t="str">
            <v>hout</v>
          </cell>
          <cell r="J54">
            <v>5.5</v>
          </cell>
          <cell r="K54"/>
          <cell r="L54">
            <v>9153</v>
          </cell>
          <cell r="M54">
            <v>109</v>
          </cell>
          <cell r="N54"/>
          <cell r="O54">
            <v>153</v>
          </cell>
          <cell r="P54">
            <v>1</v>
          </cell>
          <cell r="Q54">
            <v>0</v>
          </cell>
          <cell r="R54">
            <v>0</v>
          </cell>
          <cell r="S54">
            <v>0</v>
          </cell>
        </row>
        <row r="55">
          <cell r="D55" t="str">
            <v>Horizon Anker A gebouw A</v>
          </cell>
          <cell r="E55" t="str">
            <v>bgg</v>
          </cell>
          <cell r="F55" t="str">
            <v>A0.045</v>
          </cell>
          <cell r="G55" t="str">
            <v>Portaal fitness</v>
          </cell>
          <cell r="H55" t="str">
            <v>entree, gang, hal, repro, kopieer, was/droogruimte</v>
          </cell>
          <cell r="I55" t="str">
            <v>Linoleum</v>
          </cell>
          <cell r="J55">
            <v>7.1</v>
          </cell>
          <cell r="K55"/>
          <cell r="L55">
            <v>3153</v>
          </cell>
          <cell r="M55">
            <v>103</v>
          </cell>
          <cell r="N55"/>
          <cell r="O55">
            <v>153</v>
          </cell>
          <cell r="P55">
            <v>1</v>
          </cell>
          <cell r="Q55">
            <v>0</v>
          </cell>
          <cell r="R55">
            <v>0</v>
          </cell>
          <cell r="S55">
            <v>0</v>
          </cell>
        </row>
        <row r="56">
          <cell r="D56" t="str">
            <v>Horizon Anker A gebouw A</v>
          </cell>
          <cell r="E56" t="str">
            <v>bgg</v>
          </cell>
          <cell r="F56" t="str">
            <v>A0.046</v>
          </cell>
          <cell r="G56" t="str">
            <v>fitnesruimte</v>
          </cell>
          <cell r="H56" t="str">
            <v>fiitness</v>
          </cell>
          <cell r="I56" t="str">
            <v>Linoleum</v>
          </cell>
          <cell r="J56">
            <v>69.400000000000006</v>
          </cell>
          <cell r="K56"/>
          <cell r="L56">
            <v>15153</v>
          </cell>
          <cell r="M56">
            <v>108</v>
          </cell>
          <cell r="N56"/>
          <cell r="O56">
            <v>153</v>
          </cell>
          <cell r="P56">
            <v>1</v>
          </cell>
          <cell r="Q56">
            <v>0</v>
          </cell>
          <cell r="R56">
            <v>0</v>
          </cell>
          <cell r="S56">
            <v>0</v>
          </cell>
        </row>
        <row r="57">
          <cell r="D57" t="str">
            <v>Horizon Anker A gebouw A</v>
          </cell>
          <cell r="E57" t="str">
            <v>bgg</v>
          </cell>
          <cell r="F57" t="str">
            <v>A0.047</v>
          </cell>
          <cell r="G57" t="str">
            <v>Werkkast</v>
          </cell>
          <cell r="H57" t="str">
            <v>niet van toepassing</v>
          </cell>
          <cell r="I57"/>
          <cell r="J57"/>
          <cell r="K57"/>
          <cell r="L57" t="str">
            <v>nvt</v>
          </cell>
          <cell r="M57">
            <v>0</v>
          </cell>
          <cell r="N57"/>
          <cell r="O57">
            <v>0</v>
          </cell>
          <cell r="P57">
            <v>1</v>
          </cell>
          <cell r="Q57">
            <v>0</v>
          </cell>
          <cell r="R57">
            <v>0</v>
          </cell>
          <cell r="S57">
            <v>0</v>
          </cell>
        </row>
        <row r="58">
          <cell r="D58" t="str">
            <v>Horizon Anker A gebouw A</v>
          </cell>
          <cell r="E58" t="str">
            <v>bgg</v>
          </cell>
          <cell r="F58" t="str">
            <v>A0.048</v>
          </cell>
          <cell r="G58" t="str">
            <v>Toilet</v>
          </cell>
          <cell r="H58" t="str">
            <v>sanitaire ruimte (toilet-/doucheruimte)</v>
          </cell>
          <cell r="I58" t="str">
            <v>Tegels</v>
          </cell>
          <cell r="J58">
            <v>1.8</v>
          </cell>
          <cell r="K58"/>
          <cell r="L58">
            <v>4153</v>
          </cell>
          <cell r="M58">
            <v>104</v>
          </cell>
          <cell r="N58"/>
          <cell r="O58">
            <v>153</v>
          </cell>
          <cell r="P58">
            <v>1</v>
          </cell>
          <cell r="Q58">
            <v>0</v>
          </cell>
          <cell r="R58">
            <v>0</v>
          </cell>
          <cell r="S58">
            <v>0</v>
          </cell>
        </row>
        <row r="59">
          <cell r="D59" t="str">
            <v>Horizon Anker A gebouw A</v>
          </cell>
          <cell r="E59" t="str">
            <v>bgg</v>
          </cell>
          <cell r="F59" t="str">
            <v>A0.049</v>
          </cell>
          <cell r="G59" t="str">
            <v>Spreekkamer</v>
          </cell>
          <cell r="H59" t="str">
            <v>administratieve -, personeels- en vergaderruimte</v>
          </cell>
          <cell r="I59" t="str">
            <v>Linoleum</v>
          </cell>
          <cell r="J59">
            <v>11.6</v>
          </cell>
          <cell r="K59"/>
          <cell r="L59">
            <v>1153</v>
          </cell>
          <cell r="M59">
            <v>101</v>
          </cell>
          <cell r="N59"/>
          <cell r="O59">
            <v>153</v>
          </cell>
          <cell r="P59">
            <v>1</v>
          </cell>
          <cell r="Q59">
            <v>0</v>
          </cell>
          <cell r="R59">
            <v>0</v>
          </cell>
          <cell r="S59">
            <v>0</v>
          </cell>
        </row>
        <row r="60">
          <cell r="D60" t="str">
            <v>Horizon Anker A gebouw A</v>
          </cell>
          <cell r="E60" t="str">
            <v>bgg</v>
          </cell>
          <cell r="F60" t="str">
            <v>A0.050</v>
          </cell>
          <cell r="G60" t="str">
            <v>Spreekkamer</v>
          </cell>
          <cell r="H60" t="str">
            <v>administratieve -, personeels- en vergaderruimte</v>
          </cell>
          <cell r="I60" t="str">
            <v>Linoleum</v>
          </cell>
          <cell r="J60">
            <v>16.5</v>
          </cell>
          <cell r="K60"/>
          <cell r="L60">
            <v>1153</v>
          </cell>
          <cell r="M60">
            <v>101</v>
          </cell>
          <cell r="N60"/>
          <cell r="O60">
            <v>153</v>
          </cell>
          <cell r="P60">
            <v>1</v>
          </cell>
          <cell r="Q60">
            <v>0</v>
          </cell>
          <cell r="R60">
            <v>0</v>
          </cell>
          <cell r="S60">
            <v>0</v>
          </cell>
        </row>
        <row r="61">
          <cell r="D61" t="str">
            <v>Horizon Anker A gebouw A</v>
          </cell>
          <cell r="E61" t="str">
            <v>bgg</v>
          </cell>
          <cell r="F61" t="str">
            <v>A0.050b</v>
          </cell>
          <cell r="G61" t="str">
            <v>Tochtsluis</v>
          </cell>
          <cell r="H61" t="str">
            <v>entree, gang, hal, repro, kopieer, was/droogruimte</v>
          </cell>
          <cell r="I61" t="str">
            <v>Mat</v>
          </cell>
          <cell r="J61">
            <v>15</v>
          </cell>
          <cell r="K61"/>
          <cell r="L61">
            <v>3153</v>
          </cell>
          <cell r="M61">
            <v>103</v>
          </cell>
          <cell r="N61"/>
          <cell r="O61">
            <v>153</v>
          </cell>
          <cell r="P61">
            <v>1</v>
          </cell>
          <cell r="Q61">
            <v>0</v>
          </cell>
          <cell r="R61">
            <v>0</v>
          </cell>
          <cell r="S61">
            <v>0</v>
          </cell>
        </row>
        <row r="62">
          <cell r="D62" t="str">
            <v>Horizon Anker A gebouw A</v>
          </cell>
          <cell r="E62" t="str">
            <v>bgg</v>
          </cell>
          <cell r="F62" t="str">
            <v>A0.050c</v>
          </cell>
          <cell r="G62" t="str">
            <v>Toilet</v>
          </cell>
          <cell r="H62" t="str">
            <v>sanitaire ruimte (toilet-/doucheruimte)</v>
          </cell>
          <cell r="I62" t="str">
            <v>Tegels</v>
          </cell>
          <cell r="J62">
            <v>3.9</v>
          </cell>
          <cell r="K62"/>
          <cell r="L62">
            <v>4153</v>
          </cell>
          <cell r="M62">
            <v>104</v>
          </cell>
          <cell r="N62"/>
          <cell r="O62">
            <v>153</v>
          </cell>
          <cell r="P62">
            <v>1</v>
          </cell>
          <cell r="Q62">
            <v>0</v>
          </cell>
          <cell r="R62">
            <v>0</v>
          </cell>
          <cell r="S62">
            <v>0</v>
          </cell>
        </row>
        <row r="63">
          <cell r="D63" t="str">
            <v>Horizon Anker A gebouw A</v>
          </cell>
          <cell r="E63" t="str">
            <v>bgg</v>
          </cell>
          <cell r="F63" t="str">
            <v>A0.051</v>
          </cell>
          <cell r="G63" t="str">
            <v>Spreekkamer</v>
          </cell>
          <cell r="H63" t="str">
            <v>administratieve -, personeels- en vergaderruimte</v>
          </cell>
          <cell r="I63" t="str">
            <v>Linoleum</v>
          </cell>
          <cell r="J63">
            <v>16.5</v>
          </cell>
          <cell r="K63"/>
          <cell r="L63">
            <v>1153</v>
          </cell>
          <cell r="M63">
            <v>101</v>
          </cell>
          <cell r="N63"/>
          <cell r="O63">
            <v>153</v>
          </cell>
          <cell r="P63">
            <v>1</v>
          </cell>
          <cell r="Q63">
            <v>0</v>
          </cell>
          <cell r="R63">
            <v>0</v>
          </cell>
          <cell r="S63">
            <v>0</v>
          </cell>
        </row>
        <row r="64">
          <cell r="D64" t="str">
            <v>Horizon Anker A gebouw A</v>
          </cell>
          <cell r="E64" t="str">
            <v>bgg</v>
          </cell>
          <cell r="F64" t="str">
            <v>A0.052</v>
          </cell>
          <cell r="G64" t="str">
            <v>Spreekkamer</v>
          </cell>
          <cell r="H64" t="str">
            <v>administratieve -, personeels- en vergaderruimte</v>
          </cell>
          <cell r="I64" t="str">
            <v>Linoleum</v>
          </cell>
          <cell r="J64">
            <v>17.399999999999999</v>
          </cell>
          <cell r="K64"/>
          <cell r="L64">
            <v>1153</v>
          </cell>
          <cell r="M64">
            <v>101</v>
          </cell>
          <cell r="N64"/>
          <cell r="O64">
            <v>153</v>
          </cell>
          <cell r="P64">
            <v>1</v>
          </cell>
          <cell r="Q64">
            <v>0</v>
          </cell>
          <cell r="R64">
            <v>0</v>
          </cell>
          <cell r="S64">
            <v>0</v>
          </cell>
        </row>
        <row r="65">
          <cell r="D65" t="str">
            <v>Horizon Anker A gebouw A</v>
          </cell>
          <cell r="E65" t="str">
            <v>bgg</v>
          </cell>
          <cell r="F65" t="str">
            <v>A0.053</v>
          </cell>
          <cell r="G65" t="str">
            <v>Portaal</v>
          </cell>
          <cell r="H65" t="str">
            <v>entree, gang, hal, repro, kopieer, was/droogruimte</v>
          </cell>
          <cell r="I65" t="str">
            <v>Linoleum</v>
          </cell>
          <cell r="J65">
            <v>12.5</v>
          </cell>
          <cell r="K65"/>
          <cell r="L65">
            <v>3153</v>
          </cell>
          <cell r="M65">
            <v>103</v>
          </cell>
          <cell r="N65"/>
          <cell r="O65">
            <v>153</v>
          </cell>
          <cell r="P65">
            <v>1</v>
          </cell>
          <cell r="Q65">
            <v>0</v>
          </cell>
          <cell r="R65">
            <v>0</v>
          </cell>
          <cell r="S65">
            <v>0</v>
          </cell>
        </row>
        <row r="66">
          <cell r="D66" t="str">
            <v>Horizon Anker A gebouw A</v>
          </cell>
          <cell r="E66" t="str">
            <v>bgg</v>
          </cell>
          <cell r="F66" t="str">
            <v>A0.054</v>
          </cell>
          <cell r="G66" t="str">
            <v>Berging</v>
          </cell>
          <cell r="H66" t="str">
            <v>niet van toepassing</v>
          </cell>
          <cell r="I66"/>
          <cell r="J66"/>
          <cell r="K66"/>
          <cell r="L66" t="str">
            <v>nvt</v>
          </cell>
          <cell r="M66">
            <v>0</v>
          </cell>
          <cell r="N66"/>
          <cell r="O66">
            <v>0</v>
          </cell>
          <cell r="P66">
            <v>1</v>
          </cell>
          <cell r="Q66">
            <v>0</v>
          </cell>
          <cell r="R66">
            <v>0</v>
          </cell>
          <cell r="S66">
            <v>0</v>
          </cell>
        </row>
        <row r="67">
          <cell r="D67" t="str">
            <v>Horizon Anker A gebouw A</v>
          </cell>
          <cell r="E67" t="str">
            <v>bgg</v>
          </cell>
          <cell r="F67" t="str">
            <v>A0.055</v>
          </cell>
          <cell r="G67" t="str">
            <v>Winkel</v>
          </cell>
          <cell r="H67" t="str">
            <v>niet van toepassing</v>
          </cell>
          <cell r="I67" t="str">
            <v>Linoleum</v>
          </cell>
          <cell r="J67"/>
          <cell r="K67"/>
          <cell r="L67" t="str">
            <v>nvt</v>
          </cell>
          <cell r="M67">
            <v>0</v>
          </cell>
          <cell r="N67"/>
          <cell r="O67">
            <v>0</v>
          </cell>
          <cell r="P67">
            <v>1</v>
          </cell>
          <cell r="Q67">
            <v>0</v>
          </cell>
          <cell r="R67">
            <v>0</v>
          </cell>
          <cell r="S67">
            <v>0</v>
          </cell>
        </row>
        <row r="68">
          <cell r="D68" t="str">
            <v>Horizon Anker A gebouw A</v>
          </cell>
          <cell r="E68" t="str">
            <v>bgg</v>
          </cell>
          <cell r="F68" t="str">
            <v>A0.056</v>
          </cell>
          <cell r="G68" t="str">
            <v>Sparruimte</v>
          </cell>
          <cell r="H68" t="str">
            <v>niet van toepassing</v>
          </cell>
          <cell r="I68"/>
          <cell r="J68"/>
          <cell r="K68"/>
          <cell r="L68" t="str">
            <v>nvt</v>
          </cell>
          <cell r="M68">
            <v>0</v>
          </cell>
          <cell r="N68"/>
          <cell r="O68">
            <v>0</v>
          </cell>
          <cell r="P68">
            <v>1</v>
          </cell>
          <cell r="Q68">
            <v>0</v>
          </cell>
          <cell r="R68">
            <v>0</v>
          </cell>
          <cell r="S68">
            <v>0</v>
          </cell>
        </row>
        <row r="69">
          <cell r="D69" t="str">
            <v>Horizon Anker A gebouw A</v>
          </cell>
          <cell r="E69" t="str">
            <v>bgg</v>
          </cell>
          <cell r="F69" t="str">
            <v>A0.058</v>
          </cell>
          <cell r="G69" t="str">
            <v>Berging</v>
          </cell>
          <cell r="H69" t="str">
            <v>niet van toepassing</v>
          </cell>
          <cell r="I69"/>
          <cell r="J69"/>
          <cell r="K69"/>
          <cell r="L69" t="str">
            <v>nvt</v>
          </cell>
          <cell r="M69">
            <v>0</v>
          </cell>
          <cell r="N69"/>
          <cell r="O69">
            <v>0</v>
          </cell>
          <cell r="P69">
            <v>1</v>
          </cell>
          <cell r="Q69">
            <v>0</v>
          </cell>
          <cell r="R69">
            <v>0</v>
          </cell>
          <cell r="S69">
            <v>0</v>
          </cell>
        </row>
        <row r="70">
          <cell r="D70" t="str">
            <v>Horizon Anker A gebouw A</v>
          </cell>
          <cell r="E70" t="str">
            <v>bgg</v>
          </cell>
          <cell r="F70" t="str">
            <v>A0.059</v>
          </cell>
          <cell r="G70" t="str">
            <v>Toilet</v>
          </cell>
          <cell r="H70" t="str">
            <v>sanitaire ruimte (toilet-/doucheruimte)</v>
          </cell>
          <cell r="I70" t="str">
            <v>Tegels</v>
          </cell>
          <cell r="J70">
            <v>1.2</v>
          </cell>
          <cell r="K70"/>
          <cell r="L70">
            <v>4153</v>
          </cell>
          <cell r="M70">
            <v>104</v>
          </cell>
          <cell r="N70"/>
          <cell r="O70">
            <v>153</v>
          </cell>
          <cell r="P70">
            <v>1</v>
          </cell>
          <cell r="Q70">
            <v>0</v>
          </cell>
          <cell r="R70">
            <v>0</v>
          </cell>
          <cell r="S70">
            <v>0</v>
          </cell>
        </row>
        <row r="71">
          <cell r="D71" t="str">
            <v>Horizon Anker A gebouw A</v>
          </cell>
          <cell r="E71" t="str">
            <v>bgg</v>
          </cell>
          <cell r="F71" t="str">
            <v>A0.060</v>
          </cell>
          <cell r="G71" t="str">
            <v>Trap</v>
          </cell>
          <cell r="H71" t="str">
            <v>trappenhuis</v>
          </cell>
          <cell r="I71" t="str">
            <v>hout</v>
          </cell>
          <cell r="J71">
            <v>33.200000000000003</v>
          </cell>
          <cell r="K71"/>
          <cell r="L71">
            <v>9153</v>
          </cell>
          <cell r="M71">
            <v>109</v>
          </cell>
          <cell r="N71"/>
          <cell r="O71">
            <v>153</v>
          </cell>
          <cell r="P71">
            <v>1</v>
          </cell>
          <cell r="Q71">
            <v>0</v>
          </cell>
          <cell r="R71">
            <v>0</v>
          </cell>
          <cell r="S71">
            <v>0</v>
          </cell>
        </row>
        <row r="72">
          <cell r="D72" t="str">
            <v>Horizon Anker A gebouw A</v>
          </cell>
          <cell r="E72" t="str">
            <v>bgg</v>
          </cell>
          <cell r="F72" t="str">
            <v>A0.061</v>
          </cell>
          <cell r="G72" t="str">
            <v xml:space="preserve">Kopieerruimte </v>
          </cell>
          <cell r="H72" t="str">
            <v>entree, gang, hal, repro, kopieer, was/droogruimte</v>
          </cell>
          <cell r="I72" t="str">
            <v>Linoleum</v>
          </cell>
          <cell r="J72">
            <v>1</v>
          </cell>
          <cell r="K72"/>
          <cell r="L72">
            <v>3153</v>
          </cell>
          <cell r="M72">
            <v>103</v>
          </cell>
          <cell r="N72"/>
          <cell r="O72">
            <v>153</v>
          </cell>
          <cell r="P72">
            <v>1</v>
          </cell>
          <cell r="Q72">
            <v>0</v>
          </cell>
          <cell r="R72">
            <v>0</v>
          </cell>
          <cell r="S72">
            <v>0</v>
          </cell>
        </row>
        <row r="73">
          <cell r="D73" t="str">
            <v>Horizon Anker A gebouw A</v>
          </cell>
          <cell r="E73" t="str">
            <v>bgg</v>
          </cell>
          <cell r="F73" t="str">
            <v>A0.062</v>
          </cell>
          <cell r="G73" t="str">
            <v>Opslag</v>
          </cell>
          <cell r="H73" t="str">
            <v>niet van toepassing</v>
          </cell>
          <cell r="I73"/>
          <cell r="J73"/>
          <cell r="K73"/>
          <cell r="L73" t="str">
            <v>nvt</v>
          </cell>
          <cell r="M73">
            <v>0</v>
          </cell>
          <cell r="N73"/>
          <cell r="O73">
            <v>0</v>
          </cell>
          <cell r="P73">
            <v>1</v>
          </cell>
          <cell r="Q73">
            <v>0</v>
          </cell>
          <cell r="R73">
            <v>0</v>
          </cell>
          <cell r="S73">
            <v>0</v>
          </cell>
        </row>
        <row r="74">
          <cell r="D74" t="str">
            <v>Horizon Anker A gebouw A</v>
          </cell>
          <cell r="E74" t="str">
            <v>bgg</v>
          </cell>
          <cell r="F74" t="str">
            <v>A0.063</v>
          </cell>
          <cell r="G74" t="str">
            <v>Lift</v>
          </cell>
          <cell r="H74" t="str">
            <v>niet van toepassing</v>
          </cell>
          <cell r="I74"/>
          <cell r="J74"/>
          <cell r="K74"/>
          <cell r="L74" t="str">
            <v>nvt</v>
          </cell>
          <cell r="M74">
            <v>0</v>
          </cell>
          <cell r="N74"/>
          <cell r="O74">
            <v>0</v>
          </cell>
          <cell r="P74">
            <v>1</v>
          </cell>
          <cell r="Q74">
            <v>0</v>
          </cell>
          <cell r="R74">
            <v>0</v>
          </cell>
          <cell r="S74">
            <v>0</v>
          </cell>
        </row>
        <row r="75">
          <cell r="D75" t="str">
            <v>Horizon Anker A gebouw A</v>
          </cell>
          <cell r="E75" t="str">
            <v>bgg</v>
          </cell>
          <cell r="F75" t="str">
            <v>A0.064</v>
          </cell>
          <cell r="G75" t="str">
            <v>Wachtruimte</v>
          </cell>
          <cell r="H75" t="str">
            <v>aula, gemeenschappelijke ruimte, bibliotheek</v>
          </cell>
          <cell r="I75" t="str">
            <v>Linoleum</v>
          </cell>
          <cell r="J75">
            <v>9.9</v>
          </cell>
          <cell r="K75"/>
          <cell r="L75">
            <v>2153</v>
          </cell>
          <cell r="M75">
            <v>102</v>
          </cell>
          <cell r="N75"/>
          <cell r="O75">
            <v>153</v>
          </cell>
          <cell r="P75">
            <v>1</v>
          </cell>
          <cell r="Q75">
            <v>0</v>
          </cell>
          <cell r="R75">
            <v>0</v>
          </cell>
          <cell r="S75">
            <v>0</v>
          </cell>
        </row>
        <row r="76">
          <cell r="D76" t="str">
            <v>Horizon Anker A gebouw A</v>
          </cell>
          <cell r="E76" t="str">
            <v>bgg</v>
          </cell>
          <cell r="F76" t="str">
            <v>A0.065</v>
          </cell>
          <cell r="G76" t="str">
            <v>Gang</v>
          </cell>
          <cell r="H76" t="str">
            <v>entree, gang, hal, repro, kopieer, was/droogruimte</v>
          </cell>
          <cell r="I76" t="str">
            <v>Linoleum</v>
          </cell>
          <cell r="J76">
            <v>24.7</v>
          </cell>
          <cell r="K76"/>
          <cell r="L76">
            <v>3153</v>
          </cell>
          <cell r="M76">
            <v>103</v>
          </cell>
          <cell r="N76"/>
          <cell r="O76">
            <v>153</v>
          </cell>
          <cell r="P76">
            <v>1</v>
          </cell>
          <cell r="Q76">
            <v>0</v>
          </cell>
          <cell r="R76">
            <v>0</v>
          </cell>
          <cell r="S76">
            <v>0</v>
          </cell>
        </row>
        <row r="77">
          <cell r="D77" t="str">
            <v>Horizon Anker A gebouw A</v>
          </cell>
          <cell r="E77" t="str">
            <v>bgg</v>
          </cell>
          <cell r="F77" t="str">
            <v>A0.066</v>
          </cell>
          <cell r="G77" t="str">
            <v xml:space="preserve">entree( 2m borstelmat) </v>
          </cell>
          <cell r="H77" t="str">
            <v>entree, gang, hal, repro, kopieer, was/droogruimte</v>
          </cell>
          <cell r="I77" t="str">
            <v>Linoleum</v>
          </cell>
          <cell r="J77">
            <v>7.5</v>
          </cell>
          <cell r="K77"/>
          <cell r="L77">
            <v>3153</v>
          </cell>
          <cell r="M77">
            <v>103</v>
          </cell>
          <cell r="N77"/>
          <cell r="O77">
            <v>153</v>
          </cell>
          <cell r="P77">
            <v>1</v>
          </cell>
          <cell r="Q77">
            <v>0</v>
          </cell>
          <cell r="R77">
            <v>0</v>
          </cell>
          <cell r="S77">
            <v>0</v>
          </cell>
        </row>
        <row r="78">
          <cell r="D78" t="str">
            <v>Horizon Anker A gebouw A</v>
          </cell>
          <cell r="E78" t="str">
            <v>bgg</v>
          </cell>
          <cell r="F78" t="str">
            <v>A0.067</v>
          </cell>
          <cell r="G78" t="str">
            <v>Biometrie</v>
          </cell>
          <cell r="H78" t="str">
            <v>entree, gang, hal, repro, kopieer, was/droogruimte</v>
          </cell>
          <cell r="I78" t="str">
            <v>Linoleum</v>
          </cell>
          <cell r="J78">
            <v>5.4</v>
          </cell>
          <cell r="K78"/>
          <cell r="L78">
            <v>3153</v>
          </cell>
          <cell r="M78">
            <v>103</v>
          </cell>
          <cell r="N78"/>
          <cell r="O78">
            <v>153</v>
          </cell>
          <cell r="P78">
            <v>1</v>
          </cell>
          <cell r="Q78">
            <v>0</v>
          </cell>
          <cell r="R78">
            <v>0</v>
          </cell>
          <cell r="S78">
            <v>0</v>
          </cell>
        </row>
        <row r="79">
          <cell r="D79" t="str">
            <v>Horizon Anker A gebouw A</v>
          </cell>
          <cell r="E79" t="str">
            <v>bgg</v>
          </cell>
          <cell r="F79" t="str">
            <v>A0.068</v>
          </cell>
          <cell r="G79" t="str">
            <v>Visitatie is incl. wc 1,5 m2 en douche 1,5 m2</v>
          </cell>
          <cell r="H79" t="str">
            <v>sanitaire ruimte (toilet-/doucheruimte)</v>
          </cell>
          <cell r="I79" t="str">
            <v>Linoleum</v>
          </cell>
          <cell r="J79">
            <v>7.9</v>
          </cell>
          <cell r="K79"/>
          <cell r="L79">
            <v>4255</v>
          </cell>
          <cell r="M79">
            <v>104</v>
          </cell>
          <cell r="N79"/>
          <cell r="O79">
            <v>255</v>
          </cell>
          <cell r="P79">
            <v>1</v>
          </cell>
          <cell r="Q79">
            <v>0</v>
          </cell>
          <cell r="R79">
            <v>0</v>
          </cell>
          <cell r="S79">
            <v>0</v>
          </cell>
        </row>
        <row r="80">
          <cell r="D80" t="str">
            <v>Horizon Anker A gebouw A</v>
          </cell>
          <cell r="E80" t="str">
            <v>bgg</v>
          </cell>
          <cell r="F80" t="str">
            <v>A0.069</v>
          </cell>
          <cell r="G80" t="str">
            <v>Kantoor</v>
          </cell>
          <cell r="H80" t="str">
            <v>administratieve -, personeels- en vergaderruimte</v>
          </cell>
          <cell r="I80" t="str">
            <v>Linoleum</v>
          </cell>
          <cell r="J80">
            <v>9.4</v>
          </cell>
          <cell r="K80"/>
          <cell r="L80">
            <v>1102</v>
          </cell>
          <cell r="M80">
            <v>101</v>
          </cell>
          <cell r="N80"/>
          <cell r="O80">
            <v>102</v>
          </cell>
          <cell r="P80">
            <v>1</v>
          </cell>
          <cell r="Q80">
            <v>0</v>
          </cell>
          <cell r="R80">
            <v>0</v>
          </cell>
          <cell r="S80">
            <v>0</v>
          </cell>
        </row>
        <row r="81">
          <cell r="D81" t="str">
            <v>Horizon Anker A gebouw A</v>
          </cell>
          <cell r="E81" t="str">
            <v>bgg</v>
          </cell>
          <cell r="F81" t="str">
            <v>A0.070</v>
          </cell>
          <cell r="G81" t="str">
            <v>Gang</v>
          </cell>
          <cell r="H81" t="str">
            <v>entree, gang, hal, repro, kopieer, was/droogruimte</v>
          </cell>
          <cell r="I81" t="str">
            <v>Linoleum</v>
          </cell>
          <cell r="J81">
            <v>34.299999999999997</v>
          </cell>
          <cell r="K81"/>
          <cell r="L81">
            <v>3153</v>
          </cell>
          <cell r="M81">
            <v>103</v>
          </cell>
          <cell r="N81"/>
          <cell r="O81">
            <v>153</v>
          </cell>
          <cell r="P81">
            <v>1</v>
          </cell>
          <cell r="Q81">
            <v>0</v>
          </cell>
          <cell r="R81">
            <v>0</v>
          </cell>
          <cell r="S81">
            <v>0</v>
          </cell>
        </row>
        <row r="82">
          <cell r="D82" t="str">
            <v>Horizon Anker A gebouw A</v>
          </cell>
          <cell r="E82" t="str">
            <v>bgg</v>
          </cell>
          <cell r="F82" t="str">
            <v>A0.071</v>
          </cell>
          <cell r="G82" t="str">
            <v>Containers</v>
          </cell>
          <cell r="H82" t="str">
            <v>niet van toepassing</v>
          </cell>
          <cell r="I82" t="str">
            <v>Linoleum</v>
          </cell>
          <cell r="J82"/>
          <cell r="K82"/>
          <cell r="L82" t="str">
            <v>nvt</v>
          </cell>
          <cell r="M82">
            <v>0</v>
          </cell>
          <cell r="N82"/>
          <cell r="O82">
            <v>0</v>
          </cell>
          <cell r="P82">
            <v>1</v>
          </cell>
          <cell r="Q82">
            <v>0</v>
          </cell>
          <cell r="R82">
            <v>0</v>
          </cell>
          <cell r="S82">
            <v>0</v>
          </cell>
        </row>
        <row r="83">
          <cell r="D83" t="str">
            <v>Horizon Anker A gebouw A</v>
          </cell>
          <cell r="E83" t="str">
            <v>bgg</v>
          </cell>
          <cell r="F83" t="str">
            <v>A0.072</v>
          </cell>
          <cell r="G83" t="str">
            <v>Kantoor</v>
          </cell>
          <cell r="H83" t="str">
            <v>administratieve -, personeels- en vergaderruimte</v>
          </cell>
          <cell r="I83" t="str">
            <v>Linoleum</v>
          </cell>
          <cell r="J83">
            <v>16.8</v>
          </cell>
          <cell r="K83"/>
          <cell r="L83">
            <v>1102</v>
          </cell>
          <cell r="M83">
            <v>101</v>
          </cell>
          <cell r="N83"/>
          <cell r="O83">
            <v>102</v>
          </cell>
          <cell r="P83">
            <v>1</v>
          </cell>
          <cell r="Q83">
            <v>0</v>
          </cell>
          <cell r="R83">
            <v>0</v>
          </cell>
          <cell r="S83">
            <v>0</v>
          </cell>
        </row>
        <row r="84">
          <cell r="D84" t="str">
            <v>Horizon Anker A gebouw A</v>
          </cell>
          <cell r="E84" t="str">
            <v>bgg</v>
          </cell>
          <cell r="F84" t="str">
            <v>A0.073</v>
          </cell>
          <cell r="G84" t="str">
            <v>Kantoor</v>
          </cell>
          <cell r="H84" t="str">
            <v>administratieve -, personeels- en vergaderruimte</v>
          </cell>
          <cell r="I84" t="str">
            <v>Linoleum</v>
          </cell>
          <cell r="J84">
            <v>16.8</v>
          </cell>
          <cell r="K84"/>
          <cell r="L84">
            <v>1102</v>
          </cell>
          <cell r="M84">
            <v>101</v>
          </cell>
          <cell r="N84"/>
          <cell r="O84">
            <v>102</v>
          </cell>
          <cell r="P84">
            <v>1</v>
          </cell>
          <cell r="Q84">
            <v>0</v>
          </cell>
          <cell r="R84">
            <v>0</v>
          </cell>
          <cell r="S84">
            <v>0</v>
          </cell>
        </row>
        <row r="85">
          <cell r="D85" t="str">
            <v>Horizon Anker A gebouw A</v>
          </cell>
          <cell r="E85" t="str">
            <v>bgg</v>
          </cell>
          <cell r="F85" t="str">
            <v>A0.074</v>
          </cell>
          <cell r="G85" t="str">
            <v>Kantoor</v>
          </cell>
          <cell r="H85" t="str">
            <v>administratieve -, personeels- en vergaderruimte</v>
          </cell>
          <cell r="I85" t="str">
            <v>Linoleum</v>
          </cell>
          <cell r="J85">
            <v>16.8</v>
          </cell>
          <cell r="K85"/>
          <cell r="L85">
            <v>1102</v>
          </cell>
          <cell r="M85">
            <v>101</v>
          </cell>
          <cell r="N85"/>
          <cell r="O85">
            <v>102</v>
          </cell>
          <cell r="P85">
            <v>1</v>
          </cell>
          <cell r="Q85">
            <v>0</v>
          </cell>
          <cell r="R85">
            <v>0</v>
          </cell>
          <cell r="S85">
            <v>0</v>
          </cell>
        </row>
        <row r="86">
          <cell r="D86" t="str">
            <v>Horizon Anker A gebouw A</v>
          </cell>
          <cell r="E86" t="str">
            <v>bgg</v>
          </cell>
          <cell r="F86" t="str">
            <v>A0.075</v>
          </cell>
          <cell r="G86" t="str">
            <v>Kantoor/Vergaderruimte</v>
          </cell>
          <cell r="H86" t="str">
            <v>administratieve -, personeels- en vergaderruimte</v>
          </cell>
          <cell r="I86" t="str">
            <v>Linoleum</v>
          </cell>
          <cell r="J86">
            <v>34.9</v>
          </cell>
          <cell r="K86"/>
          <cell r="L86">
            <v>1102</v>
          </cell>
          <cell r="M86">
            <v>101</v>
          </cell>
          <cell r="N86"/>
          <cell r="O86">
            <v>102</v>
          </cell>
          <cell r="P86">
            <v>1</v>
          </cell>
          <cell r="Q86">
            <v>0</v>
          </cell>
          <cell r="R86">
            <v>0</v>
          </cell>
          <cell r="S86">
            <v>0</v>
          </cell>
        </row>
        <row r="87">
          <cell r="D87" t="str">
            <v>Horizon Anker A gebouw A</v>
          </cell>
          <cell r="E87" t="str">
            <v>bgg</v>
          </cell>
          <cell r="F87" t="str">
            <v>A0.077</v>
          </cell>
          <cell r="G87" t="str">
            <v>Kantoor/Flexpekken</v>
          </cell>
          <cell r="H87" t="str">
            <v>administratieve -, personeels- en vergaderruimte</v>
          </cell>
          <cell r="I87" t="str">
            <v>Linoleum</v>
          </cell>
          <cell r="J87">
            <v>47.8</v>
          </cell>
          <cell r="K87"/>
          <cell r="L87">
            <v>1102</v>
          </cell>
          <cell r="M87">
            <v>101</v>
          </cell>
          <cell r="N87"/>
          <cell r="O87">
            <v>102</v>
          </cell>
          <cell r="P87">
            <v>1</v>
          </cell>
          <cell r="Q87">
            <v>0</v>
          </cell>
          <cell r="R87">
            <v>0</v>
          </cell>
          <cell r="S87">
            <v>0</v>
          </cell>
        </row>
        <row r="88">
          <cell r="D88" t="str">
            <v>Horizon Anker A gebouw A</v>
          </cell>
          <cell r="E88" t="str">
            <v>bgg</v>
          </cell>
          <cell r="F88" t="str">
            <v>A0.078</v>
          </cell>
          <cell r="G88" t="str">
            <v>gang</v>
          </cell>
          <cell r="H88" t="str">
            <v>entree, gang, hal, repro, kopieer, was/droogruimte</v>
          </cell>
          <cell r="I88" t="str">
            <v>Linoleum</v>
          </cell>
          <cell r="J88">
            <v>5.4</v>
          </cell>
          <cell r="K88"/>
          <cell r="L88">
            <v>3153</v>
          </cell>
          <cell r="M88">
            <v>103</v>
          </cell>
          <cell r="N88"/>
          <cell r="O88">
            <v>153</v>
          </cell>
          <cell r="P88">
            <v>1</v>
          </cell>
          <cell r="Q88">
            <v>0</v>
          </cell>
          <cell r="R88">
            <v>0</v>
          </cell>
          <cell r="S88">
            <v>0</v>
          </cell>
        </row>
        <row r="89">
          <cell r="D89" t="str">
            <v>Horizon Anker A gebouw A</v>
          </cell>
          <cell r="E89" t="str">
            <v>bgg</v>
          </cell>
          <cell r="F89" t="str">
            <v>A0.079</v>
          </cell>
          <cell r="G89" t="str">
            <v>Berging</v>
          </cell>
          <cell r="H89" t="str">
            <v>niet van toepassing</v>
          </cell>
          <cell r="I89"/>
          <cell r="J89"/>
          <cell r="K89"/>
          <cell r="L89" t="str">
            <v>nvt</v>
          </cell>
          <cell r="M89">
            <v>0</v>
          </cell>
          <cell r="N89"/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0</v>
          </cell>
        </row>
        <row r="90">
          <cell r="D90" t="str">
            <v>Horizon Anker A gebouw A</v>
          </cell>
          <cell r="E90" t="str">
            <v>bgg</v>
          </cell>
          <cell r="F90" t="str">
            <v>A0.080</v>
          </cell>
          <cell r="G90" t="str">
            <v xml:space="preserve">Kantoor </v>
          </cell>
          <cell r="H90" t="str">
            <v>administratieve -, personeels- en vergaderruimte</v>
          </cell>
          <cell r="I90" t="str">
            <v>Linoleum</v>
          </cell>
          <cell r="J90">
            <v>19.2</v>
          </cell>
          <cell r="K90"/>
          <cell r="L90">
            <v>1102</v>
          </cell>
          <cell r="M90">
            <v>101</v>
          </cell>
          <cell r="N90"/>
          <cell r="O90">
            <v>102</v>
          </cell>
          <cell r="P90">
            <v>1</v>
          </cell>
          <cell r="Q90">
            <v>0</v>
          </cell>
          <cell r="R90">
            <v>0</v>
          </cell>
          <cell r="S90">
            <v>0</v>
          </cell>
        </row>
        <row r="91">
          <cell r="D91" t="str">
            <v>Horizon Anker A gebouw A</v>
          </cell>
          <cell r="E91" t="str">
            <v>bgg</v>
          </cell>
          <cell r="F91" t="str">
            <v>A0.081</v>
          </cell>
          <cell r="G91" t="str">
            <v>gang</v>
          </cell>
          <cell r="H91" t="str">
            <v>entree, gang, hal, repro, kopieer, was/droogruimte</v>
          </cell>
          <cell r="I91" t="str">
            <v>Linoleum</v>
          </cell>
          <cell r="J91">
            <v>29.7</v>
          </cell>
          <cell r="K91"/>
          <cell r="L91">
            <v>3153</v>
          </cell>
          <cell r="M91">
            <v>103</v>
          </cell>
          <cell r="N91"/>
          <cell r="O91">
            <v>153</v>
          </cell>
          <cell r="P91">
            <v>1</v>
          </cell>
          <cell r="Q91">
            <v>0</v>
          </cell>
          <cell r="R91">
            <v>0</v>
          </cell>
          <cell r="S91">
            <v>0</v>
          </cell>
        </row>
        <row r="92">
          <cell r="D92" t="str">
            <v>Horizon Anker A gebouw A</v>
          </cell>
          <cell r="E92" t="str">
            <v>bgg</v>
          </cell>
          <cell r="F92" t="str">
            <v>A0.082</v>
          </cell>
          <cell r="G92" t="str">
            <v>Patch ruimte</v>
          </cell>
          <cell r="H92" t="str">
            <v>niet van toepassing</v>
          </cell>
          <cell r="I92" t="str">
            <v>Linoleum</v>
          </cell>
          <cell r="J92"/>
          <cell r="K92"/>
          <cell r="L92" t="str">
            <v>nvt</v>
          </cell>
          <cell r="M92">
            <v>0</v>
          </cell>
          <cell r="N92"/>
          <cell r="O92">
            <v>0</v>
          </cell>
          <cell r="P92">
            <v>1</v>
          </cell>
          <cell r="Q92">
            <v>0</v>
          </cell>
          <cell r="R92">
            <v>0</v>
          </cell>
          <cell r="S92">
            <v>0</v>
          </cell>
        </row>
        <row r="93">
          <cell r="D93" t="str">
            <v>Horizon Anker A gebouw A</v>
          </cell>
          <cell r="E93" t="str">
            <v>bgg</v>
          </cell>
          <cell r="F93" t="str">
            <v>A0.083</v>
          </cell>
          <cell r="G93" t="str">
            <v>Kantoor</v>
          </cell>
          <cell r="H93" t="str">
            <v>administratieve -, personeels- en vergaderruimte</v>
          </cell>
          <cell r="I93" t="str">
            <v>Linoleum</v>
          </cell>
          <cell r="J93">
            <v>23.2</v>
          </cell>
          <cell r="K93"/>
          <cell r="L93">
            <v>1102</v>
          </cell>
          <cell r="M93">
            <v>101</v>
          </cell>
          <cell r="N93"/>
          <cell r="O93">
            <v>102</v>
          </cell>
          <cell r="P93">
            <v>1</v>
          </cell>
          <cell r="Q93">
            <v>0</v>
          </cell>
          <cell r="R93">
            <v>0</v>
          </cell>
          <cell r="S93">
            <v>0</v>
          </cell>
        </row>
        <row r="94">
          <cell r="D94" t="str">
            <v>Horizon Anker A gebouw A</v>
          </cell>
          <cell r="E94" t="str">
            <v>bgg</v>
          </cell>
          <cell r="F94" t="str">
            <v>A0.084</v>
          </cell>
          <cell r="G94" t="str">
            <v xml:space="preserve">Kantoor </v>
          </cell>
          <cell r="H94" t="str">
            <v>administratieve -, personeels- en vergaderruimte</v>
          </cell>
          <cell r="I94" t="str">
            <v>Linoleum</v>
          </cell>
          <cell r="J94">
            <v>23.5</v>
          </cell>
          <cell r="K94"/>
          <cell r="L94">
            <v>1102</v>
          </cell>
          <cell r="M94">
            <v>101</v>
          </cell>
          <cell r="N94"/>
          <cell r="O94">
            <v>102</v>
          </cell>
          <cell r="P94">
            <v>1</v>
          </cell>
          <cell r="Q94">
            <v>0</v>
          </cell>
          <cell r="R94">
            <v>0</v>
          </cell>
          <cell r="S94">
            <v>0</v>
          </cell>
        </row>
        <row r="95">
          <cell r="D95" t="str">
            <v>Horizon Anker A gebouw A</v>
          </cell>
          <cell r="E95" t="str">
            <v>bgg</v>
          </cell>
          <cell r="F95" t="str">
            <v>A0.085</v>
          </cell>
          <cell r="G95" t="str">
            <v xml:space="preserve">Kantoor </v>
          </cell>
          <cell r="H95" t="str">
            <v>administratieve -, personeels- en vergaderruimte</v>
          </cell>
          <cell r="I95" t="str">
            <v>Linoleum</v>
          </cell>
          <cell r="J95">
            <v>23.5</v>
          </cell>
          <cell r="K95"/>
          <cell r="L95">
            <v>1102</v>
          </cell>
          <cell r="M95">
            <v>101</v>
          </cell>
          <cell r="N95"/>
          <cell r="O95">
            <v>102</v>
          </cell>
          <cell r="P95">
            <v>1</v>
          </cell>
          <cell r="Q95">
            <v>0</v>
          </cell>
          <cell r="R95">
            <v>0</v>
          </cell>
          <cell r="S95">
            <v>0</v>
          </cell>
        </row>
        <row r="96">
          <cell r="D96" t="str">
            <v>Horizon Anker A gebouw A</v>
          </cell>
          <cell r="E96" t="str">
            <v>bgg</v>
          </cell>
          <cell r="F96" t="str">
            <v>A0.086</v>
          </cell>
          <cell r="G96" t="str">
            <v>Pantry</v>
          </cell>
          <cell r="H96" t="str">
            <v>pantry</v>
          </cell>
          <cell r="I96" t="str">
            <v>Linoleum</v>
          </cell>
          <cell r="J96">
            <v>3.1</v>
          </cell>
          <cell r="K96"/>
          <cell r="L96">
            <v>5153</v>
          </cell>
          <cell r="M96">
            <v>105</v>
          </cell>
          <cell r="N96"/>
          <cell r="O96">
            <v>153</v>
          </cell>
          <cell r="P96">
            <v>1</v>
          </cell>
          <cell r="Q96">
            <v>0</v>
          </cell>
          <cell r="R96">
            <v>0</v>
          </cell>
          <cell r="S96">
            <v>0</v>
          </cell>
        </row>
        <row r="97">
          <cell r="D97" t="str">
            <v>Horizon Anker A gebouw A</v>
          </cell>
          <cell r="E97" t="str">
            <v>bgg</v>
          </cell>
          <cell r="F97" t="str">
            <v>A0.087</v>
          </cell>
          <cell r="G97" t="str">
            <v xml:space="preserve">Kopieerruimte </v>
          </cell>
          <cell r="H97" t="str">
            <v>entree, gang, hal, repro, kopieer, was/droogruimte</v>
          </cell>
          <cell r="I97" t="str">
            <v>Linoleum</v>
          </cell>
          <cell r="J97">
            <v>8.9</v>
          </cell>
          <cell r="K97"/>
          <cell r="L97">
            <v>3153</v>
          </cell>
          <cell r="M97">
            <v>103</v>
          </cell>
          <cell r="N97"/>
          <cell r="O97">
            <v>153</v>
          </cell>
          <cell r="P97">
            <v>1</v>
          </cell>
          <cell r="Q97">
            <v>0</v>
          </cell>
          <cell r="R97">
            <v>0</v>
          </cell>
          <cell r="S97">
            <v>0</v>
          </cell>
        </row>
        <row r="98">
          <cell r="D98" t="str">
            <v>Horizon Anker A gebouw A</v>
          </cell>
          <cell r="E98" t="str">
            <v>bgg</v>
          </cell>
          <cell r="F98" t="str">
            <v>A0.088</v>
          </cell>
          <cell r="G98" t="str">
            <v>Tandarts</v>
          </cell>
          <cell r="H98" t="str">
            <v>administratieve -, personeels- en vergaderruimte</v>
          </cell>
          <cell r="I98" t="str">
            <v>Linoleum</v>
          </cell>
          <cell r="J98">
            <v>23.5</v>
          </cell>
          <cell r="K98"/>
          <cell r="L98">
            <v>1153</v>
          </cell>
          <cell r="M98">
            <v>101</v>
          </cell>
          <cell r="N98"/>
          <cell r="O98">
            <v>153</v>
          </cell>
          <cell r="P98">
            <v>1</v>
          </cell>
          <cell r="Q98">
            <v>0</v>
          </cell>
          <cell r="R98">
            <v>0</v>
          </cell>
          <cell r="S98">
            <v>0</v>
          </cell>
        </row>
        <row r="99">
          <cell r="D99" t="str">
            <v>Horizon Anker A gebouw A</v>
          </cell>
          <cell r="E99" t="str">
            <v>bgg</v>
          </cell>
          <cell r="F99" t="str">
            <v>A0.089</v>
          </cell>
          <cell r="G99" t="str">
            <v>Portaal</v>
          </cell>
          <cell r="H99" t="str">
            <v>entree, gang, hal, repro, kopieer, was/droogruimte</v>
          </cell>
          <cell r="I99" t="str">
            <v>Linoleum</v>
          </cell>
          <cell r="J99">
            <v>5.5</v>
          </cell>
          <cell r="K99"/>
          <cell r="L99">
            <v>3153</v>
          </cell>
          <cell r="M99">
            <v>103</v>
          </cell>
          <cell r="N99"/>
          <cell r="O99">
            <v>153</v>
          </cell>
          <cell r="P99">
            <v>1</v>
          </cell>
          <cell r="Q99">
            <v>0</v>
          </cell>
          <cell r="R99">
            <v>0</v>
          </cell>
          <cell r="S99">
            <v>0</v>
          </cell>
        </row>
        <row r="100">
          <cell r="D100" t="str">
            <v>Horizon Anker A gebouw A</v>
          </cell>
          <cell r="E100" t="str">
            <v>bgg</v>
          </cell>
          <cell r="F100" t="str">
            <v>A0.090</v>
          </cell>
          <cell r="G100" t="str">
            <v>Verpleegkundige/spreekkamer arts</v>
          </cell>
          <cell r="H100" t="str">
            <v>administratieve -, personeels- en vergaderruimte</v>
          </cell>
          <cell r="I100" t="str">
            <v>Linoleum</v>
          </cell>
          <cell r="J100">
            <v>29.6</v>
          </cell>
          <cell r="K100"/>
          <cell r="L100">
            <v>1153</v>
          </cell>
          <cell r="M100">
            <v>101</v>
          </cell>
          <cell r="N100"/>
          <cell r="O100">
            <v>153</v>
          </cell>
          <cell r="P100">
            <v>1</v>
          </cell>
          <cell r="Q100">
            <v>0</v>
          </cell>
          <cell r="R100">
            <v>0</v>
          </cell>
          <cell r="S100">
            <v>0</v>
          </cell>
        </row>
        <row r="101">
          <cell r="D101" t="str">
            <v>Horizon Anker A gebouw A</v>
          </cell>
          <cell r="E101" t="str">
            <v>bgg</v>
          </cell>
          <cell r="F101" t="str">
            <v>A0.091</v>
          </cell>
          <cell r="G101" t="str">
            <v>Onderzoekkamer arts</v>
          </cell>
          <cell r="H101" t="str">
            <v>administratieve -, personeels- en vergaderruimte</v>
          </cell>
          <cell r="I101" t="str">
            <v>Linoleum</v>
          </cell>
          <cell r="J101">
            <v>9</v>
          </cell>
          <cell r="K101"/>
          <cell r="L101">
            <v>1153</v>
          </cell>
          <cell r="M101">
            <v>101</v>
          </cell>
          <cell r="N101"/>
          <cell r="O101">
            <v>153</v>
          </cell>
          <cell r="P101">
            <v>1</v>
          </cell>
          <cell r="Q101">
            <v>0</v>
          </cell>
          <cell r="R101">
            <v>0</v>
          </cell>
          <cell r="S101">
            <v>0</v>
          </cell>
        </row>
        <row r="102">
          <cell r="D102" t="str">
            <v>Horizon Anker A gebouw A</v>
          </cell>
          <cell r="E102" t="str">
            <v>bgg</v>
          </cell>
          <cell r="F102" t="str">
            <v>A0.092</v>
          </cell>
          <cell r="G102" t="str">
            <v>Opname/fouilleer</v>
          </cell>
          <cell r="H102" t="str">
            <v>entree, gang, hal, repro, kopieer, was/droogruimte</v>
          </cell>
          <cell r="I102" t="str">
            <v>Tegels</v>
          </cell>
          <cell r="J102">
            <v>5.9</v>
          </cell>
          <cell r="K102"/>
          <cell r="L102">
            <v>3153</v>
          </cell>
          <cell r="M102">
            <v>103</v>
          </cell>
          <cell r="N102"/>
          <cell r="O102">
            <v>153</v>
          </cell>
          <cell r="P102">
            <v>1</v>
          </cell>
          <cell r="Q102">
            <v>0</v>
          </cell>
          <cell r="R102">
            <v>0</v>
          </cell>
          <cell r="S102">
            <v>0</v>
          </cell>
        </row>
        <row r="103">
          <cell r="D103" t="str">
            <v>Horizon Anker A gebouw A</v>
          </cell>
          <cell r="E103" t="str">
            <v>bgg</v>
          </cell>
          <cell r="F103" t="str">
            <v>A0.093</v>
          </cell>
          <cell r="G103" t="str">
            <v>PZI sleuteluitgifte</v>
          </cell>
          <cell r="H103" t="str">
            <v>entree, gang, hal, repro, kopieer, was/droogruimte</v>
          </cell>
          <cell r="I103" t="str">
            <v>Tegels</v>
          </cell>
          <cell r="J103">
            <v>17</v>
          </cell>
          <cell r="K103"/>
          <cell r="L103">
            <v>3153</v>
          </cell>
          <cell r="M103">
            <v>103</v>
          </cell>
          <cell r="N103"/>
          <cell r="O103">
            <v>153</v>
          </cell>
          <cell r="P103">
            <v>1</v>
          </cell>
          <cell r="Q103">
            <v>0</v>
          </cell>
          <cell r="R103">
            <v>0</v>
          </cell>
          <cell r="S103">
            <v>0</v>
          </cell>
        </row>
        <row r="104">
          <cell r="D104" t="str">
            <v>Horizon Anker A gebouw A</v>
          </cell>
          <cell r="E104" t="str">
            <v>bgg</v>
          </cell>
          <cell r="F104" t="str">
            <v>A0.094</v>
          </cell>
          <cell r="G104" t="str">
            <v>MIVA(sanitair)</v>
          </cell>
          <cell r="H104" t="str">
            <v>sanitaire ruimte (toilet-/doucheruimte)</v>
          </cell>
          <cell r="I104" t="str">
            <v>Tegels</v>
          </cell>
          <cell r="J104">
            <v>4.0999999999999996</v>
          </cell>
          <cell r="K104"/>
          <cell r="L104">
            <v>4255</v>
          </cell>
          <cell r="M104">
            <v>104</v>
          </cell>
          <cell r="N104"/>
          <cell r="O104">
            <v>255</v>
          </cell>
          <cell r="P104">
            <v>1</v>
          </cell>
          <cell r="Q104">
            <v>0</v>
          </cell>
          <cell r="R104">
            <v>0</v>
          </cell>
          <cell r="S104">
            <v>0</v>
          </cell>
        </row>
        <row r="105">
          <cell r="D105" t="str">
            <v>Horizon Anker A gebouw A</v>
          </cell>
          <cell r="E105" t="str">
            <v>bgg</v>
          </cell>
          <cell r="F105" t="str">
            <v>A0.095</v>
          </cell>
          <cell r="G105" t="str">
            <v>Entree</v>
          </cell>
          <cell r="H105" t="str">
            <v>entree, gang, hal, repro, kopieer, was/droogruimte</v>
          </cell>
          <cell r="I105" t="str">
            <v>Borstelmat</v>
          </cell>
          <cell r="J105">
            <v>14.8</v>
          </cell>
          <cell r="K105"/>
          <cell r="L105">
            <v>3153</v>
          </cell>
          <cell r="M105">
            <v>103</v>
          </cell>
          <cell r="N105"/>
          <cell r="O105">
            <v>153</v>
          </cell>
          <cell r="P105">
            <v>1</v>
          </cell>
          <cell r="Q105">
            <v>0</v>
          </cell>
          <cell r="R105">
            <v>0</v>
          </cell>
          <cell r="S105">
            <v>0</v>
          </cell>
        </row>
        <row r="106">
          <cell r="D106" t="str">
            <v>Horizon Anker A gebouw A</v>
          </cell>
          <cell r="E106" t="str">
            <v>bgg</v>
          </cell>
          <cell r="F106" t="str">
            <v>A0.096</v>
          </cell>
          <cell r="G106" t="str">
            <v>Hal voor detectie</v>
          </cell>
          <cell r="H106" t="str">
            <v>entree, gang, hal, repro, kopieer, was/droogruimte</v>
          </cell>
          <cell r="I106" t="str">
            <v>Tegels</v>
          </cell>
          <cell r="J106">
            <v>30.1</v>
          </cell>
          <cell r="K106"/>
          <cell r="L106">
            <v>3153</v>
          </cell>
          <cell r="M106">
            <v>103</v>
          </cell>
          <cell r="N106"/>
          <cell r="O106">
            <v>153</v>
          </cell>
          <cell r="P106">
            <v>1</v>
          </cell>
          <cell r="Q106">
            <v>0</v>
          </cell>
          <cell r="R106">
            <v>0</v>
          </cell>
          <cell r="S106">
            <v>0</v>
          </cell>
        </row>
        <row r="107">
          <cell r="D107" t="str">
            <v>Horizon Anker A gebouw A</v>
          </cell>
          <cell r="E107" t="str">
            <v>bgg</v>
          </cell>
          <cell r="F107" t="str">
            <v>A0.097</v>
          </cell>
          <cell r="G107" t="str">
            <v>Hal na detectie</v>
          </cell>
          <cell r="H107" t="str">
            <v>entree, gang, hal, repro, kopieer, was/droogruimte</v>
          </cell>
          <cell r="I107" t="str">
            <v>Tegels</v>
          </cell>
          <cell r="J107">
            <v>21</v>
          </cell>
          <cell r="K107"/>
          <cell r="L107">
            <v>3153</v>
          </cell>
          <cell r="M107">
            <v>103</v>
          </cell>
          <cell r="N107"/>
          <cell r="O107">
            <v>153</v>
          </cell>
          <cell r="P107">
            <v>1</v>
          </cell>
          <cell r="Q107">
            <v>0</v>
          </cell>
          <cell r="R107">
            <v>0</v>
          </cell>
          <cell r="S107">
            <v>0</v>
          </cell>
        </row>
        <row r="108">
          <cell r="D108" t="str">
            <v>Horizon Anker Kompas 1 gebouw A</v>
          </cell>
          <cell r="E108" t="str">
            <v>bgg</v>
          </cell>
          <cell r="F108" t="str">
            <v>A0.101</v>
          </cell>
          <cell r="G108" t="str">
            <v>Gang voor de sl.kamers</v>
          </cell>
          <cell r="H108" t="str">
            <v>entree, gang, hal, repro, kopieer, was/droogruimte</v>
          </cell>
          <cell r="I108" t="str">
            <v>linoleum</v>
          </cell>
          <cell r="J108">
            <v>77.8</v>
          </cell>
          <cell r="K108"/>
          <cell r="L108">
            <v>3153</v>
          </cell>
          <cell r="M108">
            <v>103</v>
          </cell>
          <cell r="N108"/>
          <cell r="O108">
            <v>153</v>
          </cell>
          <cell r="P108">
            <v>1</v>
          </cell>
          <cell r="Q108">
            <v>0</v>
          </cell>
          <cell r="R108">
            <v>0</v>
          </cell>
          <cell r="S108">
            <v>0</v>
          </cell>
        </row>
        <row r="109">
          <cell r="D109" t="str">
            <v>Horizon Anker Kompas 1 gebouw A</v>
          </cell>
          <cell r="E109" t="str">
            <v>bgg</v>
          </cell>
          <cell r="F109" t="str">
            <v>A0.102</v>
          </cell>
          <cell r="G109" t="str">
            <v>Trap</v>
          </cell>
          <cell r="H109" t="str">
            <v>trappenhuis</v>
          </cell>
          <cell r="I109" t="str">
            <v>Steen</v>
          </cell>
          <cell r="J109">
            <v>14.2</v>
          </cell>
          <cell r="K109"/>
          <cell r="L109">
            <v>9153</v>
          </cell>
          <cell r="M109">
            <v>109</v>
          </cell>
          <cell r="N109"/>
          <cell r="O109">
            <v>153</v>
          </cell>
          <cell r="P109">
            <v>1</v>
          </cell>
          <cell r="Q109">
            <v>0</v>
          </cell>
          <cell r="R109">
            <v>0</v>
          </cell>
          <cell r="S109">
            <v>0</v>
          </cell>
        </row>
        <row r="110">
          <cell r="D110" t="str">
            <v>Horizon Anker Kompas 1 gebouw A</v>
          </cell>
          <cell r="E110" t="str">
            <v>bgg</v>
          </cell>
          <cell r="F110" t="str">
            <v>A0.103</v>
          </cell>
          <cell r="G110" t="str">
            <v>Linnenkamer</v>
          </cell>
          <cell r="H110" t="str">
            <v>entree, gang, hal, repro, kopieer, was/droogruimte</v>
          </cell>
          <cell r="I110" t="str">
            <v>Tegels</v>
          </cell>
          <cell r="J110">
            <v>13.7</v>
          </cell>
          <cell r="K110"/>
          <cell r="L110">
            <v>3153</v>
          </cell>
          <cell r="M110">
            <v>103</v>
          </cell>
          <cell r="N110"/>
          <cell r="O110">
            <v>153</v>
          </cell>
          <cell r="P110">
            <v>1</v>
          </cell>
          <cell r="Q110">
            <v>0</v>
          </cell>
          <cell r="R110">
            <v>0</v>
          </cell>
          <cell r="S110">
            <v>0</v>
          </cell>
        </row>
        <row r="111">
          <cell r="D111" t="str">
            <v>Horizon Anker Kompas 1 gebouw A</v>
          </cell>
          <cell r="E111" t="str">
            <v>bgg</v>
          </cell>
          <cell r="F111" t="str">
            <v>A0.104</v>
          </cell>
          <cell r="G111" t="str">
            <v xml:space="preserve">Berging </v>
          </cell>
          <cell r="H111" t="str">
            <v>niet van toepassing</v>
          </cell>
          <cell r="I111"/>
          <cell r="J111"/>
          <cell r="K111"/>
          <cell r="L111" t="str">
            <v>nvt</v>
          </cell>
          <cell r="M111">
            <v>0</v>
          </cell>
          <cell r="N111"/>
          <cell r="O111">
            <v>0</v>
          </cell>
          <cell r="P111">
            <v>1</v>
          </cell>
          <cell r="Q111">
            <v>0</v>
          </cell>
          <cell r="R111">
            <v>0</v>
          </cell>
          <cell r="S111">
            <v>0</v>
          </cell>
        </row>
        <row r="112">
          <cell r="D112" t="str">
            <v>Horizon Anker Kompas 1 gebouw A</v>
          </cell>
          <cell r="E112" t="str">
            <v>bgg</v>
          </cell>
          <cell r="F112" t="str">
            <v>A0.105</v>
          </cell>
          <cell r="G112" t="str">
            <v>Time-out kamer</v>
          </cell>
          <cell r="H112" t="str">
            <v>niet van toepassing</v>
          </cell>
          <cell r="I112" t="str">
            <v>Linoleum</v>
          </cell>
          <cell r="J112"/>
          <cell r="K112"/>
          <cell r="L112" t="str">
            <v>nvt</v>
          </cell>
          <cell r="M112">
            <v>0</v>
          </cell>
          <cell r="N112"/>
          <cell r="O112">
            <v>0</v>
          </cell>
          <cell r="P112">
            <v>1</v>
          </cell>
          <cell r="Q112">
            <v>0</v>
          </cell>
          <cell r="R112">
            <v>0</v>
          </cell>
          <cell r="S112">
            <v>0</v>
          </cell>
        </row>
        <row r="113">
          <cell r="D113" t="str">
            <v>Horizon Anker Kompas 1 gebouw A</v>
          </cell>
          <cell r="E113" t="str">
            <v>bgg</v>
          </cell>
          <cell r="F113" t="str">
            <v>A0.106</v>
          </cell>
          <cell r="G113" t="str">
            <v>Zit-Slaapkamer</v>
          </cell>
          <cell r="H113" t="str">
            <v>niet van toepassing</v>
          </cell>
          <cell r="I113" t="str">
            <v>Linoleum</v>
          </cell>
          <cell r="J113"/>
          <cell r="K113"/>
          <cell r="L113" t="str">
            <v>nvt</v>
          </cell>
          <cell r="M113">
            <v>0</v>
          </cell>
          <cell r="N113"/>
          <cell r="O113">
            <v>0</v>
          </cell>
          <cell r="P113">
            <v>1</v>
          </cell>
          <cell r="Q113">
            <v>0</v>
          </cell>
          <cell r="R113">
            <v>0</v>
          </cell>
          <cell r="S113">
            <v>0</v>
          </cell>
        </row>
        <row r="114">
          <cell r="D114" t="str">
            <v>Horizon Anker Kompas 1 gebouw A</v>
          </cell>
          <cell r="E114" t="str">
            <v>bgg</v>
          </cell>
          <cell r="F114" t="str">
            <v>A0.107</v>
          </cell>
          <cell r="G114" t="str">
            <v>Zit-Slaapkamer</v>
          </cell>
          <cell r="H114" t="str">
            <v>niet van toepassing</v>
          </cell>
          <cell r="I114" t="str">
            <v>Linoleum</v>
          </cell>
          <cell r="J114"/>
          <cell r="K114"/>
          <cell r="L114" t="str">
            <v>nvt</v>
          </cell>
          <cell r="M114">
            <v>0</v>
          </cell>
          <cell r="N114"/>
          <cell r="O114">
            <v>0</v>
          </cell>
          <cell r="P114">
            <v>1</v>
          </cell>
          <cell r="Q114">
            <v>0</v>
          </cell>
          <cell r="R114">
            <v>0</v>
          </cell>
          <cell r="S114">
            <v>0</v>
          </cell>
        </row>
        <row r="115">
          <cell r="D115" t="str">
            <v>Horizon Anker Kompas 1 gebouw A</v>
          </cell>
          <cell r="E115" t="str">
            <v>bgg</v>
          </cell>
          <cell r="F115" t="str">
            <v>A0.108</v>
          </cell>
          <cell r="G115" t="str">
            <v>Zit-Slaapkamer</v>
          </cell>
          <cell r="H115" t="str">
            <v>niet van toepassing</v>
          </cell>
          <cell r="I115" t="str">
            <v>Linoleum</v>
          </cell>
          <cell r="J115"/>
          <cell r="K115"/>
          <cell r="L115" t="str">
            <v>nvt</v>
          </cell>
          <cell r="M115">
            <v>0</v>
          </cell>
          <cell r="N115"/>
          <cell r="O115">
            <v>0</v>
          </cell>
          <cell r="P115">
            <v>1</v>
          </cell>
          <cell r="Q115">
            <v>0</v>
          </cell>
          <cell r="R115">
            <v>0</v>
          </cell>
          <cell r="S115">
            <v>0</v>
          </cell>
        </row>
        <row r="116">
          <cell r="D116" t="str">
            <v>Horizon Anker Kompas 1 gebouw A</v>
          </cell>
          <cell r="E116" t="str">
            <v>bgg</v>
          </cell>
          <cell r="F116" t="str">
            <v>A0.109</v>
          </cell>
          <cell r="G116" t="str">
            <v>Zit-Slaapkamer</v>
          </cell>
          <cell r="H116" t="str">
            <v>niet van toepassing</v>
          </cell>
          <cell r="I116" t="str">
            <v>Linoleum</v>
          </cell>
          <cell r="J116"/>
          <cell r="K116"/>
          <cell r="L116" t="str">
            <v>nvt</v>
          </cell>
          <cell r="M116">
            <v>0</v>
          </cell>
          <cell r="N116"/>
          <cell r="O116">
            <v>0</v>
          </cell>
          <cell r="P116">
            <v>1</v>
          </cell>
          <cell r="Q116">
            <v>0</v>
          </cell>
          <cell r="R116">
            <v>0</v>
          </cell>
          <cell r="S116">
            <v>0</v>
          </cell>
        </row>
        <row r="117">
          <cell r="D117" t="str">
            <v>Horizon Anker Kompas 1 gebouw A</v>
          </cell>
          <cell r="E117" t="str">
            <v>bgg</v>
          </cell>
          <cell r="F117" t="str">
            <v>A0.110</v>
          </cell>
          <cell r="G117" t="str">
            <v>Zit-Slaapkamer</v>
          </cell>
          <cell r="H117" t="str">
            <v>niet van toepassing</v>
          </cell>
          <cell r="I117" t="str">
            <v>Linoleum</v>
          </cell>
          <cell r="J117"/>
          <cell r="K117"/>
          <cell r="L117" t="str">
            <v>nvt</v>
          </cell>
          <cell r="M117">
            <v>0</v>
          </cell>
          <cell r="N117"/>
          <cell r="O117">
            <v>0</v>
          </cell>
          <cell r="P117">
            <v>1</v>
          </cell>
          <cell r="Q117">
            <v>0</v>
          </cell>
          <cell r="R117">
            <v>0</v>
          </cell>
          <cell r="S117">
            <v>0</v>
          </cell>
        </row>
        <row r="118">
          <cell r="D118" t="str">
            <v>Horizon Anker Kompas 1 gebouw A</v>
          </cell>
          <cell r="E118" t="str">
            <v>bgg</v>
          </cell>
          <cell r="F118" t="str">
            <v>A0.111</v>
          </cell>
          <cell r="G118" t="str">
            <v>Zit-Slaapkamer</v>
          </cell>
          <cell r="H118" t="str">
            <v>niet van toepassing</v>
          </cell>
          <cell r="I118" t="str">
            <v>Linoleum</v>
          </cell>
          <cell r="J118"/>
          <cell r="K118"/>
          <cell r="L118" t="str">
            <v>nvt</v>
          </cell>
          <cell r="M118">
            <v>0</v>
          </cell>
          <cell r="N118"/>
          <cell r="O118">
            <v>0</v>
          </cell>
          <cell r="P118">
            <v>1</v>
          </cell>
          <cell r="Q118">
            <v>0</v>
          </cell>
          <cell r="R118">
            <v>0</v>
          </cell>
          <cell r="S118">
            <v>0</v>
          </cell>
        </row>
        <row r="119">
          <cell r="D119" t="str">
            <v>Horizon Anker Kompas 1 gebouw A</v>
          </cell>
          <cell r="E119" t="str">
            <v>bgg</v>
          </cell>
          <cell r="F119" t="str">
            <v>A0.112</v>
          </cell>
          <cell r="G119" t="str">
            <v>Zit-Slaapkamer</v>
          </cell>
          <cell r="H119" t="str">
            <v>niet van toepassing</v>
          </cell>
          <cell r="I119" t="str">
            <v>Linoleum</v>
          </cell>
          <cell r="J119"/>
          <cell r="K119"/>
          <cell r="L119" t="str">
            <v>nvt</v>
          </cell>
          <cell r="M119">
            <v>0</v>
          </cell>
          <cell r="N119"/>
          <cell r="O119">
            <v>0</v>
          </cell>
          <cell r="P119">
            <v>1</v>
          </cell>
          <cell r="Q119">
            <v>0</v>
          </cell>
          <cell r="R119">
            <v>0</v>
          </cell>
          <cell r="S119">
            <v>0</v>
          </cell>
        </row>
        <row r="120">
          <cell r="D120" t="str">
            <v>Horizon Anker Kompas 1 gebouw A</v>
          </cell>
          <cell r="E120" t="str">
            <v>bgg</v>
          </cell>
          <cell r="F120" t="str">
            <v>A0.113</v>
          </cell>
          <cell r="G120" t="str">
            <v>Zit-Slaapkamer</v>
          </cell>
          <cell r="H120" t="str">
            <v>niet van toepassing</v>
          </cell>
          <cell r="I120" t="str">
            <v>Linoleum</v>
          </cell>
          <cell r="J120"/>
          <cell r="K120"/>
          <cell r="L120" t="str">
            <v>nvt</v>
          </cell>
          <cell r="M120">
            <v>0</v>
          </cell>
          <cell r="N120"/>
          <cell r="O120">
            <v>0</v>
          </cell>
          <cell r="P120">
            <v>1</v>
          </cell>
          <cell r="Q120">
            <v>0</v>
          </cell>
          <cell r="R120">
            <v>0</v>
          </cell>
          <cell r="S120">
            <v>0</v>
          </cell>
        </row>
        <row r="121">
          <cell r="D121" t="str">
            <v>Horizon Anker Kompas 1 gebouw A</v>
          </cell>
          <cell r="E121" t="str">
            <v>bgg</v>
          </cell>
          <cell r="F121" t="str">
            <v>A0.114</v>
          </cell>
          <cell r="G121" t="str">
            <v>Zit-Slaapkamer</v>
          </cell>
          <cell r="H121" t="str">
            <v>niet van toepassing</v>
          </cell>
          <cell r="I121" t="str">
            <v>Linoleum</v>
          </cell>
          <cell r="J121"/>
          <cell r="K121"/>
          <cell r="L121" t="str">
            <v>nvt</v>
          </cell>
          <cell r="M121">
            <v>0</v>
          </cell>
          <cell r="N121"/>
          <cell r="O121">
            <v>0</v>
          </cell>
          <cell r="P121">
            <v>1</v>
          </cell>
          <cell r="Q121">
            <v>0</v>
          </cell>
          <cell r="R121">
            <v>0</v>
          </cell>
          <cell r="S121">
            <v>0</v>
          </cell>
        </row>
        <row r="122">
          <cell r="D122" t="str">
            <v>Horizon Anker Kompas 1 gebouw A</v>
          </cell>
          <cell r="E122" t="str">
            <v>bgg</v>
          </cell>
          <cell r="F122" t="str">
            <v>A0.115</v>
          </cell>
          <cell r="G122" t="str">
            <v>Douches</v>
          </cell>
          <cell r="H122" t="str">
            <v>sanitaire ruimte (toilet-/doucheruimte)</v>
          </cell>
          <cell r="I122" t="str">
            <v>Tegels</v>
          </cell>
          <cell r="J122">
            <v>10.3</v>
          </cell>
          <cell r="K122"/>
          <cell r="L122">
            <v>4255</v>
          </cell>
          <cell r="M122">
            <v>104</v>
          </cell>
          <cell r="N122"/>
          <cell r="O122">
            <v>255</v>
          </cell>
          <cell r="P122">
            <v>1</v>
          </cell>
          <cell r="Q122">
            <v>0</v>
          </cell>
          <cell r="R122">
            <v>0</v>
          </cell>
          <cell r="S122">
            <v>0</v>
          </cell>
        </row>
        <row r="123">
          <cell r="D123" t="str">
            <v>Horizon Anker Kompas 1 gebouw A</v>
          </cell>
          <cell r="E123" t="str">
            <v>bgg</v>
          </cell>
          <cell r="F123" t="str">
            <v>A0.116a</v>
          </cell>
          <cell r="G123" t="str">
            <v>Speelruimte</v>
          </cell>
          <cell r="H123" t="str">
            <v>speellokaal</v>
          </cell>
          <cell r="I123" t="str">
            <v>linoleum</v>
          </cell>
          <cell r="J123">
            <v>32.700000000000003</v>
          </cell>
          <cell r="K123"/>
          <cell r="L123">
            <v>8153</v>
          </cell>
          <cell r="M123">
            <v>107</v>
          </cell>
          <cell r="N123"/>
          <cell r="O123">
            <v>153</v>
          </cell>
          <cell r="P123">
            <v>1</v>
          </cell>
          <cell r="Q123">
            <v>0</v>
          </cell>
          <cell r="R123">
            <v>0</v>
          </cell>
          <cell r="S123">
            <v>0</v>
          </cell>
        </row>
        <row r="124">
          <cell r="D124" t="str">
            <v>Horizon Anker Kompas 1 gebouw A</v>
          </cell>
          <cell r="E124" t="str">
            <v>bgg</v>
          </cell>
          <cell r="F124" t="str">
            <v>A0.116</v>
          </cell>
          <cell r="G124" t="str">
            <v>Groepsruimte</v>
          </cell>
          <cell r="H124" t="str">
            <v>leslokaal</v>
          </cell>
          <cell r="I124" t="str">
            <v>linoleum</v>
          </cell>
          <cell r="J124">
            <v>73.2</v>
          </cell>
          <cell r="K124"/>
          <cell r="L124">
            <v>7153</v>
          </cell>
          <cell r="M124">
            <v>107</v>
          </cell>
          <cell r="N124"/>
          <cell r="O124">
            <v>153</v>
          </cell>
          <cell r="P124">
            <v>1</v>
          </cell>
          <cell r="Q124">
            <v>0</v>
          </cell>
          <cell r="R124">
            <v>0</v>
          </cell>
          <cell r="S124">
            <v>0</v>
          </cell>
        </row>
        <row r="125">
          <cell r="D125" t="str">
            <v>Horizon Anker Kompas 1 gebouw A</v>
          </cell>
          <cell r="E125" t="str">
            <v>bgg</v>
          </cell>
          <cell r="F125" t="str">
            <v>A0.117a</v>
          </cell>
          <cell r="G125" t="str">
            <v>Teamkamer</v>
          </cell>
          <cell r="H125" t="str">
            <v>administratieve -, personeels- en vergaderruimte</v>
          </cell>
          <cell r="I125" t="str">
            <v>linoleum</v>
          </cell>
          <cell r="J125">
            <v>39.799999999999997</v>
          </cell>
          <cell r="K125"/>
          <cell r="L125">
            <v>1153</v>
          </cell>
          <cell r="M125">
            <v>101</v>
          </cell>
          <cell r="N125"/>
          <cell r="O125">
            <v>153</v>
          </cell>
          <cell r="P125">
            <v>1</v>
          </cell>
          <cell r="Q125">
            <v>0</v>
          </cell>
          <cell r="R125">
            <v>0</v>
          </cell>
          <cell r="S125">
            <v>0</v>
          </cell>
        </row>
        <row r="126">
          <cell r="D126" t="str">
            <v>Horizon Anker Kompas 1 gebouw A</v>
          </cell>
          <cell r="E126" t="str">
            <v>bgg</v>
          </cell>
          <cell r="F126" t="str">
            <v>A0.117b</v>
          </cell>
          <cell r="G126" t="str">
            <v>Spreekkamer</v>
          </cell>
          <cell r="H126" t="str">
            <v>administratieve -, personeels- en vergaderruimte</v>
          </cell>
          <cell r="I126" t="str">
            <v>linoleum</v>
          </cell>
          <cell r="J126">
            <v>15.6</v>
          </cell>
          <cell r="K126"/>
          <cell r="L126">
            <v>1153</v>
          </cell>
          <cell r="M126">
            <v>101</v>
          </cell>
          <cell r="N126"/>
          <cell r="O126">
            <v>153</v>
          </cell>
          <cell r="P126">
            <v>1</v>
          </cell>
          <cell r="Q126">
            <v>0</v>
          </cell>
          <cell r="R126">
            <v>0</v>
          </cell>
          <cell r="S126">
            <v>0</v>
          </cell>
        </row>
        <row r="127">
          <cell r="D127" t="str">
            <v>Horizon Anker Kompas 1 gebouw A</v>
          </cell>
          <cell r="E127" t="str">
            <v>bgg</v>
          </cell>
          <cell r="F127" t="str">
            <v>A0.118</v>
          </cell>
          <cell r="G127" t="str">
            <v>gang</v>
          </cell>
          <cell r="H127" t="str">
            <v>entree, gang, hal, repro, kopieer, was/droogruimte</v>
          </cell>
          <cell r="I127" t="str">
            <v>linoleum</v>
          </cell>
          <cell r="J127">
            <v>5.6</v>
          </cell>
          <cell r="K127"/>
          <cell r="L127">
            <v>3153</v>
          </cell>
          <cell r="M127">
            <v>103</v>
          </cell>
          <cell r="N127"/>
          <cell r="O127">
            <v>153</v>
          </cell>
          <cell r="P127">
            <v>1</v>
          </cell>
          <cell r="Q127">
            <v>0</v>
          </cell>
          <cell r="R127">
            <v>0</v>
          </cell>
          <cell r="S127">
            <v>0</v>
          </cell>
        </row>
        <row r="128">
          <cell r="D128" t="str">
            <v>Horizon Anker Kompas 1 gebouw A</v>
          </cell>
          <cell r="E128" t="str">
            <v>bgg</v>
          </cell>
          <cell r="F128" t="str">
            <v>A0.119</v>
          </cell>
          <cell r="G128" t="str">
            <v>Bijkeuken</v>
          </cell>
          <cell r="H128" t="str">
            <v>Keuken</v>
          </cell>
          <cell r="I128" t="str">
            <v>Tegels</v>
          </cell>
          <cell r="J128">
            <v>9.4</v>
          </cell>
          <cell r="K128"/>
          <cell r="L128">
            <v>18153</v>
          </cell>
          <cell r="M128" t="str">
            <v>nvt</v>
          </cell>
          <cell r="N128"/>
          <cell r="O128">
            <v>153</v>
          </cell>
          <cell r="P128">
            <v>1</v>
          </cell>
          <cell r="Q128">
            <v>0</v>
          </cell>
          <cell r="R128">
            <v>0</v>
          </cell>
          <cell r="S128">
            <v>0</v>
          </cell>
        </row>
        <row r="129">
          <cell r="D129" t="str">
            <v>Horizon Anker Kompas 1 gebouw A</v>
          </cell>
          <cell r="E129" t="str">
            <v>bgg</v>
          </cell>
          <cell r="F129" t="str">
            <v>A0.120</v>
          </cell>
          <cell r="G129" t="str">
            <v>toilet</v>
          </cell>
          <cell r="H129" t="str">
            <v>sanitaire ruimte (toilet-/doucheruimte)</v>
          </cell>
          <cell r="I129" t="str">
            <v>Tegels</v>
          </cell>
          <cell r="J129">
            <v>2.6</v>
          </cell>
          <cell r="K129"/>
          <cell r="L129">
            <v>4153</v>
          </cell>
          <cell r="M129">
            <v>104</v>
          </cell>
          <cell r="N129"/>
          <cell r="O129">
            <v>153</v>
          </cell>
          <cell r="P129">
            <v>1</v>
          </cell>
          <cell r="Q129">
            <v>0</v>
          </cell>
          <cell r="R129">
            <v>0</v>
          </cell>
          <cell r="S129">
            <v>0</v>
          </cell>
        </row>
        <row r="130">
          <cell r="D130" t="str">
            <v>Horizon Anker Kompas 1 gebouw A</v>
          </cell>
          <cell r="E130" t="str">
            <v>bgg</v>
          </cell>
          <cell r="F130" t="str">
            <v>A0.121</v>
          </cell>
          <cell r="G130" t="str">
            <v>Berging</v>
          </cell>
          <cell r="H130" t="str">
            <v>niet van toepassing</v>
          </cell>
          <cell r="I130"/>
          <cell r="J130"/>
          <cell r="K130"/>
          <cell r="L130" t="str">
            <v>nvt</v>
          </cell>
          <cell r="M130">
            <v>0</v>
          </cell>
          <cell r="N130"/>
          <cell r="O130">
            <v>0</v>
          </cell>
          <cell r="P130">
            <v>1</v>
          </cell>
          <cell r="Q130">
            <v>0</v>
          </cell>
          <cell r="R130">
            <v>0</v>
          </cell>
          <cell r="S130">
            <v>0</v>
          </cell>
        </row>
        <row r="131">
          <cell r="D131" t="str">
            <v>Horizon Anker Kompas 1 gebouw A</v>
          </cell>
          <cell r="E131" t="str">
            <v>bgg</v>
          </cell>
          <cell r="F131" t="str">
            <v>A0.122</v>
          </cell>
          <cell r="G131" t="str">
            <v>Sluis</v>
          </cell>
          <cell r="H131" t="str">
            <v>entree, gang, hal, repro, kopieer, was/droogruimte</v>
          </cell>
          <cell r="I131" t="str">
            <v>Steen</v>
          </cell>
          <cell r="J131">
            <v>7.9</v>
          </cell>
          <cell r="K131"/>
          <cell r="L131">
            <v>3153</v>
          </cell>
          <cell r="M131">
            <v>103</v>
          </cell>
          <cell r="N131"/>
          <cell r="O131">
            <v>153</v>
          </cell>
          <cell r="P131">
            <v>1</v>
          </cell>
          <cell r="Q131">
            <v>0</v>
          </cell>
          <cell r="R131">
            <v>0</v>
          </cell>
          <cell r="S131">
            <v>0</v>
          </cell>
        </row>
        <row r="132">
          <cell r="D132" t="str">
            <v>Horizon Anker Kompas 1 gebouw A</v>
          </cell>
          <cell r="E132" t="str">
            <v>bgg</v>
          </cell>
          <cell r="F132" t="str">
            <v>A0.123</v>
          </cell>
          <cell r="G132" t="str">
            <v xml:space="preserve">Badkamer </v>
          </cell>
          <cell r="H132" t="str">
            <v>sanitaire ruimte (toilet-/doucheruimte)</v>
          </cell>
          <cell r="I132" t="str">
            <v>Tegels</v>
          </cell>
          <cell r="J132">
            <v>6.1</v>
          </cell>
          <cell r="K132"/>
          <cell r="L132">
            <v>4255</v>
          </cell>
          <cell r="M132">
            <v>104</v>
          </cell>
          <cell r="N132"/>
          <cell r="O132">
            <v>255</v>
          </cell>
          <cell r="P132">
            <v>1</v>
          </cell>
          <cell r="Q132">
            <v>0</v>
          </cell>
          <cell r="R132">
            <v>0</v>
          </cell>
          <cell r="S132">
            <v>0</v>
          </cell>
        </row>
        <row r="133">
          <cell r="D133" t="str">
            <v>Horizon Anker Kompas 1 gebouw A</v>
          </cell>
          <cell r="E133" t="str">
            <v>bgg</v>
          </cell>
          <cell r="F133" t="str">
            <v>A0.124</v>
          </cell>
          <cell r="G133" t="str">
            <v>Loggia</v>
          </cell>
          <cell r="H133" t="str">
            <v>niet van toepassing</v>
          </cell>
          <cell r="I133"/>
          <cell r="J133"/>
          <cell r="K133"/>
          <cell r="L133" t="str">
            <v>nvt</v>
          </cell>
          <cell r="M133">
            <v>0</v>
          </cell>
          <cell r="N133"/>
          <cell r="O133">
            <v>0</v>
          </cell>
          <cell r="P133">
            <v>1</v>
          </cell>
          <cell r="Q133">
            <v>0</v>
          </cell>
          <cell r="R133">
            <v>0</v>
          </cell>
          <cell r="S133">
            <v>0</v>
          </cell>
        </row>
        <row r="134">
          <cell r="D134" t="str">
            <v>Horizon Anker Kompas 1 gebouw A</v>
          </cell>
          <cell r="E134" t="str">
            <v>bgg</v>
          </cell>
          <cell r="F134" t="str">
            <v>A0.125</v>
          </cell>
          <cell r="G134" t="str">
            <v>Afzondering</v>
          </cell>
          <cell r="H134" t="str">
            <v>aula, gemeenschappelijke ruimte, bibliotheek</v>
          </cell>
          <cell r="I134" t="str">
            <v>linoleum</v>
          </cell>
          <cell r="J134">
            <v>11.4</v>
          </cell>
          <cell r="K134"/>
          <cell r="L134">
            <v>2153</v>
          </cell>
          <cell r="M134">
            <v>102</v>
          </cell>
          <cell r="N134"/>
          <cell r="O134">
            <v>153</v>
          </cell>
          <cell r="P134">
            <v>1</v>
          </cell>
          <cell r="Q134">
            <v>0</v>
          </cell>
          <cell r="R134">
            <v>0</v>
          </cell>
          <cell r="S134">
            <v>0</v>
          </cell>
        </row>
        <row r="135">
          <cell r="D135" t="str">
            <v>Horizon Anker Kompas 1 gebouw A</v>
          </cell>
          <cell r="E135" t="str">
            <v>bgg</v>
          </cell>
          <cell r="F135" t="str">
            <v>A0.126</v>
          </cell>
          <cell r="G135" t="str">
            <v>toilet</v>
          </cell>
          <cell r="H135" t="str">
            <v>sanitaire ruimte (toilet-/doucheruimte)</v>
          </cell>
          <cell r="I135" t="str">
            <v>Tegels</v>
          </cell>
          <cell r="J135">
            <v>1.4</v>
          </cell>
          <cell r="K135"/>
          <cell r="L135">
            <v>4153</v>
          </cell>
          <cell r="M135">
            <v>104</v>
          </cell>
          <cell r="N135"/>
          <cell r="O135">
            <v>153</v>
          </cell>
          <cell r="P135">
            <v>1</v>
          </cell>
          <cell r="Q135">
            <v>0</v>
          </cell>
          <cell r="R135">
            <v>0</v>
          </cell>
          <cell r="S135">
            <v>0</v>
          </cell>
        </row>
        <row r="136">
          <cell r="D136" t="str">
            <v>Horizon Anker Kompas 1 gebouw A</v>
          </cell>
          <cell r="E136" t="str">
            <v>bgg</v>
          </cell>
          <cell r="F136" t="str">
            <v>A0.127</v>
          </cell>
          <cell r="G136" t="str">
            <v>voorruimte WC</v>
          </cell>
          <cell r="H136" t="str">
            <v>sanitaire ruimte (toilet-/doucheruimte)</v>
          </cell>
          <cell r="I136" t="str">
            <v>Tegels</v>
          </cell>
          <cell r="J136">
            <v>2</v>
          </cell>
          <cell r="K136"/>
          <cell r="L136">
            <v>4153</v>
          </cell>
          <cell r="M136">
            <v>104</v>
          </cell>
          <cell r="N136"/>
          <cell r="O136">
            <v>153</v>
          </cell>
          <cell r="P136">
            <v>1</v>
          </cell>
          <cell r="Q136">
            <v>0</v>
          </cell>
          <cell r="R136">
            <v>0</v>
          </cell>
          <cell r="S136">
            <v>0</v>
          </cell>
        </row>
        <row r="137">
          <cell r="D137" t="str">
            <v>Horizon Anker Kompas 1 gebouw A</v>
          </cell>
          <cell r="E137" t="str">
            <v>bgg</v>
          </cell>
          <cell r="F137" t="str">
            <v>A0.128</v>
          </cell>
          <cell r="G137" t="str">
            <v>Keuken</v>
          </cell>
          <cell r="H137" t="str">
            <v>Keuken</v>
          </cell>
          <cell r="I137" t="str">
            <v>Tegels</v>
          </cell>
          <cell r="J137">
            <v>14.4</v>
          </cell>
          <cell r="K137"/>
          <cell r="L137">
            <v>18255</v>
          </cell>
          <cell r="M137" t="str">
            <v>nvt</v>
          </cell>
          <cell r="N137"/>
          <cell r="O137">
            <v>255</v>
          </cell>
          <cell r="P137">
            <v>1</v>
          </cell>
          <cell r="Q137">
            <v>0</v>
          </cell>
          <cell r="R137">
            <v>0</v>
          </cell>
          <cell r="S137">
            <v>0</v>
          </cell>
        </row>
        <row r="138">
          <cell r="D138" t="str">
            <v>Horizon Anker Lagune 1 gebouw A</v>
          </cell>
          <cell r="E138" t="str">
            <v>bgg</v>
          </cell>
          <cell r="F138" t="str">
            <v>A0.201</v>
          </cell>
          <cell r="G138" t="str">
            <v>Trap</v>
          </cell>
          <cell r="H138" t="str">
            <v>trappenhuis</v>
          </cell>
          <cell r="I138" t="str">
            <v>Steen</v>
          </cell>
          <cell r="J138">
            <v>5.7</v>
          </cell>
          <cell r="K138"/>
          <cell r="L138">
            <v>9153</v>
          </cell>
          <cell r="M138">
            <v>109</v>
          </cell>
          <cell r="N138"/>
          <cell r="O138">
            <v>153</v>
          </cell>
          <cell r="P138">
            <v>1</v>
          </cell>
          <cell r="Q138">
            <v>0</v>
          </cell>
          <cell r="R138">
            <v>0</v>
          </cell>
          <cell r="S138">
            <v>0</v>
          </cell>
        </row>
        <row r="139">
          <cell r="D139" t="str">
            <v>Horizon Anker Lagune 1 gebouw A</v>
          </cell>
          <cell r="E139" t="str">
            <v>bgg</v>
          </cell>
          <cell r="F139" t="str">
            <v>A0.202</v>
          </cell>
          <cell r="G139" t="str">
            <v>Sluis</v>
          </cell>
          <cell r="H139" t="str">
            <v>entree, gang, hal, repro, kopieer, was/droogruimte</v>
          </cell>
          <cell r="I139" t="str">
            <v>Steen</v>
          </cell>
          <cell r="J139">
            <v>9.5</v>
          </cell>
          <cell r="K139"/>
          <cell r="L139">
            <v>3153</v>
          </cell>
          <cell r="M139">
            <v>103</v>
          </cell>
          <cell r="N139"/>
          <cell r="O139">
            <v>153</v>
          </cell>
          <cell r="P139">
            <v>1</v>
          </cell>
          <cell r="Q139">
            <v>0</v>
          </cell>
          <cell r="R139">
            <v>0</v>
          </cell>
          <cell r="S139">
            <v>0</v>
          </cell>
        </row>
        <row r="140">
          <cell r="D140" t="str">
            <v>Horizon Anker Lagune 1 gebouw A</v>
          </cell>
          <cell r="E140" t="str">
            <v>bgg</v>
          </cell>
          <cell r="F140" t="str">
            <v>A0.203</v>
          </cell>
          <cell r="G140" t="str">
            <v>Gang</v>
          </cell>
          <cell r="H140" t="str">
            <v>entree, gang, hal, repro, kopieer, was/droogruimte</v>
          </cell>
          <cell r="I140" t="str">
            <v>Linoleum</v>
          </cell>
          <cell r="J140">
            <v>46.8</v>
          </cell>
          <cell r="K140"/>
          <cell r="L140">
            <v>3153</v>
          </cell>
          <cell r="M140">
            <v>103</v>
          </cell>
          <cell r="N140"/>
          <cell r="O140">
            <v>153</v>
          </cell>
          <cell r="P140">
            <v>1</v>
          </cell>
          <cell r="Q140">
            <v>0</v>
          </cell>
          <cell r="R140">
            <v>0</v>
          </cell>
          <cell r="S140">
            <v>0</v>
          </cell>
        </row>
        <row r="141">
          <cell r="D141" t="str">
            <v>Horizon Anker Lagune 1 gebouw A</v>
          </cell>
          <cell r="E141" t="str">
            <v>bgg</v>
          </cell>
          <cell r="F141" t="str">
            <v>A0.204</v>
          </cell>
          <cell r="G141" t="str">
            <v>Time-out kamer</v>
          </cell>
          <cell r="H141" t="str">
            <v>niet van toepassing</v>
          </cell>
          <cell r="I141"/>
          <cell r="J141"/>
          <cell r="K141"/>
          <cell r="L141" t="str">
            <v>nvt</v>
          </cell>
          <cell r="M141">
            <v>0</v>
          </cell>
          <cell r="N141"/>
          <cell r="O141">
            <v>0</v>
          </cell>
          <cell r="P141">
            <v>1</v>
          </cell>
          <cell r="Q141">
            <v>0</v>
          </cell>
          <cell r="R141">
            <v>0</v>
          </cell>
          <cell r="S141">
            <v>0</v>
          </cell>
        </row>
        <row r="142">
          <cell r="D142" t="str">
            <v>Horizon Anker Lagune 1 gebouw A</v>
          </cell>
          <cell r="E142" t="str">
            <v>bgg</v>
          </cell>
          <cell r="F142" t="str">
            <v>A0.205</v>
          </cell>
          <cell r="G142" t="str">
            <v>Berging</v>
          </cell>
          <cell r="H142" t="str">
            <v>niet van toepassing</v>
          </cell>
          <cell r="I142"/>
          <cell r="J142"/>
          <cell r="K142"/>
          <cell r="L142" t="str">
            <v>nvt</v>
          </cell>
          <cell r="M142">
            <v>0</v>
          </cell>
          <cell r="N142"/>
          <cell r="O142">
            <v>0</v>
          </cell>
          <cell r="P142">
            <v>1</v>
          </cell>
          <cell r="Q142">
            <v>0</v>
          </cell>
          <cell r="R142">
            <v>0</v>
          </cell>
          <cell r="S142">
            <v>0</v>
          </cell>
        </row>
        <row r="143">
          <cell r="D143" t="str">
            <v>Horizon Anker Lagune 1 gebouw A</v>
          </cell>
          <cell r="E143" t="str">
            <v>bgg</v>
          </cell>
          <cell r="F143" t="str">
            <v>A0.206</v>
          </cell>
          <cell r="G143" t="str">
            <v>Zit-Slaapkamer</v>
          </cell>
          <cell r="H143" t="str">
            <v>niet van toepassing</v>
          </cell>
          <cell r="I143"/>
          <cell r="J143"/>
          <cell r="K143"/>
          <cell r="L143" t="str">
            <v>nvt</v>
          </cell>
          <cell r="M143">
            <v>0</v>
          </cell>
          <cell r="N143"/>
          <cell r="O143">
            <v>0</v>
          </cell>
          <cell r="P143">
            <v>1</v>
          </cell>
          <cell r="Q143">
            <v>0</v>
          </cell>
          <cell r="R143">
            <v>0</v>
          </cell>
          <cell r="S143">
            <v>0</v>
          </cell>
        </row>
        <row r="144">
          <cell r="D144" t="str">
            <v>Horizon Anker Lagune 1 gebouw A</v>
          </cell>
          <cell r="E144" t="str">
            <v>bgg</v>
          </cell>
          <cell r="F144" t="str">
            <v>A0.207</v>
          </cell>
          <cell r="G144" t="str">
            <v>Zit-Slaapkamer</v>
          </cell>
          <cell r="H144" t="str">
            <v>niet van toepassing</v>
          </cell>
          <cell r="I144"/>
          <cell r="J144"/>
          <cell r="K144"/>
          <cell r="L144" t="str">
            <v>nvt</v>
          </cell>
          <cell r="M144">
            <v>0</v>
          </cell>
          <cell r="N144"/>
          <cell r="O144">
            <v>0</v>
          </cell>
          <cell r="P144">
            <v>1</v>
          </cell>
          <cell r="Q144">
            <v>0</v>
          </cell>
          <cell r="R144">
            <v>0</v>
          </cell>
          <cell r="S144">
            <v>0</v>
          </cell>
        </row>
        <row r="145">
          <cell r="D145" t="str">
            <v>Horizon Anker Lagune 1 gebouw A</v>
          </cell>
          <cell r="E145" t="str">
            <v>bgg</v>
          </cell>
          <cell r="F145" t="str">
            <v>A0.208</v>
          </cell>
          <cell r="G145" t="str">
            <v>Zit-Slaapkamer</v>
          </cell>
          <cell r="H145" t="str">
            <v>niet van toepassing</v>
          </cell>
          <cell r="I145"/>
          <cell r="J145"/>
          <cell r="K145"/>
          <cell r="L145" t="str">
            <v>nvt</v>
          </cell>
          <cell r="M145">
            <v>0</v>
          </cell>
          <cell r="N145"/>
          <cell r="O145">
            <v>0</v>
          </cell>
          <cell r="P145">
            <v>1</v>
          </cell>
          <cell r="Q145">
            <v>0</v>
          </cell>
          <cell r="R145">
            <v>0</v>
          </cell>
          <cell r="S145">
            <v>0</v>
          </cell>
        </row>
        <row r="146">
          <cell r="D146" t="str">
            <v>Horizon Anker Lagune 1 gebouw A</v>
          </cell>
          <cell r="E146" t="str">
            <v>bgg</v>
          </cell>
          <cell r="F146" t="str">
            <v>A0.209</v>
          </cell>
          <cell r="G146" t="str">
            <v>Zit-Slaapkamer</v>
          </cell>
          <cell r="H146" t="str">
            <v>niet van toepassing</v>
          </cell>
          <cell r="I146"/>
          <cell r="J146"/>
          <cell r="K146"/>
          <cell r="L146" t="str">
            <v>nvt</v>
          </cell>
          <cell r="M146">
            <v>0</v>
          </cell>
          <cell r="N146"/>
          <cell r="O146">
            <v>0</v>
          </cell>
          <cell r="P146">
            <v>1</v>
          </cell>
          <cell r="Q146">
            <v>0</v>
          </cell>
          <cell r="R146">
            <v>0</v>
          </cell>
          <cell r="S146">
            <v>0</v>
          </cell>
        </row>
        <row r="147">
          <cell r="D147" t="str">
            <v>Horizon Anker Lagune 1 gebouw A</v>
          </cell>
          <cell r="E147" t="str">
            <v>bgg</v>
          </cell>
          <cell r="F147" t="str">
            <v>A0.210</v>
          </cell>
          <cell r="G147" t="str">
            <v>Zit-Slaapkamer</v>
          </cell>
          <cell r="H147" t="str">
            <v>niet van toepassing</v>
          </cell>
          <cell r="I147"/>
          <cell r="J147"/>
          <cell r="K147"/>
          <cell r="L147" t="str">
            <v>nvt</v>
          </cell>
          <cell r="M147">
            <v>0</v>
          </cell>
          <cell r="N147"/>
          <cell r="O147">
            <v>0</v>
          </cell>
          <cell r="P147">
            <v>1</v>
          </cell>
          <cell r="Q147">
            <v>0</v>
          </cell>
          <cell r="R147">
            <v>0</v>
          </cell>
          <cell r="S147">
            <v>0</v>
          </cell>
        </row>
        <row r="148">
          <cell r="D148" t="str">
            <v>Horizon Anker Lagune 1 gebouw A</v>
          </cell>
          <cell r="E148" t="str">
            <v>bgg</v>
          </cell>
          <cell r="F148" t="str">
            <v>A0.211</v>
          </cell>
          <cell r="G148" t="str">
            <v>Zit-Slaapkamer</v>
          </cell>
          <cell r="H148" t="str">
            <v>niet van toepassing</v>
          </cell>
          <cell r="I148"/>
          <cell r="J148"/>
          <cell r="K148"/>
          <cell r="L148" t="str">
            <v>nvt</v>
          </cell>
          <cell r="M148">
            <v>0</v>
          </cell>
          <cell r="N148"/>
          <cell r="O148">
            <v>0</v>
          </cell>
          <cell r="P148">
            <v>1</v>
          </cell>
          <cell r="Q148">
            <v>0</v>
          </cell>
          <cell r="R148">
            <v>0</v>
          </cell>
          <cell r="S148">
            <v>0</v>
          </cell>
        </row>
        <row r="149">
          <cell r="D149" t="str">
            <v>Horizon Anker Lagune 1 gebouw A</v>
          </cell>
          <cell r="E149" t="str">
            <v>bgg</v>
          </cell>
          <cell r="F149" t="str">
            <v>A0.212</v>
          </cell>
          <cell r="G149" t="str">
            <v>Zit-Slaapkamer</v>
          </cell>
          <cell r="H149" t="str">
            <v>niet van toepassing</v>
          </cell>
          <cell r="I149"/>
          <cell r="J149"/>
          <cell r="K149"/>
          <cell r="L149" t="str">
            <v>nvt</v>
          </cell>
          <cell r="M149">
            <v>0</v>
          </cell>
          <cell r="N149"/>
          <cell r="O149">
            <v>0</v>
          </cell>
          <cell r="P149">
            <v>1</v>
          </cell>
          <cell r="Q149">
            <v>0</v>
          </cell>
          <cell r="R149">
            <v>0</v>
          </cell>
          <cell r="S149">
            <v>0</v>
          </cell>
        </row>
        <row r="150">
          <cell r="D150" t="str">
            <v>Horizon Anker Lagune 1 gebouw A</v>
          </cell>
          <cell r="E150" t="str">
            <v>bgg</v>
          </cell>
          <cell r="F150" t="str">
            <v>A0.213</v>
          </cell>
          <cell r="G150" t="str">
            <v>Zit-Slaapkamer</v>
          </cell>
          <cell r="H150" t="str">
            <v>niet van toepassing</v>
          </cell>
          <cell r="I150"/>
          <cell r="J150"/>
          <cell r="K150"/>
          <cell r="L150" t="str">
            <v>nvt</v>
          </cell>
          <cell r="M150">
            <v>0</v>
          </cell>
          <cell r="N150"/>
          <cell r="O150">
            <v>0</v>
          </cell>
          <cell r="P150">
            <v>1</v>
          </cell>
          <cell r="Q150">
            <v>0</v>
          </cell>
          <cell r="R150">
            <v>0</v>
          </cell>
          <cell r="S150">
            <v>0</v>
          </cell>
        </row>
        <row r="151">
          <cell r="D151" t="str">
            <v>Horizon Anker Lagune 1 gebouw A</v>
          </cell>
          <cell r="E151" t="str">
            <v>bgg</v>
          </cell>
          <cell r="F151" t="str">
            <v>A0.214</v>
          </cell>
          <cell r="G151" t="str">
            <v>Kast</v>
          </cell>
          <cell r="H151" t="str">
            <v>niet van toepassing</v>
          </cell>
          <cell r="I151"/>
          <cell r="J151"/>
          <cell r="K151"/>
          <cell r="L151" t="str">
            <v>nvt</v>
          </cell>
          <cell r="M151">
            <v>0</v>
          </cell>
          <cell r="N151"/>
          <cell r="O151">
            <v>0</v>
          </cell>
          <cell r="P151">
            <v>1</v>
          </cell>
          <cell r="Q151">
            <v>0</v>
          </cell>
          <cell r="R151">
            <v>0</v>
          </cell>
          <cell r="S151">
            <v>0</v>
          </cell>
        </row>
        <row r="152">
          <cell r="D152" t="str">
            <v>Horizon Anker Lagune 1 gebouw A</v>
          </cell>
          <cell r="E152" t="str">
            <v>bgg</v>
          </cell>
          <cell r="F152" t="str">
            <v>A0.215a</v>
          </cell>
          <cell r="G152" t="str">
            <v>douche</v>
          </cell>
          <cell r="H152" t="str">
            <v>sanitaire ruimte (toilet-/doucheruimte)</v>
          </cell>
          <cell r="I152" t="str">
            <v>Tegels</v>
          </cell>
          <cell r="J152">
            <v>1.8</v>
          </cell>
          <cell r="K152"/>
          <cell r="L152">
            <v>4255</v>
          </cell>
          <cell r="M152">
            <v>104</v>
          </cell>
          <cell r="N152"/>
          <cell r="O152">
            <v>255</v>
          </cell>
          <cell r="P152">
            <v>1</v>
          </cell>
          <cell r="Q152">
            <v>0</v>
          </cell>
          <cell r="R152">
            <v>0</v>
          </cell>
          <cell r="S152">
            <v>0</v>
          </cell>
        </row>
        <row r="153">
          <cell r="D153" t="str">
            <v>Horizon Anker Lagune 1 gebouw A</v>
          </cell>
          <cell r="E153" t="str">
            <v>bgg</v>
          </cell>
          <cell r="F153" t="str">
            <v>A0.215b</v>
          </cell>
          <cell r="G153" t="str">
            <v>douche</v>
          </cell>
          <cell r="H153" t="str">
            <v>sanitaire ruimte (toilet-/doucheruimte)</v>
          </cell>
          <cell r="I153" t="str">
            <v>Tegels</v>
          </cell>
          <cell r="J153">
            <v>2</v>
          </cell>
          <cell r="K153"/>
          <cell r="L153">
            <v>4255</v>
          </cell>
          <cell r="M153">
            <v>104</v>
          </cell>
          <cell r="N153"/>
          <cell r="O153">
            <v>255</v>
          </cell>
          <cell r="P153">
            <v>1</v>
          </cell>
          <cell r="Q153">
            <v>0</v>
          </cell>
          <cell r="R153">
            <v>0</v>
          </cell>
          <cell r="S153">
            <v>0</v>
          </cell>
        </row>
        <row r="154">
          <cell r="D154" t="str">
            <v>Horizon Anker Lagune 1 gebouw A</v>
          </cell>
          <cell r="E154" t="str">
            <v>bgg</v>
          </cell>
          <cell r="F154" t="str">
            <v>A0.215c</v>
          </cell>
          <cell r="G154" t="str">
            <v>douche</v>
          </cell>
          <cell r="H154" t="str">
            <v>sanitaire ruimte (toilet-/doucheruimte)</v>
          </cell>
          <cell r="I154" t="str">
            <v>Tegels</v>
          </cell>
          <cell r="J154">
            <v>2.2999999999999998</v>
          </cell>
          <cell r="K154"/>
          <cell r="L154">
            <v>4255</v>
          </cell>
          <cell r="M154">
            <v>104</v>
          </cell>
          <cell r="N154"/>
          <cell r="O154">
            <v>255</v>
          </cell>
          <cell r="P154">
            <v>1</v>
          </cell>
          <cell r="Q154">
            <v>0</v>
          </cell>
          <cell r="R154">
            <v>0</v>
          </cell>
          <cell r="S154">
            <v>0</v>
          </cell>
        </row>
        <row r="155">
          <cell r="D155" t="str">
            <v>Horizon Anker Lagune 1 gebouw A</v>
          </cell>
          <cell r="E155" t="str">
            <v>bgg</v>
          </cell>
          <cell r="F155" t="str">
            <v>A0.216</v>
          </cell>
          <cell r="G155" t="str">
            <v>toilet</v>
          </cell>
          <cell r="H155" t="str">
            <v>sanitaire ruimte (toilet-/doucheruimte)</v>
          </cell>
          <cell r="I155" t="str">
            <v>Tegels</v>
          </cell>
          <cell r="J155">
            <v>3.4</v>
          </cell>
          <cell r="K155"/>
          <cell r="L155">
            <v>4153</v>
          </cell>
          <cell r="M155">
            <v>104</v>
          </cell>
          <cell r="N155"/>
          <cell r="O155">
            <v>153</v>
          </cell>
          <cell r="P155">
            <v>1</v>
          </cell>
          <cell r="Q155">
            <v>0</v>
          </cell>
          <cell r="R155">
            <v>0</v>
          </cell>
          <cell r="S155">
            <v>0</v>
          </cell>
        </row>
        <row r="156">
          <cell r="D156" t="str">
            <v>Horizon Anker Lagune 1 gebouw A</v>
          </cell>
          <cell r="E156" t="str">
            <v>bgg</v>
          </cell>
          <cell r="F156" t="str">
            <v>A0.217</v>
          </cell>
          <cell r="G156" t="str">
            <v>toilet</v>
          </cell>
          <cell r="H156" t="str">
            <v>sanitaire ruimte (toilet-/doucheruimte)</v>
          </cell>
          <cell r="I156" t="str">
            <v>Tegels</v>
          </cell>
          <cell r="J156">
            <v>3.8</v>
          </cell>
          <cell r="K156"/>
          <cell r="L156">
            <v>4153</v>
          </cell>
          <cell r="M156">
            <v>104</v>
          </cell>
          <cell r="N156"/>
          <cell r="O156">
            <v>153</v>
          </cell>
          <cell r="P156">
            <v>1</v>
          </cell>
          <cell r="Q156">
            <v>0</v>
          </cell>
          <cell r="R156">
            <v>0</v>
          </cell>
          <cell r="S156">
            <v>0</v>
          </cell>
        </row>
        <row r="157">
          <cell r="D157" t="str">
            <v>Horizon Anker Lagune 1 gebouw A</v>
          </cell>
          <cell r="E157" t="str">
            <v>bgg</v>
          </cell>
          <cell r="F157" t="str">
            <v>A0.218</v>
          </cell>
          <cell r="G157" t="str">
            <v>Teamkamer</v>
          </cell>
          <cell r="H157" t="str">
            <v>administratieve -, personeels- en vergaderruimte</v>
          </cell>
          <cell r="I157" t="str">
            <v>Linoleum</v>
          </cell>
          <cell r="J157">
            <v>17.7</v>
          </cell>
          <cell r="K157"/>
          <cell r="L157">
            <v>1153</v>
          </cell>
          <cell r="M157">
            <v>101</v>
          </cell>
          <cell r="N157"/>
          <cell r="O157">
            <v>153</v>
          </cell>
          <cell r="P157">
            <v>1</v>
          </cell>
          <cell r="Q157">
            <v>0</v>
          </cell>
          <cell r="R157">
            <v>0</v>
          </cell>
          <cell r="S157">
            <v>0</v>
          </cell>
        </row>
        <row r="158">
          <cell r="D158" t="str">
            <v>Horizon Anker Lagune 2 gebouw A</v>
          </cell>
          <cell r="E158" t="str">
            <v>1e</v>
          </cell>
          <cell r="F158" t="str">
            <v>A0.219</v>
          </cell>
          <cell r="G158" t="str">
            <v>MK</v>
          </cell>
          <cell r="H158" t="str">
            <v>niet van toepassing</v>
          </cell>
          <cell r="I158"/>
          <cell r="J158"/>
          <cell r="K158"/>
          <cell r="L158" t="str">
            <v>nvt</v>
          </cell>
          <cell r="M158">
            <v>0</v>
          </cell>
          <cell r="N158"/>
          <cell r="O158">
            <v>0</v>
          </cell>
          <cell r="P158">
            <v>1</v>
          </cell>
          <cell r="Q158">
            <v>0</v>
          </cell>
          <cell r="R158">
            <v>0</v>
          </cell>
          <cell r="S158">
            <v>0</v>
          </cell>
        </row>
        <row r="159">
          <cell r="D159" t="str">
            <v>Horizon Anker Lagune 1 gebouw A</v>
          </cell>
          <cell r="E159" t="str">
            <v>bgg</v>
          </cell>
          <cell r="F159" t="str">
            <v>A0.220</v>
          </cell>
          <cell r="G159" t="str">
            <v>WDR/Linnen+WK</v>
          </cell>
          <cell r="H159" t="str">
            <v>entree, gang, hal, repro, kopieer, was/droogruimte</v>
          </cell>
          <cell r="I159" t="str">
            <v>Tegels</v>
          </cell>
          <cell r="J159">
            <v>7.9</v>
          </cell>
          <cell r="K159"/>
          <cell r="L159">
            <v>3153</v>
          </cell>
          <cell r="M159">
            <v>103</v>
          </cell>
          <cell r="N159"/>
          <cell r="O159">
            <v>153</v>
          </cell>
          <cell r="P159">
            <v>1</v>
          </cell>
          <cell r="Q159">
            <v>0</v>
          </cell>
          <cell r="R159">
            <v>0</v>
          </cell>
          <cell r="S159">
            <v>0</v>
          </cell>
        </row>
        <row r="160">
          <cell r="D160" t="str">
            <v>Horizon Anker Lagune 1 gebouw A</v>
          </cell>
          <cell r="E160" t="str">
            <v>bgg</v>
          </cell>
          <cell r="F160" t="str">
            <v>A0.221a</v>
          </cell>
          <cell r="G160" t="str">
            <v>Speelruimte</v>
          </cell>
          <cell r="H160" t="str">
            <v>speellokaal</v>
          </cell>
          <cell r="I160" t="str">
            <v>Linoleum</v>
          </cell>
          <cell r="J160">
            <v>40.6</v>
          </cell>
          <cell r="K160"/>
          <cell r="L160">
            <v>8153</v>
          </cell>
          <cell r="M160">
            <v>107</v>
          </cell>
          <cell r="N160"/>
          <cell r="O160">
            <v>153</v>
          </cell>
          <cell r="P160">
            <v>1</v>
          </cell>
          <cell r="Q160">
            <v>0</v>
          </cell>
          <cell r="R160">
            <v>0</v>
          </cell>
          <cell r="S160">
            <v>0</v>
          </cell>
        </row>
        <row r="161">
          <cell r="D161" t="str">
            <v>Horizon Anker Lagune 1 gebouw A</v>
          </cell>
          <cell r="E161" t="str">
            <v>bgg</v>
          </cell>
          <cell r="F161" t="str">
            <v>A0.221b</v>
          </cell>
          <cell r="G161" t="str">
            <v>Groepsruimte</v>
          </cell>
          <cell r="H161" t="str">
            <v>leslokaal</v>
          </cell>
          <cell r="I161" t="str">
            <v>Linoleum</v>
          </cell>
          <cell r="J161">
            <v>70.8</v>
          </cell>
          <cell r="K161"/>
          <cell r="L161">
            <v>7153</v>
          </cell>
          <cell r="M161">
            <v>107</v>
          </cell>
          <cell r="N161"/>
          <cell r="O161">
            <v>153</v>
          </cell>
          <cell r="P161">
            <v>1</v>
          </cell>
          <cell r="Q161">
            <v>0</v>
          </cell>
          <cell r="R161">
            <v>0</v>
          </cell>
          <cell r="S161">
            <v>0</v>
          </cell>
        </row>
        <row r="162">
          <cell r="D162" t="str">
            <v>Horizon Anker Lagune 1 gebouw A</v>
          </cell>
          <cell r="E162" t="str">
            <v>bgg</v>
          </cell>
          <cell r="F162" t="str">
            <v>A0.222</v>
          </cell>
          <cell r="G162" t="str">
            <v>Keuken (keuken)</v>
          </cell>
          <cell r="H162" t="str">
            <v>Keuken</v>
          </cell>
          <cell r="I162" t="str">
            <v>Tegels</v>
          </cell>
          <cell r="J162">
            <v>13.2</v>
          </cell>
          <cell r="K162"/>
          <cell r="L162">
            <v>18255</v>
          </cell>
          <cell r="M162" t="str">
            <v>nvt</v>
          </cell>
          <cell r="N162"/>
          <cell r="O162">
            <v>255</v>
          </cell>
          <cell r="P162">
            <v>1</v>
          </cell>
          <cell r="Q162">
            <v>0</v>
          </cell>
          <cell r="R162">
            <v>0</v>
          </cell>
          <cell r="S162">
            <v>0</v>
          </cell>
        </row>
        <row r="163">
          <cell r="D163" t="str">
            <v>Horizon Anker Lagune 1 gebouw A</v>
          </cell>
          <cell r="E163" t="str">
            <v>bgg</v>
          </cell>
          <cell r="F163" t="str">
            <v>A0.223</v>
          </cell>
          <cell r="G163" t="str">
            <v>Bijkeuken</v>
          </cell>
          <cell r="H163" t="str">
            <v>Keuken</v>
          </cell>
          <cell r="I163" t="str">
            <v>Tegels</v>
          </cell>
          <cell r="J163">
            <v>6.7</v>
          </cell>
          <cell r="K163"/>
          <cell r="L163">
            <v>18153</v>
          </cell>
          <cell r="M163" t="str">
            <v>nvt</v>
          </cell>
          <cell r="N163"/>
          <cell r="O163">
            <v>153</v>
          </cell>
          <cell r="P163">
            <v>1</v>
          </cell>
          <cell r="Q163">
            <v>0</v>
          </cell>
          <cell r="R163">
            <v>0</v>
          </cell>
          <cell r="S163">
            <v>0</v>
          </cell>
        </row>
        <row r="164">
          <cell r="D164" t="str">
            <v>Horizon Anker Lagune 1 gebouw A</v>
          </cell>
          <cell r="E164" t="str">
            <v>bgg</v>
          </cell>
          <cell r="F164" t="str">
            <v>A0.224</v>
          </cell>
          <cell r="G164" t="str">
            <v>Entree</v>
          </cell>
          <cell r="H164" t="str">
            <v>entree, gang, hal, repro, kopieer, was/droogruimte</v>
          </cell>
          <cell r="I164" t="str">
            <v>Linoleum</v>
          </cell>
          <cell r="J164">
            <v>12.7</v>
          </cell>
          <cell r="K164"/>
          <cell r="L164">
            <v>3153</v>
          </cell>
          <cell r="M164">
            <v>103</v>
          </cell>
          <cell r="N164"/>
          <cell r="O164">
            <v>153</v>
          </cell>
          <cell r="P164">
            <v>1</v>
          </cell>
          <cell r="Q164">
            <v>0</v>
          </cell>
          <cell r="R164">
            <v>0</v>
          </cell>
          <cell r="S164">
            <v>0</v>
          </cell>
        </row>
        <row r="165">
          <cell r="D165" t="str">
            <v>Horizon Anker Lagune 1 gebouw A</v>
          </cell>
          <cell r="E165" t="str">
            <v>bgg</v>
          </cell>
          <cell r="F165" t="str">
            <v>A0.225</v>
          </cell>
          <cell r="G165" t="str">
            <v>Spreekkamer</v>
          </cell>
          <cell r="H165" t="str">
            <v>administratieve -, personeels- en vergaderruimte</v>
          </cell>
          <cell r="I165" t="str">
            <v>Linoleum</v>
          </cell>
          <cell r="J165">
            <v>11.6</v>
          </cell>
          <cell r="K165"/>
          <cell r="L165">
            <v>1153</v>
          </cell>
          <cell r="M165">
            <v>101</v>
          </cell>
          <cell r="N165"/>
          <cell r="O165">
            <v>153</v>
          </cell>
          <cell r="P165">
            <v>1</v>
          </cell>
          <cell r="Q165">
            <v>0</v>
          </cell>
          <cell r="R165">
            <v>0</v>
          </cell>
          <cell r="S165">
            <v>0</v>
          </cell>
        </row>
        <row r="166">
          <cell r="D166" t="str">
            <v>Horizon Anker Lagune 1 gebouw A</v>
          </cell>
          <cell r="E166" t="str">
            <v>bgg</v>
          </cell>
          <cell r="F166" t="str">
            <v>A0.226</v>
          </cell>
          <cell r="G166" t="str">
            <v>Gang</v>
          </cell>
          <cell r="H166" t="str">
            <v>entree, gang, hal, repro, kopieer, was/droogruimte</v>
          </cell>
          <cell r="I166" t="str">
            <v>Linoleum</v>
          </cell>
          <cell r="J166">
            <v>17.899999999999999</v>
          </cell>
          <cell r="K166"/>
          <cell r="L166">
            <v>3153</v>
          </cell>
          <cell r="M166">
            <v>103</v>
          </cell>
          <cell r="N166"/>
          <cell r="O166">
            <v>153</v>
          </cell>
          <cell r="P166">
            <v>1</v>
          </cell>
          <cell r="Q166">
            <v>0</v>
          </cell>
          <cell r="R166">
            <v>0</v>
          </cell>
          <cell r="S166">
            <v>0</v>
          </cell>
        </row>
        <row r="167">
          <cell r="D167" t="str">
            <v>Horizon Anker Lagune 1 gebouw A</v>
          </cell>
          <cell r="E167" t="str">
            <v>bgg</v>
          </cell>
          <cell r="F167" t="str">
            <v>A0.227</v>
          </cell>
          <cell r="G167" t="str">
            <v>Trap</v>
          </cell>
          <cell r="H167" t="str">
            <v>trappenhuis</v>
          </cell>
          <cell r="I167" t="str">
            <v>Steen</v>
          </cell>
          <cell r="J167">
            <v>3.1</v>
          </cell>
          <cell r="K167"/>
          <cell r="L167">
            <v>9153</v>
          </cell>
          <cell r="M167">
            <v>109</v>
          </cell>
          <cell r="N167"/>
          <cell r="O167">
            <v>153</v>
          </cell>
          <cell r="P167">
            <v>1</v>
          </cell>
          <cell r="Q167">
            <v>0</v>
          </cell>
          <cell r="R167">
            <v>0</v>
          </cell>
          <cell r="S167">
            <v>0</v>
          </cell>
        </row>
        <row r="168">
          <cell r="D168" t="str">
            <v>Horizon Anker Lagune 1 gebouw A</v>
          </cell>
          <cell r="E168" t="str">
            <v>bgg</v>
          </cell>
          <cell r="F168" t="str">
            <v>A0.228</v>
          </cell>
          <cell r="G168" t="str">
            <v>Sluis</v>
          </cell>
          <cell r="H168" t="str">
            <v>entree, gang, hal, repro, kopieer, was/droogruimte</v>
          </cell>
          <cell r="I168" t="str">
            <v>Steen</v>
          </cell>
          <cell r="J168">
            <v>8.6999999999999993</v>
          </cell>
          <cell r="K168"/>
          <cell r="L168">
            <v>3153</v>
          </cell>
          <cell r="M168">
            <v>103</v>
          </cell>
          <cell r="N168"/>
          <cell r="O168">
            <v>153</v>
          </cell>
          <cell r="P168">
            <v>1</v>
          </cell>
          <cell r="Q168">
            <v>0</v>
          </cell>
          <cell r="R168">
            <v>0</v>
          </cell>
          <cell r="S168">
            <v>0</v>
          </cell>
        </row>
        <row r="169">
          <cell r="D169" t="str">
            <v>Horizon Anker Lagune 1 gebouw A</v>
          </cell>
          <cell r="E169" t="str">
            <v>bgg</v>
          </cell>
          <cell r="F169" t="str">
            <v>A0.229</v>
          </cell>
          <cell r="G169" t="str">
            <v>Loggia</v>
          </cell>
          <cell r="H169" t="str">
            <v>niet van toepassing</v>
          </cell>
          <cell r="I169"/>
          <cell r="J169"/>
          <cell r="K169"/>
          <cell r="L169" t="str">
            <v>nvt</v>
          </cell>
          <cell r="M169">
            <v>0</v>
          </cell>
          <cell r="N169"/>
          <cell r="O169">
            <v>0</v>
          </cell>
          <cell r="P169">
            <v>1</v>
          </cell>
          <cell r="Q169">
            <v>0</v>
          </cell>
          <cell r="R169">
            <v>0</v>
          </cell>
          <cell r="S169">
            <v>0</v>
          </cell>
        </row>
        <row r="170">
          <cell r="D170" t="str">
            <v>Horizon Anker Lagune 1 gebouw A</v>
          </cell>
          <cell r="E170" t="str">
            <v>bgg</v>
          </cell>
          <cell r="F170" t="str">
            <v>A0.230</v>
          </cell>
          <cell r="G170" t="str">
            <v>Afzondering</v>
          </cell>
          <cell r="H170" t="str">
            <v>aula, gemeenschappelijke ruimte, bibliotheek</v>
          </cell>
          <cell r="I170" t="str">
            <v>Linoleum</v>
          </cell>
          <cell r="J170">
            <v>9.6999999999999993</v>
          </cell>
          <cell r="K170"/>
          <cell r="L170">
            <v>2153</v>
          </cell>
          <cell r="M170">
            <v>102</v>
          </cell>
          <cell r="N170"/>
          <cell r="O170">
            <v>153</v>
          </cell>
          <cell r="P170">
            <v>1</v>
          </cell>
          <cell r="Q170">
            <v>0</v>
          </cell>
          <cell r="R170">
            <v>0</v>
          </cell>
          <cell r="S170">
            <v>0</v>
          </cell>
        </row>
        <row r="171">
          <cell r="D171" t="str">
            <v>Horizon Anker Lagune 1 gebouw A</v>
          </cell>
          <cell r="E171" t="str">
            <v>bgg</v>
          </cell>
          <cell r="F171" t="str">
            <v>A0.231</v>
          </cell>
          <cell r="G171" t="str">
            <v xml:space="preserve">Badkamer </v>
          </cell>
          <cell r="H171" t="str">
            <v>sanitaire ruimte (toilet-/doucheruimte)</v>
          </cell>
          <cell r="I171" t="str">
            <v>Tegels</v>
          </cell>
          <cell r="J171">
            <v>5.0999999999999996</v>
          </cell>
          <cell r="K171"/>
          <cell r="L171">
            <v>4255</v>
          </cell>
          <cell r="M171">
            <v>104</v>
          </cell>
          <cell r="N171"/>
          <cell r="O171">
            <v>255</v>
          </cell>
          <cell r="P171">
            <v>1</v>
          </cell>
          <cell r="Q171">
            <v>0</v>
          </cell>
          <cell r="R171">
            <v>0</v>
          </cell>
          <cell r="S171">
            <v>0</v>
          </cell>
        </row>
        <row r="172">
          <cell r="D172" t="str">
            <v>Horizon Anker Lagune 1 gebouw A</v>
          </cell>
          <cell r="E172" t="str">
            <v>bgg</v>
          </cell>
          <cell r="F172" t="str">
            <v>A0.232</v>
          </cell>
          <cell r="G172" t="str">
            <v>kast</v>
          </cell>
          <cell r="H172" t="str">
            <v>niet van toepassing</v>
          </cell>
          <cell r="I172"/>
          <cell r="J172"/>
          <cell r="K172"/>
          <cell r="L172" t="str">
            <v>nvt</v>
          </cell>
          <cell r="M172">
            <v>0</v>
          </cell>
          <cell r="N172"/>
          <cell r="O172">
            <v>0</v>
          </cell>
          <cell r="P172">
            <v>1</v>
          </cell>
          <cell r="Q172">
            <v>0</v>
          </cell>
          <cell r="R172">
            <v>0</v>
          </cell>
          <cell r="S172">
            <v>0</v>
          </cell>
        </row>
        <row r="173">
          <cell r="D173" t="str">
            <v>Horizon Anker Lagune 1 gebouw A</v>
          </cell>
          <cell r="E173" t="str">
            <v>bgg</v>
          </cell>
          <cell r="F173" t="str">
            <v>A0.233</v>
          </cell>
          <cell r="G173" t="str">
            <v>Afdelingshoofd</v>
          </cell>
          <cell r="H173" t="str">
            <v>administratieve -, personeels- en vergaderruimte</v>
          </cell>
          <cell r="I173" t="str">
            <v>Linoleum</v>
          </cell>
          <cell r="J173">
            <v>17.5</v>
          </cell>
          <cell r="K173"/>
          <cell r="L173">
            <v>1102</v>
          </cell>
          <cell r="M173">
            <v>101</v>
          </cell>
          <cell r="N173"/>
          <cell r="O173">
            <v>102</v>
          </cell>
          <cell r="P173">
            <v>1</v>
          </cell>
          <cell r="Q173">
            <v>0</v>
          </cell>
          <cell r="R173">
            <v>0</v>
          </cell>
          <cell r="S173">
            <v>0</v>
          </cell>
        </row>
        <row r="174">
          <cell r="D174" t="str">
            <v>Horizon Anker Openbare ruimte gebouw A</v>
          </cell>
          <cell r="E174" t="str">
            <v>1e</v>
          </cell>
          <cell r="F174" t="str">
            <v>A0.234</v>
          </cell>
          <cell r="G174" t="str">
            <v>BHV kast</v>
          </cell>
          <cell r="H174" t="str">
            <v>niet van toepassing</v>
          </cell>
          <cell r="I174"/>
          <cell r="J174"/>
          <cell r="K174"/>
          <cell r="L174" t="str">
            <v>nvt</v>
          </cell>
          <cell r="M174">
            <v>0</v>
          </cell>
          <cell r="N174"/>
          <cell r="O174">
            <v>0</v>
          </cell>
          <cell r="P174">
            <v>1</v>
          </cell>
          <cell r="Q174">
            <v>0</v>
          </cell>
          <cell r="R174">
            <v>0</v>
          </cell>
          <cell r="S174">
            <v>0</v>
          </cell>
        </row>
        <row r="175">
          <cell r="D175" t="str">
            <v>Horizon Anker Einder 1 gebouw A</v>
          </cell>
          <cell r="E175" t="str">
            <v>bgg</v>
          </cell>
          <cell r="F175" t="str">
            <v>A0.301</v>
          </cell>
          <cell r="G175" t="str">
            <v>Trap</v>
          </cell>
          <cell r="H175" t="str">
            <v>trappenhuis</v>
          </cell>
          <cell r="I175" t="str">
            <v>steen</v>
          </cell>
          <cell r="J175">
            <v>5.7</v>
          </cell>
          <cell r="K175"/>
          <cell r="L175">
            <v>9153</v>
          </cell>
          <cell r="M175">
            <v>109</v>
          </cell>
          <cell r="N175"/>
          <cell r="O175">
            <v>153</v>
          </cell>
          <cell r="P175">
            <v>1</v>
          </cell>
          <cell r="Q175">
            <v>0</v>
          </cell>
          <cell r="R175">
            <v>0</v>
          </cell>
          <cell r="S175">
            <v>0</v>
          </cell>
        </row>
        <row r="176">
          <cell r="D176" t="str">
            <v>Horizon Anker Einder 1 gebouw A</v>
          </cell>
          <cell r="E176" t="str">
            <v>bgg</v>
          </cell>
          <cell r="F176" t="str">
            <v>A0.302</v>
          </cell>
          <cell r="G176" t="str">
            <v>Sluis</v>
          </cell>
          <cell r="H176" t="str">
            <v>entree, gang, hal, repro, kopieer, was/droogruimte</v>
          </cell>
          <cell r="I176" t="str">
            <v>Linoleum</v>
          </cell>
          <cell r="J176">
            <v>9.8000000000000007</v>
          </cell>
          <cell r="K176"/>
          <cell r="L176">
            <v>3153</v>
          </cell>
          <cell r="M176">
            <v>103</v>
          </cell>
          <cell r="N176"/>
          <cell r="O176">
            <v>153</v>
          </cell>
          <cell r="P176">
            <v>1</v>
          </cell>
          <cell r="Q176">
            <v>0</v>
          </cell>
          <cell r="R176">
            <v>0</v>
          </cell>
          <cell r="S176">
            <v>0</v>
          </cell>
        </row>
        <row r="177">
          <cell r="D177" t="str">
            <v>Horizon Anker Einder 1 gebouw A</v>
          </cell>
          <cell r="E177" t="str">
            <v>bgg</v>
          </cell>
          <cell r="F177" t="str">
            <v>A0.303</v>
          </cell>
          <cell r="G177" t="str">
            <v>Gang</v>
          </cell>
          <cell r="H177" t="str">
            <v>entree, gang, hal, repro, kopieer, was/droogruimte</v>
          </cell>
          <cell r="I177" t="str">
            <v>Linoleum</v>
          </cell>
          <cell r="J177">
            <v>46.8</v>
          </cell>
          <cell r="K177"/>
          <cell r="L177">
            <v>3153</v>
          </cell>
          <cell r="M177">
            <v>103</v>
          </cell>
          <cell r="N177"/>
          <cell r="O177">
            <v>153</v>
          </cell>
          <cell r="P177">
            <v>1</v>
          </cell>
          <cell r="Q177">
            <v>0</v>
          </cell>
          <cell r="R177">
            <v>0</v>
          </cell>
          <cell r="S177">
            <v>0</v>
          </cell>
        </row>
        <row r="178">
          <cell r="D178" t="str">
            <v>Horizon Anker Einder 1 gebouw A</v>
          </cell>
          <cell r="E178" t="str">
            <v>bgg</v>
          </cell>
          <cell r="F178" t="str">
            <v>A0.304</v>
          </cell>
          <cell r="G178" t="str">
            <v>Time-out kamer</v>
          </cell>
          <cell r="H178" t="str">
            <v>niet van toepassing</v>
          </cell>
          <cell r="I178" t="str">
            <v>Linoleum</v>
          </cell>
          <cell r="J178"/>
          <cell r="K178"/>
          <cell r="L178" t="str">
            <v>nvt</v>
          </cell>
          <cell r="M178">
            <v>0</v>
          </cell>
          <cell r="N178"/>
          <cell r="O178">
            <v>0</v>
          </cell>
          <cell r="P178">
            <v>1</v>
          </cell>
          <cell r="Q178">
            <v>0</v>
          </cell>
          <cell r="R178">
            <v>0</v>
          </cell>
          <cell r="S178">
            <v>0</v>
          </cell>
        </row>
        <row r="179">
          <cell r="D179" t="str">
            <v>Horizon Anker Einder 1 gebouw A</v>
          </cell>
          <cell r="E179" t="str">
            <v>bgg</v>
          </cell>
          <cell r="F179" t="str">
            <v>A0.305</v>
          </cell>
          <cell r="G179" t="str">
            <v>Berging</v>
          </cell>
          <cell r="H179" t="str">
            <v>niet van toepassing</v>
          </cell>
          <cell r="I179" t="str">
            <v>Linoleum</v>
          </cell>
          <cell r="J179"/>
          <cell r="K179"/>
          <cell r="L179" t="str">
            <v>nvt</v>
          </cell>
          <cell r="M179">
            <v>0</v>
          </cell>
          <cell r="N179"/>
          <cell r="O179">
            <v>0</v>
          </cell>
          <cell r="P179">
            <v>1</v>
          </cell>
          <cell r="Q179">
            <v>0</v>
          </cell>
          <cell r="R179">
            <v>0</v>
          </cell>
          <cell r="S179">
            <v>0</v>
          </cell>
        </row>
        <row r="180">
          <cell r="D180" t="str">
            <v>Horizon Anker Einder 1 gebouw A</v>
          </cell>
          <cell r="E180" t="str">
            <v>bgg</v>
          </cell>
          <cell r="F180" t="str">
            <v>A0.306</v>
          </cell>
          <cell r="G180" t="str">
            <v>Zit-Slaapkamer</v>
          </cell>
          <cell r="H180" t="str">
            <v>niet van toepassing</v>
          </cell>
          <cell r="I180" t="str">
            <v>Linoleum</v>
          </cell>
          <cell r="J180"/>
          <cell r="K180"/>
          <cell r="L180" t="str">
            <v>nvt</v>
          </cell>
          <cell r="M180">
            <v>0</v>
          </cell>
          <cell r="N180"/>
          <cell r="O180">
            <v>0</v>
          </cell>
          <cell r="P180">
            <v>1</v>
          </cell>
          <cell r="Q180">
            <v>0</v>
          </cell>
          <cell r="R180">
            <v>0</v>
          </cell>
          <cell r="S180">
            <v>0</v>
          </cell>
        </row>
        <row r="181">
          <cell r="D181" t="str">
            <v>Horizon Anker Einder 1 gebouw A</v>
          </cell>
          <cell r="E181" t="str">
            <v>bgg</v>
          </cell>
          <cell r="F181" t="str">
            <v>A0.307</v>
          </cell>
          <cell r="G181" t="str">
            <v>Zit-Slaapkamer</v>
          </cell>
          <cell r="H181" t="str">
            <v>niet van toepassing</v>
          </cell>
          <cell r="I181" t="str">
            <v>Linoleum</v>
          </cell>
          <cell r="J181"/>
          <cell r="K181"/>
          <cell r="L181" t="str">
            <v>nvt</v>
          </cell>
          <cell r="M181">
            <v>0</v>
          </cell>
          <cell r="N181"/>
          <cell r="O181">
            <v>0</v>
          </cell>
          <cell r="P181">
            <v>1</v>
          </cell>
          <cell r="Q181">
            <v>0</v>
          </cell>
          <cell r="R181">
            <v>0</v>
          </cell>
          <cell r="S181">
            <v>0</v>
          </cell>
        </row>
        <row r="182">
          <cell r="D182" t="str">
            <v>Horizon Anker Einder 1 gebouw A</v>
          </cell>
          <cell r="E182" t="str">
            <v>bgg</v>
          </cell>
          <cell r="F182" t="str">
            <v>A0.308</v>
          </cell>
          <cell r="G182" t="str">
            <v>Zit-Slaapkamer</v>
          </cell>
          <cell r="H182" t="str">
            <v>niet van toepassing</v>
          </cell>
          <cell r="I182" t="str">
            <v>Linoleum</v>
          </cell>
          <cell r="J182"/>
          <cell r="K182"/>
          <cell r="L182" t="str">
            <v>nvt</v>
          </cell>
          <cell r="M182">
            <v>0</v>
          </cell>
          <cell r="N182"/>
          <cell r="O182">
            <v>0</v>
          </cell>
          <cell r="P182">
            <v>1</v>
          </cell>
          <cell r="Q182">
            <v>0</v>
          </cell>
          <cell r="R182">
            <v>0</v>
          </cell>
          <cell r="S182">
            <v>0</v>
          </cell>
        </row>
        <row r="183">
          <cell r="D183" t="str">
            <v>Horizon Anker Einder 1 gebouw A</v>
          </cell>
          <cell r="E183" t="str">
            <v>bgg</v>
          </cell>
          <cell r="F183" t="str">
            <v>A0.309</v>
          </cell>
          <cell r="G183" t="str">
            <v>Zit-Slaapkamer</v>
          </cell>
          <cell r="H183" t="str">
            <v>niet van toepassing</v>
          </cell>
          <cell r="I183" t="str">
            <v>Linoleum</v>
          </cell>
          <cell r="J183"/>
          <cell r="K183"/>
          <cell r="L183" t="str">
            <v>nvt</v>
          </cell>
          <cell r="M183">
            <v>0</v>
          </cell>
          <cell r="N183"/>
          <cell r="O183">
            <v>0</v>
          </cell>
          <cell r="P183">
            <v>1</v>
          </cell>
          <cell r="Q183">
            <v>0</v>
          </cell>
          <cell r="R183">
            <v>0</v>
          </cell>
          <cell r="S183">
            <v>0</v>
          </cell>
        </row>
        <row r="184">
          <cell r="D184" t="str">
            <v>Horizon Anker Einder 1 gebouw A</v>
          </cell>
          <cell r="E184" t="str">
            <v>bgg</v>
          </cell>
          <cell r="F184" t="str">
            <v>A0.310</v>
          </cell>
          <cell r="G184" t="str">
            <v>Zit-Slaapkamer</v>
          </cell>
          <cell r="H184" t="str">
            <v>niet van toepassing</v>
          </cell>
          <cell r="I184" t="str">
            <v>Linoleum</v>
          </cell>
          <cell r="J184"/>
          <cell r="K184"/>
          <cell r="L184" t="str">
            <v>nvt</v>
          </cell>
          <cell r="M184">
            <v>0</v>
          </cell>
          <cell r="N184"/>
          <cell r="O184">
            <v>0</v>
          </cell>
          <cell r="P184">
            <v>1</v>
          </cell>
          <cell r="Q184">
            <v>0</v>
          </cell>
          <cell r="R184">
            <v>0</v>
          </cell>
          <cell r="S184">
            <v>0</v>
          </cell>
        </row>
        <row r="185">
          <cell r="D185" t="str">
            <v>Horizon Anker Einder 1 gebouw A</v>
          </cell>
          <cell r="E185" t="str">
            <v>bgg</v>
          </cell>
          <cell r="F185" t="str">
            <v>A0.311</v>
          </cell>
          <cell r="G185" t="str">
            <v>Zit-Slaapkamer</v>
          </cell>
          <cell r="H185" t="str">
            <v>niet van toepassing</v>
          </cell>
          <cell r="I185" t="str">
            <v>Linoleum</v>
          </cell>
          <cell r="J185"/>
          <cell r="K185"/>
          <cell r="L185" t="str">
            <v>nvt</v>
          </cell>
          <cell r="M185">
            <v>0</v>
          </cell>
          <cell r="N185"/>
          <cell r="O185">
            <v>0</v>
          </cell>
          <cell r="P185">
            <v>1</v>
          </cell>
          <cell r="Q185">
            <v>0</v>
          </cell>
          <cell r="R185">
            <v>0</v>
          </cell>
          <cell r="S185">
            <v>0</v>
          </cell>
        </row>
        <row r="186">
          <cell r="D186" t="str">
            <v>Horizon Anker Einder 1 gebouw A</v>
          </cell>
          <cell r="E186" t="str">
            <v>bgg</v>
          </cell>
          <cell r="F186" t="str">
            <v>A0.312</v>
          </cell>
          <cell r="G186" t="str">
            <v>Zit-Slaapkamer</v>
          </cell>
          <cell r="H186" t="str">
            <v>niet van toepassing</v>
          </cell>
          <cell r="I186" t="str">
            <v>Linoleum</v>
          </cell>
          <cell r="J186"/>
          <cell r="K186"/>
          <cell r="L186" t="str">
            <v>nvt</v>
          </cell>
          <cell r="M186">
            <v>0</v>
          </cell>
          <cell r="N186"/>
          <cell r="O186">
            <v>0</v>
          </cell>
          <cell r="P186">
            <v>1</v>
          </cell>
          <cell r="Q186">
            <v>0</v>
          </cell>
          <cell r="R186">
            <v>0</v>
          </cell>
          <cell r="S186">
            <v>0</v>
          </cell>
        </row>
        <row r="187">
          <cell r="D187" t="str">
            <v>Horizon Anker Einder 1 gebouw A</v>
          </cell>
          <cell r="E187" t="str">
            <v>bgg</v>
          </cell>
          <cell r="F187" t="str">
            <v>A0.313</v>
          </cell>
          <cell r="G187" t="str">
            <v>Zit-Slaapkamer</v>
          </cell>
          <cell r="H187" t="str">
            <v>niet van toepassing</v>
          </cell>
          <cell r="I187" t="str">
            <v>Linoleum</v>
          </cell>
          <cell r="J187"/>
          <cell r="K187"/>
          <cell r="L187" t="str">
            <v>nvt</v>
          </cell>
          <cell r="M187">
            <v>0</v>
          </cell>
          <cell r="N187"/>
          <cell r="O187">
            <v>0</v>
          </cell>
          <cell r="P187">
            <v>1</v>
          </cell>
          <cell r="Q187">
            <v>0</v>
          </cell>
          <cell r="R187">
            <v>0</v>
          </cell>
          <cell r="S187">
            <v>0</v>
          </cell>
        </row>
        <row r="188">
          <cell r="D188" t="str">
            <v>Horizon Anker Einder 1 gebouw A</v>
          </cell>
          <cell r="E188" t="str">
            <v>bgg</v>
          </cell>
          <cell r="F188" t="str">
            <v>A0.314</v>
          </cell>
          <cell r="G188" t="str">
            <v>kast</v>
          </cell>
          <cell r="H188" t="str">
            <v>niet van toepassing</v>
          </cell>
          <cell r="I188"/>
          <cell r="J188"/>
          <cell r="K188"/>
          <cell r="L188" t="str">
            <v>nvt</v>
          </cell>
          <cell r="M188">
            <v>0</v>
          </cell>
          <cell r="N188"/>
          <cell r="O188">
            <v>0</v>
          </cell>
          <cell r="P188">
            <v>1</v>
          </cell>
          <cell r="Q188">
            <v>0</v>
          </cell>
          <cell r="R188">
            <v>0</v>
          </cell>
          <cell r="S188">
            <v>0</v>
          </cell>
        </row>
        <row r="189">
          <cell r="D189" t="str">
            <v>Horizon Anker Einder 1 gebouw A</v>
          </cell>
          <cell r="E189" t="str">
            <v>bgg</v>
          </cell>
          <cell r="F189" t="str">
            <v>A0.315a</v>
          </cell>
          <cell r="G189" t="str">
            <v>douche</v>
          </cell>
          <cell r="H189" t="str">
            <v>sanitaire ruimte (toilet-/doucheruimte)</v>
          </cell>
          <cell r="I189" t="str">
            <v>Tegels</v>
          </cell>
          <cell r="J189">
            <v>1.9</v>
          </cell>
          <cell r="K189"/>
          <cell r="L189">
            <v>4255</v>
          </cell>
          <cell r="M189">
            <v>104</v>
          </cell>
          <cell r="N189"/>
          <cell r="O189">
            <v>255</v>
          </cell>
          <cell r="P189">
            <v>1</v>
          </cell>
          <cell r="Q189">
            <v>0</v>
          </cell>
          <cell r="R189">
            <v>0</v>
          </cell>
          <cell r="S189">
            <v>0</v>
          </cell>
        </row>
        <row r="190">
          <cell r="D190" t="str">
            <v>Horizon Anker Einder 1 gebouw A</v>
          </cell>
          <cell r="E190" t="str">
            <v>bgg</v>
          </cell>
          <cell r="F190" t="str">
            <v>A0.315b</v>
          </cell>
          <cell r="G190" t="str">
            <v>douche</v>
          </cell>
          <cell r="H190" t="str">
            <v>sanitaire ruimte (toilet-/doucheruimte)</v>
          </cell>
          <cell r="I190" t="str">
            <v>Tegels</v>
          </cell>
          <cell r="J190">
            <v>2.1</v>
          </cell>
          <cell r="K190"/>
          <cell r="L190">
            <v>4255</v>
          </cell>
          <cell r="M190">
            <v>104</v>
          </cell>
          <cell r="N190"/>
          <cell r="O190">
            <v>255</v>
          </cell>
          <cell r="P190">
            <v>1</v>
          </cell>
          <cell r="Q190">
            <v>0</v>
          </cell>
          <cell r="R190">
            <v>0</v>
          </cell>
          <cell r="S190">
            <v>0</v>
          </cell>
        </row>
        <row r="191">
          <cell r="D191" t="str">
            <v>Horizon Anker Einder 1 gebouw A</v>
          </cell>
          <cell r="E191" t="str">
            <v>bgg</v>
          </cell>
          <cell r="F191" t="str">
            <v>A0.315c</v>
          </cell>
          <cell r="G191" t="str">
            <v>douche</v>
          </cell>
          <cell r="H191" t="str">
            <v>sanitaire ruimte (toilet-/doucheruimte)</v>
          </cell>
          <cell r="I191" t="str">
            <v>Tegels</v>
          </cell>
          <cell r="J191">
            <v>2.2999999999999998</v>
          </cell>
          <cell r="K191"/>
          <cell r="L191">
            <v>4255</v>
          </cell>
          <cell r="M191">
            <v>104</v>
          </cell>
          <cell r="N191"/>
          <cell r="O191">
            <v>255</v>
          </cell>
          <cell r="P191">
            <v>1</v>
          </cell>
          <cell r="Q191">
            <v>0</v>
          </cell>
          <cell r="R191">
            <v>0</v>
          </cell>
          <cell r="S191">
            <v>0</v>
          </cell>
        </row>
        <row r="192">
          <cell r="D192" t="str">
            <v>Horizon Anker Einder 1 gebouw A</v>
          </cell>
          <cell r="E192" t="str">
            <v>bgg</v>
          </cell>
          <cell r="F192" t="str">
            <v>A0.316</v>
          </cell>
          <cell r="G192" t="str">
            <v>Toilet</v>
          </cell>
          <cell r="H192" t="str">
            <v>sanitaire ruimte (toilet-/doucheruimte)</v>
          </cell>
          <cell r="I192" t="str">
            <v>Tegels</v>
          </cell>
          <cell r="J192">
            <v>3.4</v>
          </cell>
          <cell r="K192"/>
          <cell r="L192">
            <v>4153</v>
          </cell>
          <cell r="M192">
            <v>104</v>
          </cell>
          <cell r="N192"/>
          <cell r="O192">
            <v>153</v>
          </cell>
          <cell r="P192">
            <v>1</v>
          </cell>
          <cell r="Q192">
            <v>0</v>
          </cell>
          <cell r="R192">
            <v>0</v>
          </cell>
          <cell r="S192">
            <v>0</v>
          </cell>
        </row>
        <row r="193">
          <cell r="D193" t="str">
            <v>Horizon Anker Einder 1 gebouw A</v>
          </cell>
          <cell r="E193" t="str">
            <v>bgg</v>
          </cell>
          <cell r="F193" t="str">
            <v>A0.317</v>
          </cell>
          <cell r="G193" t="str">
            <v>Toilet</v>
          </cell>
          <cell r="H193" t="str">
            <v>sanitaire ruimte (toilet-/doucheruimte)</v>
          </cell>
          <cell r="I193" t="str">
            <v>Tegels</v>
          </cell>
          <cell r="J193">
            <v>3.9</v>
          </cell>
          <cell r="K193"/>
          <cell r="L193">
            <v>4153</v>
          </cell>
          <cell r="M193">
            <v>104</v>
          </cell>
          <cell r="N193"/>
          <cell r="O193">
            <v>153</v>
          </cell>
          <cell r="P193">
            <v>1</v>
          </cell>
          <cell r="Q193">
            <v>0</v>
          </cell>
          <cell r="R193">
            <v>0</v>
          </cell>
          <cell r="S193">
            <v>0</v>
          </cell>
        </row>
        <row r="194">
          <cell r="D194" t="str">
            <v>Horizon Anker Einder 1 gebouw A</v>
          </cell>
          <cell r="E194" t="str">
            <v>bgg</v>
          </cell>
          <cell r="F194" t="str">
            <v>A0.318</v>
          </cell>
          <cell r="G194" t="str">
            <v>Teamkamer</v>
          </cell>
          <cell r="H194" t="str">
            <v>administratieve -, personeels- en vergaderruimte</v>
          </cell>
          <cell r="I194" t="str">
            <v>Linoleum</v>
          </cell>
          <cell r="J194">
            <v>18.399999999999999</v>
          </cell>
          <cell r="K194"/>
          <cell r="L194">
            <v>1153</v>
          </cell>
          <cell r="M194">
            <v>101</v>
          </cell>
          <cell r="N194"/>
          <cell r="O194">
            <v>153</v>
          </cell>
          <cell r="P194">
            <v>1</v>
          </cell>
          <cell r="Q194">
            <v>0</v>
          </cell>
          <cell r="R194">
            <v>0</v>
          </cell>
          <cell r="S194">
            <v>0</v>
          </cell>
        </row>
        <row r="195">
          <cell r="D195" t="str">
            <v>Horizon Anker Einder 1 gebouw A</v>
          </cell>
          <cell r="E195" t="str">
            <v>bgg</v>
          </cell>
          <cell r="F195" t="str">
            <v>A0.320</v>
          </cell>
          <cell r="G195" t="str">
            <v>WDR/Linnen+WK</v>
          </cell>
          <cell r="H195" t="str">
            <v>entree, gang, hal, repro, kopieer, was/droogruimte</v>
          </cell>
          <cell r="I195" t="str">
            <v>Tegels</v>
          </cell>
          <cell r="J195">
            <v>7.9</v>
          </cell>
          <cell r="K195"/>
          <cell r="L195">
            <v>3153</v>
          </cell>
          <cell r="M195">
            <v>103</v>
          </cell>
          <cell r="N195"/>
          <cell r="O195">
            <v>153</v>
          </cell>
          <cell r="P195">
            <v>1</v>
          </cell>
          <cell r="Q195">
            <v>0</v>
          </cell>
          <cell r="R195">
            <v>0</v>
          </cell>
          <cell r="S195">
            <v>0</v>
          </cell>
        </row>
        <row r="196">
          <cell r="D196" t="str">
            <v>Horizon Anker Einder 1 gebouw A</v>
          </cell>
          <cell r="E196" t="str">
            <v>bgg</v>
          </cell>
          <cell r="F196" t="str">
            <v>A0.321a</v>
          </cell>
          <cell r="G196" t="str">
            <v>Speelruimte</v>
          </cell>
          <cell r="H196" t="str">
            <v>speellokaal</v>
          </cell>
          <cell r="I196" t="str">
            <v>Linoleum</v>
          </cell>
          <cell r="J196">
            <v>40.6</v>
          </cell>
          <cell r="K196"/>
          <cell r="L196">
            <v>8153</v>
          </cell>
          <cell r="M196">
            <v>107</v>
          </cell>
          <cell r="N196"/>
          <cell r="O196">
            <v>153</v>
          </cell>
          <cell r="P196">
            <v>1</v>
          </cell>
          <cell r="Q196">
            <v>0</v>
          </cell>
          <cell r="R196">
            <v>0</v>
          </cell>
          <cell r="S196">
            <v>0</v>
          </cell>
        </row>
        <row r="197">
          <cell r="D197" t="str">
            <v>Horizon Anker Einder 1 gebouw A</v>
          </cell>
          <cell r="E197" t="str">
            <v>bgg</v>
          </cell>
          <cell r="F197" t="str">
            <v>A0.321b</v>
          </cell>
          <cell r="G197" t="str">
            <v>Groepsruimte</v>
          </cell>
          <cell r="H197" t="str">
            <v>leslokaal</v>
          </cell>
          <cell r="I197" t="str">
            <v>Linoleum</v>
          </cell>
          <cell r="J197">
            <v>70.8</v>
          </cell>
          <cell r="K197"/>
          <cell r="L197">
            <v>7153</v>
          </cell>
          <cell r="M197">
            <v>107</v>
          </cell>
          <cell r="N197"/>
          <cell r="O197">
            <v>153</v>
          </cell>
          <cell r="P197">
            <v>1</v>
          </cell>
          <cell r="Q197">
            <v>0</v>
          </cell>
          <cell r="R197">
            <v>0</v>
          </cell>
          <cell r="S197">
            <v>0</v>
          </cell>
        </row>
        <row r="198">
          <cell r="D198" t="str">
            <v>Horizon Anker Einder 1 gebouw A</v>
          </cell>
          <cell r="E198" t="str">
            <v>bgg</v>
          </cell>
          <cell r="F198" t="str">
            <v>A0.322</v>
          </cell>
          <cell r="G198" t="str">
            <v>Keuken (keuken)</v>
          </cell>
          <cell r="H198" t="str">
            <v>Keuken</v>
          </cell>
          <cell r="I198" t="str">
            <v>Tegels</v>
          </cell>
          <cell r="J198">
            <v>13.2</v>
          </cell>
          <cell r="K198"/>
          <cell r="L198">
            <v>18255</v>
          </cell>
          <cell r="M198" t="str">
            <v>nvt</v>
          </cell>
          <cell r="N198"/>
          <cell r="O198">
            <v>255</v>
          </cell>
          <cell r="P198">
            <v>1</v>
          </cell>
          <cell r="Q198">
            <v>0</v>
          </cell>
          <cell r="R198">
            <v>0</v>
          </cell>
          <cell r="S198">
            <v>0</v>
          </cell>
        </row>
        <row r="199">
          <cell r="D199" t="str">
            <v>Horizon Anker Einder 1 gebouw A</v>
          </cell>
          <cell r="E199" t="str">
            <v>bgg</v>
          </cell>
          <cell r="F199" t="str">
            <v>A0.323</v>
          </cell>
          <cell r="G199" t="str">
            <v>Bijkeuken</v>
          </cell>
          <cell r="H199" t="str">
            <v>Keuken</v>
          </cell>
          <cell r="I199" t="str">
            <v>Tegels</v>
          </cell>
          <cell r="J199">
            <v>6.7</v>
          </cell>
          <cell r="K199"/>
          <cell r="L199">
            <v>18153</v>
          </cell>
          <cell r="M199" t="str">
            <v>nvt</v>
          </cell>
          <cell r="N199"/>
          <cell r="O199">
            <v>153</v>
          </cell>
          <cell r="P199">
            <v>1</v>
          </cell>
          <cell r="Q199">
            <v>0</v>
          </cell>
          <cell r="R199">
            <v>0</v>
          </cell>
          <cell r="S199">
            <v>0</v>
          </cell>
        </row>
        <row r="200">
          <cell r="D200" t="str">
            <v>Horizon Anker Einder 1 gebouw A</v>
          </cell>
          <cell r="E200" t="str">
            <v>bgg</v>
          </cell>
          <cell r="F200" t="str">
            <v>A0.324</v>
          </cell>
          <cell r="G200" t="str">
            <v>Entree</v>
          </cell>
          <cell r="H200" t="str">
            <v>entree, gang, hal, repro, kopieer, was/droogruimte</v>
          </cell>
          <cell r="I200" t="str">
            <v>Linoleum</v>
          </cell>
          <cell r="J200">
            <v>12.7</v>
          </cell>
          <cell r="K200"/>
          <cell r="L200">
            <v>3153</v>
          </cell>
          <cell r="M200">
            <v>103</v>
          </cell>
          <cell r="N200"/>
          <cell r="O200">
            <v>153</v>
          </cell>
          <cell r="P200">
            <v>1</v>
          </cell>
          <cell r="Q200">
            <v>0</v>
          </cell>
          <cell r="R200">
            <v>0</v>
          </cell>
          <cell r="S200">
            <v>0</v>
          </cell>
        </row>
        <row r="201">
          <cell r="D201" t="str">
            <v>Horizon Anker Einder 1 gebouw A</v>
          </cell>
          <cell r="E201" t="str">
            <v>bgg</v>
          </cell>
          <cell r="F201" t="str">
            <v>A0.325</v>
          </cell>
          <cell r="G201" t="str">
            <v>Spreekkamer</v>
          </cell>
          <cell r="H201" t="str">
            <v>administratieve -, personeels- en vergaderruimte</v>
          </cell>
          <cell r="I201" t="str">
            <v>Linoleum</v>
          </cell>
          <cell r="J201">
            <v>12.5</v>
          </cell>
          <cell r="K201"/>
          <cell r="L201">
            <v>1153</v>
          </cell>
          <cell r="M201">
            <v>101</v>
          </cell>
          <cell r="N201"/>
          <cell r="O201">
            <v>153</v>
          </cell>
          <cell r="P201">
            <v>1</v>
          </cell>
          <cell r="Q201">
            <v>0</v>
          </cell>
          <cell r="R201">
            <v>0</v>
          </cell>
          <cell r="S201">
            <v>0</v>
          </cell>
        </row>
        <row r="202">
          <cell r="D202" t="str">
            <v>Horizon Anker Einder 1 gebouw A</v>
          </cell>
          <cell r="E202" t="str">
            <v>bgg</v>
          </cell>
          <cell r="F202" t="str">
            <v>A0.326</v>
          </cell>
          <cell r="G202" t="str">
            <v>Gang</v>
          </cell>
          <cell r="H202" t="str">
            <v>entree, gang, hal, repro, kopieer, was/droogruimte</v>
          </cell>
          <cell r="I202" t="str">
            <v>Linoleum</v>
          </cell>
          <cell r="J202">
            <v>17.899999999999999</v>
          </cell>
          <cell r="K202"/>
          <cell r="L202">
            <v>3153</v>
          </cell>
          <cell r="M202">
            <v>103</v>
          </cell>
          <cell r="N202"/>
          <cell r="O202">
            <v>153</v>
          </cell>
          <cell r="P202">
            <v>1</v>
          </cell>
          <cell r="Q202">
            <v>0</v>
          </cell>
          <cell r="R202">
            <v>0</v>
          </cell>
          <cell r="S202">
            <v>0</v>
          </cell>
        </row>
        <row r="203">
          <cell r="D203" t="str">
            <v>Horizon Anker Einder 1 gebouw A</v>
          </cell>
          <cell r="E203" t="str">
            <v>bgg</v>
          </cell>
          <cell r="F203" t="str">
            <v>A0.327</v>
          </cell>
          <cell r="G203" t="str">
            <v>Trap</v>
          </cell>
          <cell r="H203" t="str">
            <v>trappenhuis</v>
          </cell>
          <cell r="I203" t="str">
            <v>steen</v>
          </cell>
          <cell r="J203">
            <v>3.1</v>
          </cell>
          <cell r="K203"/>
          <cell r="L203">
            <v>9153</v>
          </cell>
          <cell r="M203">
            <v>109</v>
          </cell>
          <cell r="N203"/>
          <cell r="O203">
            <v>153</v>
          </cell>
          <cell r="P203">
            <v>1</v>
          </cell>
          <cell r="Q203">
            <v>0</v>
          </cell>
          <cell r="R203">
            <v>0</v>
          </cell>
          <cell r="S203">
            <v>0</v>
          </cell>
        </row>
        <row r="204">
          <cell r="D204" t="str">
            <v>Horizon Anker Einder 1 gebouw A</v>
          </cell>
          <cell r="E204" t="str">
            <v>bgg</v>
          </cell>
          <cell r="F204" t="str">
            <v>A0.328</v>
          </cell>
          <cell r="G204" t="str">
            <v>Sluis</v>
          </cell>
          <cell r="H204" t="str">
            <v>entree, gang, hal, repro, kopieer, was/droogruimte</v>
          </cell>
          <cell r="I204" t="str">
            <v>steen</v>
          </cell>
          <cell r="J204">
            <v>8.6999999999999993</v>
          </cell>
          <cell r="K204"/>
          <cell r="L204">
            <v>3153</v>
          </cell>
          <cell r="M204">
            <v>103</v>
          </cell>
          <cell r="N204"/>
          <cell r="O204">
            <v>153</v>
          </cell>
          <cell r="P204">
            <v>1</v>
          </cell>
          <cell r="Q204">
            <v>0</v>
          </cell>
          <cell r="R204">
            <v>0</v>
          </cell>
          <cell r="S204">
            <v>0</v>
          </cell>
        </row>
        <row r="205">
          <cell r="D205" t="str">
            <v>Horizon Anker Einder 1 gebouw A</v>
          </cell>
          <cell r="E205" t="str">
            <v>bgg</v>
          </cell>
          <cell r="F205" t="str">
            <v>A0.329</v>
          </cell>
          <cell r="G205" t="str">
            <v>Loggia</v>
          </cell>
          <cell r="H205" t="str">
            <v>niet van toepassing</v>
          </cell>
          <cell r="I205" t="str">
            <v>steen</v>
          </cell>
          <cell r="J205"/>
          <cell r="K205"/>
          <cell r="L205" t="str">
            <v>nvt</v>
          </cell>
          <cell r="M205">
            <v>0</v>
          </cell>
          <cell r="N205"/>
          <cell r="O205">
            <v>0</v>
          </cell>
          <cell r="P205">
            <v>1</v>
          </cell>
          <cell r="Q205">
            <v>0</v>
          </cell>
          <cell r="R205">
            <v>0</v>
          </cell>
          <cell r="S205">
            <v>0</v>
          </cell>
        </row>
        <row r="206">
          <cell r="D206" t="str">
            <v>Horizon Anker Einder 1 gebouw A</v>
          </cell>
          <cell r="E206" t="str">
            <v>bgg</v>
          </cell>
          <cell r="F206" t="str">
            <v>A0.330</v>
          </cell>
          <cell r="G206" t="str">
            <v>Afzondering</v>
          </cell>
          <cell r="H206" t="str">
            <v>aula, gemeenschappelijke ruimte, bibliotheek</v>
          </cell>
          <cell r="I206" t="str">
            <v>Linoleum</v>
          </cell>
          <cell r="J206">
            <v>9.6999999999999993</v>
          </cell>
          <cell r="K206"/>
          <cell r="L206">
            <v>2153</v>
          </cell>
          <cell r="M206">
            <v>102</v>
          </cell>
          <cell r="N206"/>
          <cell r="O206">
            <v>153</v>
          </cell>
          <cell r="P206">
            <v>1</v>
          </cell>
          <cell r="Q206">
            <v>0</v>
          </cell>
          <cell r="R206">
            <v>0</v>
          </cell>
          <cell r="S206">
            <v>0</v>
          </cell>
        </row>
        <row r="207">
          <cell r="D207" t="str">
            <v>Horizon Anker Einder 1 gebouw A</v>
          </cell>
          <cell r="E207" t="str">
            <v>bgg</v>
          </cell>
          <cell r="F207" t="str">
            <v>A0.331</v>
          </cell>
          <cell r="G207" t="str">
            <v xml:space="preserve">Badkamer </v>
          </cell>
          <cell r="H207" t="str">
            <v>sanitaire ruimte (toilet-/doucheruimte)</v>
          </cell>
          <cell r="I207" t="str">
            <v>Tegels</v>
          </cell>
          <cell r="J207">
            <v>5.0999999999999996</v>
          </cell>
          <cell r="K207"/>
          <cell r="L207">
            <v>4255</v>
          </cell>
          <cell r="M207">
            <v>104</v>
          </cell>
          <cell r="N207"/>
          <cell r="O207">
            <v>255</v>
          </cell>
          <cell r="P207">
            <v>1</v>
          </cell>
          <cell r="Q207">
            <v>0</v>
          </cell>
          <cell r="R207">
            <v>0</v>
          </cell>
          <cell r="S207">
            <v>0</v>
          </cell>
        </row>
        <row r="208">
          <cell r="D208" t="str">
            <v>Horizon Anker Einder 1 gebouw A</v>
          </cell>
          <cell r="E208" t="str">
            <v>bgg</v>
          </cell>
          <cell r="F208" t="str">
            <v>A0.332</v>
          </cell>
          <cell r="G208" t="str">
            <v xml:space="preserve">kast </v>
          </cell>
          <cell r="H208" t="str">
            <v>niet van toepassing</v>
          </cell>
          <cell r="I208"/>
          <cell r="J208"/>
          <cell r="K208"/>
          <cell r="L208" t="str">
            <v>nvt</v>
          </cell>
          <cell r="M208">
            <v>0</v>
          </cell>
          <cell r="N208"/>
          <cell r="O208">
            <v>0</v>
          </cell>
          <cell r="P208">
            <v>1</v>
          </cell>
          <cell r="Q208">
            <v>0</v>
          </cell>
          <cell r="R208">
            <v>0</v>
          </cell>
          <cell r="S208">
            <v>0</v>
          </cell>
        </row>
        <row r="209">
          <cell r="D209" t="str">
            <v>Horizon Anker Einder 1 gebouw A</v>
          </cell>
          <cell r="E209" t="str">
            <v>bgg</v>
          </cell>
          <cell r="F209" t="str">
            <v>A0.333</v>
          </cell>
          <cell r="G209" t="str">
            <v>Afdelingshoofd</v>
          </cell>
          <cell r="H209" t="str">
            <v>administratieve -, personeels- en vergaderruimte</v>
          </cell>
          <cell r="I209" t="str">
            <v>Linoleum</v>
          </cell>
          <cell r="J209">
            <v>17.5</v>
          </cell>
          <cell r="K209"/>
          <cell r="L209">
            <v>1102</v>
          </cell>
          <cell r="M209">
            <v>101</v>
          </cell>
          <cell r="N209"/>
          <cell r="O209">
            <v>102</v>
          </cell>
          <cell r="P209">
            <v>1</v>
          </cell>
          <cell r="Q209">
            <v>0</v>
          </cell>
          <cell r="R209">
            <v>0</v>
          </cell>
          <cell r="S209">
            <v>0</v>
          </cell>
        </row>
        <row r="210">
          <cell r="D210" t="str">
            <v>Horizon Anker Openbare ruimte gebouw A</v>
          </cell>
          <cell r="E210" t="str">
            <v>bgg</v>
          </cell>
          <cell r="F210" t="str">
            <v>A0.334</v>
          </cell>
          <cell r="G210" t="str">
            <v>Toilet medewerkers</v>
          </cell>
          <cell r="H210" t="str">
            <v>sanitaire ruimte (toilet-/doucheruimte)</v>
          </cell>
          <cell r="I210" t="str">
            <v>Tegels</v>
          </cell>
          <cell r="J210">
            <v>8.5</v>
          </cell>
          <cell r="K210"/>
          <cell r="L210">
            <v>4153</v>
          </cell>
          <cell r="M210">
            <v>104</v>
          </cell>
          <cell r="N210"/>
          <cell r="O210">
            <v>153</v>
          </cell>
          <cell r="P210">
            <v>1</v>
          </cell>
          <cell r="Q210">
            <v>0</v>
          </cell>
          <cell r="R210">
            <v>0</v>
          </cell>
          <cell r="S210">
            <v>0</v>
          </cell>
        </row>
        <row r="211">
          <cell r="D211" t="str">
            <v>Horizon Anker Openbare ruimte gebouw A</v>
          </cell>
          <cell r="E211" t="str">
            <v>bgg</v>
          </cell>
          <cell r="F211" t="str">
            <v>A0.335</v>
          </cell>
          <cell r="G211" t="str">
            <v>Toilet medewerkers</v>
          </cell>
          <cell r="H211" t="str">
            <v>sanitaire ruimte (toilet-/doucheruimte)</v>
          </cell>
          <cell r="I211" t="str">
            <v>Tegels</v>
          </cell>
          <cell r="J211">
            <v>8.6999999999999993</v>
          </cell>
          <cell r="K211"/>
          <cell r="L211">
            <v>4153</v>
          </cell>
          <cell r="M211">
            <v>104</v>
          </cell>
          <cell r="N211"/>
          <cell r="O211">
            <v>153</v>
          </cell>
          <cell r="P211">
            <v>1</v>
          </cell>
          <cell r="Q211">
            <v>0</v>
          </cell>
          <cell r="R211">
            <v>0</v>
          </cell>
          <cell r="S211">
            <v>0</v>
          </cell>
        </row>
        <row r="212">
          <cell r="D212" t="str">
            <v>Horizon Anker Openbare ruimte gebouw A</v>
          </cell>
          <cell r="E212" t="str">
            <v>bgg</v>
          </cell>
          <cell r="F212" t="str">
            <v>A0.336</v>
          </cell>
          <cell r="G212" t="str">
            <v>MK</v>
          </cell>
          <cell r="H212" t="str">
            <v>niet van toepassing</v>
          </cell>
          <cell r="I212"/>
          <cell r="J212"/>
          <cell r="K212"/>
          <cell r="L212" t="str">
            <v>nvt</v>
          </cell>
          <cell r="M212">
            <v>0</v>
          </cell>
          <cell r="N212"/>
          <cell r="O212">
            <v>0</v>
          </cell>
          <cell r="P212">
            <v>1</v>
          </cell>
          <cell r="Q212">
            <v>0</v>
          </cell>
          <cell r="R212">
            <v>0</v>
          </cell>
          <cell r="S212">
            <v>0</v>
          </cell>
        </row>
        <row r="213">
          <cell r="D213" t="str">
            <v>Horizon Anker Meander 1 gebouw A</v>
          </cell>
          <cell r="E213" t="str">
            <v>bgg</v>
          </cell>
          <cell r="F213" t="str">
            <v>A0.401</v>
          </cell>
          <cell r="G213" t="str">
            <v>Trap</v>
          </cell>
          <cell r="H213" t="str">
            <v>trappenhuis</v>
          </cell>
          <cell r="I213" t="str">
            <v>Steen</v>
          </cell>
          <cell r="J213">
            <v>5.7</v>
          </cell>
          <cell r="K213"/>
          <cell r="L213">
            <v>9153</v>
          </cell>
          <cell r="M213">
            <v>109</v>
          </cell>
          <cell r="N213"/>
          <cell r="O213">
            <v>153</v>
          </cell>
          <cell r="P213">
            <v>1</v>
          </cell>
          <cell r="Q213">
            <v>0</v>
          </cell>
          <cell r="R213">
            <v>0</v>
          </cell>
          <cell r="S213">
            <v>0</v>
          </cell>
        </row>
        <row r="214">
          <cell r="D214" t="str">
            <v>Horizon Anker Meander 1 gebouw A</v>
          </cell>
          <cell r="E214" t="str">
            <v>bgg</v>
          </cell>
          <cell r="F214" t="str">
            <v>A0.402</v>
          </cell>
          <cell r="G214" t="str">
            <v>Sluis</v>
          </cell>
          <cell r="H214" t="str">
            <v>entree, gang, hal, repro, kopieer, was/droogruimte</v>
          </cell>
          <cell r="I214" t="str">
            <v>Steen</v>
          </cell>
          <cell r="J214">
            <v>9.5</v>
          </cell>
          <cell r="K214"/>
          <cell r="L214">
            <v>3153</v>
          </cell>
          <cell r="M214">
            <v>103</v>
          </cell>
          <cell r="N214"/>
          <cell r="O214">
            <v>153</v>
          </cell>
          <cell r="P214">
            <v>1</v>
          </cell>
          <cell r="Q214">
            <v>0</v>
          </cell>
          <cell r="R214">
            <v>0</v>
          </cell>
          <cell r="S214">
            <v>0</v>
          </cell>
        </row>
        <row r="215">
          <cell r="D215" t="str">
            <v>Horizon Anker Meander 1 gebouw A</v>
          </cell>
          <cell r="E215" t="str">
            <v>bgg</v>
          </cell>
          <cell r="F215" t="str">
            <v>A0.403</v>
          </cell>
          <cell r="G215" t="str">
            <v>Gang</v>
          </cell>
          <cell r="H215" t="str">
            <v>entree, gang, hal, repro, kopieer, was/droogruimte</v>
          </cell>
          <cell r="I215" t="str">
            <v>linoleum</v>
          </cell>
          <cell r="J215">
            <v>46.8</v>
          </cell>
          <cell r="K215"/>
          <cell r="L215">
            <v>3153</v>
          </cell>
          <cell r="M215">
            <v>103</v>
          </cell>
          <cell r="N215"/>
          <cell r="O215">
            <v>153</v>
          </cell>
          <cell r="P215">
            <v>1</v>
          </cell>
          <cell r="Q215">
            <v>0</v>
          </cell>
          <cell r="R215">
            <v>0</v>
          </cell>
          <cell r="S215">
            <v>0</v>
          </cell>
        </row>
        <row r="216">
          <cell r="D216" t="str">
            <v>Horizon Anker Meander 1 gebouw A</v>
          </cell>
          <cell r="E216" t="str">
            <v>bgg</v>
          </cell>
          <cell r="F216" t="str">
            <v>A0.404</v>
          </cell>
          <cell r="G216" t="str">
            <v>Zit-slaapkamer</v>
          </cell>
          <cell r="H216" t="str">
            <v>niet van toepassing</v>
          </cell>
          <cell r="I216" t="str">
            <v>Linoleum</v>
          </cell>
          <cell r="J216"/>
          <cell r="K216"/>
          <cell r="L216" t="str">
            <v>nvt</v>
          </cell>
          <cell r="M216">
            <v>0</v>
          </cell>
          <cell r="N216"/>
          <cell r="O216">
            <v>0</v>
          </cell>
          <cell r="P216">
            <v>1</v>
          </cell>
          <cell r="Q216">
            <v>0</v>
          </cell>
          <cell r="R216">
            <v>0</v>
          </cell>
          <cell r="S216">
            <v>0</v>
          </cell>
        </row>
        <row r="217">
          <cell r="D217" t="str">
            <v>Horizon Anker Meander 1 gebouw A</v>
          </cell>
          <cell r="E217" t="str">
            <v>bgg</v>
          </cell>
          <cell r="F217" t="str">
            <v>A0.405</v>
          </cell>
          <cell r="G217" t="str">
            <v>Zit-slaapkamer</v>
          </cell>
          <cell r="H217" t="str">
            <v>niet van toepassing</v>
          </cell>
          <cell r="I217" t="str">
            <v>Linoleum</v>
          </cell>
          <cell r="J217"/>
          <cell r="K217"/>
          <cell r="L217" t="str">
            <v>nvt</v>
          </cell>
          <cell r="M217">
            <v>0</v>
          </cell>
          <cell r="N217"/>
          <cell r="O217">
            <v>0</v>
          </cell>
          <cell r="P217">
            <v>1</v>
          </cell>
          <cell r="Q217">
            <v>0</v>
          </cell>
          <cell r="R217">
            <v>0</v>
          </cell>
          <cell r="S217">
            <v>0</v>
          </cell>
        </row>
        <row r="218">
          <cell r="D218" t="str">
            <v>Horizon Anker Meander 1 gebouw A</v>
          </cell>
          <cell r="E218" t="str">
            <v>bgg</v>
          </cell>
          <cell r="F218" t="str">
            <v>A0.406</v>
          </cell>
          <cell r="G218" t="str">
            <v>Zit-slaapkamer</v>
          </cell>
          <cell r="H218" t="str">
            <v>niet van toepassing</v>
          </cell>
          <cell r="I218" t="str">
            <v>Linoleum</v>
          </cell>
          <cell r="J218"/>
          <cell r="K218"/>
          <cell r="L218" t="str">
            <v>nvt</v>
          </cell>
          <cell r="M218">
            <v>0</v>
          </cell>
          <cell r="N218"/>
          <cell r="O218">
            <v>0</v>
          </cell>
          <cell r="P218">
            <v>1</v>
          </cell>
          <cell r="Q218">
            <v>0</v>
          </cell>
          <cell r="R218">
            <v>0</v>
          </cell>
          <cell r="S218">
            <v>0</v>
          </cell>
        </row>
        <row r="219">
          <cell r="D219" t="str">
            <v>Horizon Anker Meander 1 gebouw A</v>
          </cell>
          <cell r="E219" t="str">
            <v>bgg</v>
          </cell>
          <cell r="F219" t="str">
            <v>A0.407</v>
          </cell>
          <cell r="G219" t="str">
            <v>Zit-slaapkamer</v>
          </cell>
          <cell r="H219" t="str">
            <v>niet van toepassing</v>
          </cell>
          <cell r="I219" t="str">
            <v>Linoleum</v>
          </cell>
          <cell r="J219"/>
          <cell r="K219"/>
          <cell r="L219" t="str">
            <v>nvt</v>
          </cell>
          <cell r="M219">
            <v>0</v>
          </cell>
          <cell r="N219"/>
          <cell r="O219">
            <v>0</v>
          </cell>
          <cell r="P219">
            <v>1</v>
          </cell>
          <cell r="Q219">
            <v>0</v>
          </cell>
          <cell r="R219">
            <v>0</v>
          </cell>
          <cell r="S219">
            <v>0</v>
          </cell>
        </row>
        <row r="220">
          <cell r="D220" t="str">
            <v>Horizon Anker Meander 1 gebouw A</v>
          </cell>
          <cell r="E220" t="str">
            <v>bgg</v>
          </cell>
          <cell r="F220" t="str">
            <v>A0.408</v>
          </cell>
          <cell r="G220" t="str">
            <v>Zit-slaapkamer</v>
          </cell>
          <cell r="H220" t="str">
            <v>niet van toepassing</v>
          </cell>
          <cell r="I220" t="str">
            <v>Linoleum</v>
          </cell>
          <cell r="J220"/>
          <cell r="K220"/>
          <cell r="L220" t="str">
            <v>nvt</v>
          </cell>
          <cell r="M220">
            <v>0</v>
          </cell>
          <cell r="N220"/>
          <cell r="O220">
            <v>0</v>
          </cell>
          <cell r="P220">
            <v>1</v>
          </cell>
          <cell r="Q220">
            <v>0</v>
          </cell>
          <cell r="R220">
            <v>0</v>
          </cell>
          <cell r="S220">
            <v>0</v>
          </cell>
        </row>
        <row r="221">
          <cell r="D221" t="str">
            <v>Horizon Anker Meander 1 gebouw A</v>
          </cell>
          <cell r="E221" t="str">
            <v>bgg</v>
          </cell>
          <cell r="F221" t="str">
            <v>A0.409</v>
          </cell>
          <cell r="G221" t="str">
            <v>Zit-slaapkamer</v>
          </cell>
          <cell r="H221" t="str">
            <v>niet van toepassing</v>
          </cell>
          <cell r="I221" t="str">
            <v>Linoleum</v>
          </cell>
          <cell r="J221"/>
          <cell r="K221"/>
          <cell r="L221" t="str">
            <v>nvt</v>
          </cell>
          <cell r="M221">
            <v>0</v>
          </cell>
          <cell r="N221"/>
          <cell r="O221">
            <v>0</v>
          </cell>
          <cell r="P221">
            <v>1</v>
          </cell>
          <cell r="Q221">
            <v>0</v>
          </cell>
          <cell r="R221">
            <v>0</v>
          </cell>
          <cell r="S221">
            <v>0</v>
          </cell>
        </row>
        <row r="222">
          <cell r="D222" t="str">
            <v>Horizon Anker Meander 1 gebouw A</v>
          </cell>
          <cell r="E222" t="str">
            <v>bgg</v>
          </cell>
          <cell r="F222" t="str">
            <v>A0.410</v>
          </cell>
          <cell r="G222" t="str">
            <v>Zit-slaapkamer</v>
          </cell>
          <cell r="H222" t="str">
            <v>niet van toepassing</v>
          </cell>
          <cell r="I222" t="str">
            <v>Linoleum</v>
          </cell>
          <cell r="J222"/>
          <cell r="K222"/>
          <cell r="L222" t="str">
            <v>nvt</v>
          </cell>
          <cell r="M222">
            <v>0</v>
          </cell>
          <cell r="N222"/>
          <cell r="O222">
            <v>0</v>
          </cell>
          <cell r="P222">
            <v>1</v>
          </cell>
          <cell r="Q222">
            <v>0</v>
          </cell>
          <cell r="R222">
            <v>0</v>
          </cell>
          <cell r="S222">
            <v>0</v>
          </cell>
        </row>
        <row r="223">
          <cell r="D223" t="str">
            <v>Horizon Anker Meander 1 gebouw A</v>
          </cell>
          <cell r="E223" t="str">
            <v>bgg</v>
          </cell>
          <cell r="F223" t="str">
            <v>A0.411</v>
          </cell>
          <cell r="G223" t="str">
            <v>Zit-slaapkamer</v>
          </cell>
          <cell r="H223" t="str">
            <v>niet van toepassing</v>
          </cell>
          <cell r="I223" t="str">
            <v>Linoleum</v>
          </cell>
          <cell r="J223"/>
          <cell r="K223"/>
          <cell r="L223" t="str">
            <v>nvt</v>
          </cell>
          <cell r="M223">
            <v>0</v>
          </cell>
          <cell r="N223"/>
          <cell r="O223">
            <v>0</v>
          </cell>
          <cell r="P223">
            <v>1</v>
          </cell>
          <cell r="Q223">
            <v>0</v>
          </cell>
          <cell r="R223">
            <v>0</v>
          </cell>
          <cell r="S223">
            <v>0</v>
          </cell>
        </row>
        <row r="224">
          <cell r="D224" t="str">
            <v>Horizon Anker Meander 1 gebouw A</v>
          </cell>
          <cell r="E224" t="str">
            <v>bgg</v>
          </cell>
          <cell r="F224" t="str">
            <v>A0.412</v>
          </cell>
          <cell r="G224" t="str">
            <v>Zit-slaapkamer</v>
          </cell>
          <cell r="H224" t="str">
            <v>niet van toepassing</v>
          </cell>
          <cell r="I224" t="str">
            <v>Linoleum</v>
          </cell>
          <cell r="J224"/>
          <cell r="K224"/>
          <cell r="L224" t="str">
            <v>nvt</v>
          </cell>
          <cell r="M224">
            <v>0</v>
          </cell>
          <cell r="N224"/>
          <cell r="O224">
            <v>0</v>
          </cell>
          <cell r="P224">
            <v>1</v>
          </cell>
          <cell r="Q224">
            <v>0</v>
          </cell>
          <cell r="R224">
            <v>0</v>
          </cell>
          <cell r="S224">
            <v>0</v>
          </cell>
        </row>
        <row r="225">
          <cell r="D225" t="str">
            <v>Horizon Anker Meander 1 gebouw A</v>
          </cell>
          <cell r="E225" t="str">
            <v>bgg</v>
          </cell>
          <cell r="F225" t="str">
            <v>A0.413</v>
          </cell>
          <cell r="G225" t="str">
            <v>Zit-slaapkamer</v>
          </cell>
          <cell r="H225" t="str">
            <v>niet van toepassing</v>
          </cell>
          <cell r="I225" t="str">
            <v>Linoleum</v>
          </cell>
          <cell r="J225"/>
          <cell r="K225"/>
          <cell r="L225" t="str">
            <v>nvt</v>
          </cell>
          <cell r="M225">
            <v>0</v>
          </cell>
          <cell r="N225"/>
          <cell r="O225">
            <v>0</v>
          </cell>
          <cell r="P225">
            <v>1</v>
          </cell>
          <cell r="Q225">
            <v>0</v>
          </cell>
          <cell r="R225">
            <v>0</v>
          </cell>
          <cell r="S225">
            <v>0</v>
          </cell>
        </row>
        <row r="226">
          <cell r="D226" t="str">
            <v>Horizon Anker Meander 1 gebouw A</v>
          </cell>
          <cell r="E226" t="str">
            <v>bgg</v>
          </cell>
          <cell r="F226" t="str">
            <v>A0.414</v>
          </cell>
          <cell r="G226" t="str">
            <v>Zit-slaapkamer</v>
          </cell>
          <cell r="H226" t="str">
            <v>niet van toepassing</v>
          </cell>
          <cell r="I226" t="str">
            <v>Linoleum</v>
          </cell>
          <cell r="J226"/>
          <cell r="K226"/>
          <cell r="L226" t="str">
            <v>nvt</v>
          </cell>
          <cell r="M226">
            <v>0</v>
          </cell>
          <cell r="N226"/>
          <cell r="O226">
            <v>0</v>
          </cell>
          <cell r="P226">
            <v>1</v>
          </cell>
          <cell r="Q226">
            <v>0</v>
          </cell>
          <cell r="R226">
            <v>0</v>
          </cell>
          <cell r="S226">
            <v>0</v>
          </cell>
        </row>
        <row r="227">
          <cell r="D227" t="str">
            <v>Horizon Anker Meander 1 gebouw A</v>
          </cell>
          <cell r="E227" t="str">
            <v>bgg</v>
          </cell>
          <cell r="F227" t="str">
            <v>A0.415a</v>
          </cell>
          <cell r="G227" t="str">
            <v>douche</v>
          </cell>
          <cell r="H227" t="str">
            <v>sanitaire ruimte (toilet-/doucheruimte)</v>
          </cell>
          <cell r="I227" t="str">
            <v>Tegels</v>
          </cell>
          <cell r="J227">
            <v>1.8</v>
          </cell>
          <cell r="K227"/>
          <cell r="L227">
            <v>4255</v>
          </cell>
          <cell r="M227">
            <v>104</v>
          </cell>
          <cell r="N227"/>
          <cell r="O227">
            <v>255</v>
          </cell>
          <cell r="P227">
            <v>1</v>
          </cell>
          <cell r="Q227">
            <v>0</v>
          </cell>
          <cell r="R227">
            <v>0</v>
          </cell>
          <cell r="S227">
            <v>0</v>
          </cell>
        </row>
        <row r="228">
          <cell r="D228" t="str">
            <v>Horizon Anker Meander 1 gebouw A</v>
          </cell>
          <cell r="E228" t="str">
            <v>bgg</v>
          </cell>
          <cell r="F228" t="str">
            <v>A0.415b</v>
          </cell>
          <cell r="G228" t="str">
            <v>douche</v>
          </cell>
          <cell r="H228" t="str">
            <v>sanitaire ruimte (toilet-/doucheruimte)</v>
          </cell>
          <cell r="I228" t="str">
            <v>Tegels</v>
          </cell>
          <cell r="J228">
            <v>2</v>
          </cell>
          <cell r="K228"/>
          <cell r="L228">
            <v>4255</v>
          </cell>
          <cell r="M228">
            <v>104</v>
          </cell>
          <cell r="N228"/>
          <cell r="O228">
            <v>255</v>
          </cell>
          <cell r="P228">
            <v>1</v>
          </cell>
          <cell r="Q228">
            <v>0</v>
          </cell>
          <cell r="R228">
            <v>0</v>
          </cell>
          <cell r="S228">
            <v>0</v>
          </cell>
        </row>
        <row r="229">
          <cell r="D229" t="str">
            <v>Horizon Anker Meander 1 gebouw A</v>
          </cell>
          <cell r="E229" t="str">
            <v>bgg</v>
          </cell>
          <cell r="F229" t="str">
            <v>A0.415c</v>
          </cell>
          <cell r="G229" t="str">
            <v>douche</v>
          </cell>
          <cell r="H229" t="str">
            <v>sanitaire ruimte (toilet-/doucheruimte)</v>
          </cell>
          <cell r="I229" t="str">
            <v>Tegels</v>
          </cell>
          <cell r="J229">
            <v>2.2999999999999998</v>
          </cell>
          <cell r="K229"/>
          <cell r="L229">
            <v>4255</v>
          </cell>
          <cell r="M229">
            <v>104</v>
          </cell>
          <cell r="N229"/>
          <cell r="O229">
            <v>255</v>
          </cell>
          <cell r="P229">
            <v>1</v>
          </cell>
          <cell r="Q229">
            <v>0</v>
          </cell>
          <cell r="R229">
            <v>0</v>
          </cell>
          <cell r="S229">
            <v>0</v>
          </cell>
        </row>
        <row r="230">
          <cell r="D230" t="str">
            <v>Horizon Anker Meander 1 gebouw A</v>
          </cell>
          <cell r="E230" t="str">
            <v>bgg</v>
          </cell>
          <cell r="F230" t="str">
            <v>A0.416</v>
          </cell>
          <cell r="G230" t="str">
            <v>Toilet</v>
          </cell>
          <cell r="H230" t="str">
            <v>sanitaire ruimte (toilet-/doucheruimte)</v>
          </cell>
          <cell r="I230" t="str">
            <v>Tegels</v>
          </cell>
          <cell r="J230">
            <v>3.4</v>
          </cell>
          <cell r="K230"/>
          <cell r="L230">
            <v>4153</v>
          </cell>
          <cell r="M230">
            <v>104</v>
          </cell>
          <cell r="N230"/>
          <cell r="O230">
            <v>153</v>
          </cell>
          <cell r="P230">
            <v>1</v>
          </cell>
          <cell r="Q230">
            <v>0</v>
          </cell>
          <cell r="R230">
            <v>0</v>
          </cell>
          <cell r="S230">
            <v>0</v>
          </cell>
        </row>
        <row r="231">
          <cell r="D231" t="str">
            <v>Horizon Anker Meander 1 gebouw A</v>
          </cell>
          <cell r="E231" t="str">
            <v>bgg</v>
          </cell>
          <cell r="F231" t="str">
            <v>A0.417</v>
          </cell>
          <cell r="G231" t="str">
            <v>Toilet</v>
          </cell>
          <cell r="H231" t="str">
            <v>sanitaire ruimte (toilet-/doucheruimte)</v>
          </cell>
          <cell r="I231" t="str">
            <v>Tegels</v>
          </cell>
          <cell r="J231">
            <v>3.8</v>
          </cell>
          <cell r="K231"/>
          <cell r="L231">
            <v>4153</v>
          </cell>
          <cell r="M231">
            <v>104</v>
          </cell>
          <cell r="N231"/>
          <cell r="O231">
            <v>153</v>
          </cell>
          <cell r="P231">
            <v>1</v>
          </cell>
          <cell r="Q231">
            <v>0</v>
          </cell>
          <cell r="R231">
            <v>0</v>
          </cell>
          <cell r="S231">
            <v>0</v>
          </cell>
        </row>
        <row r="232">
          <cell r="D232" t="str">
            <v>Horizon Anker Meander 1 gebouw A</v>
          </cell>
          <cell r="E232" t="str">
            <v>bgg</v>
          </cell>
          <cell r="F232" t="str">
            <v>A0.418</v>
          </cell>
          <cell r="G232" t="str">
            <v>Teamkamer</v>
          </cell>
          <cell r="H232" t="str">
            <v>administratieve -, personeels- en vergaderruimte</v>
          </cell>
          <cell r="I232" t="str">
            <v>linoleum</v>
          </cell>
          <cell r="J232">
            <v>17.7</v>
          </cell>
          <cell r="K232"/>
          <cell r="L232">
            <v>1153</v>
          </cell>
          <cell r="M232">
            <v>101</v>
          </cell>
          <cell r="N232"/>
          <cell r="O232">
            <v>153</v>
          </cell>
          <cell r="P232">
            <v>1</v>
          </cell>
          <cell r="Q232">
            <v>0</v>
          </cell>
          <cell r="R232">
            <v>0</v>
          </cell>
          <cell r="S232">
            <v>0</v>
          </cell>
        </row>
        <row r="233">
          <cell r="D233" t="str">
            <v>Horizon Anker Meander 1 gebouw A</v>
          </cell>
          <cell r="E233" t="str">
            <v>bgg</v>
          </cell>
          <cell r="F233" t="str">
            <v>A0.419</v>
          </cell>
          <cell r="G233" t="str">
            <v>Mk</v>
          </cell>
          <cell r="H233" t="str">
            <v>niet van toepassing</v>
          </cell>
          <cell r="I233"/>
          <cell r="J233"/>
          <cell r="K233"/>
          <cell r="L233" t="str">
            <v>nvt</v>
          </cell>
          <cell r="M233">
            <v>0</v>
          </cell>
          <cell r="N233"/>
          <cell r="O233">
            <v>0</v>
          </cell>
          <cell r="P233">
            <v>1</v>
          </cell>
          <cell r="Q233">
            <v>0</v>
          </cell>
          <cell r="R233">
            <v>0</v>
          </cell>
          <cell r="S233">
            <v>0</v>
          </cell>
        </row>
        <row r="234">
          <cell r="D234" t="str">
            <v>Horizon Anker Meander 1 gebouw A</v>
          </cell>
          <cell r="E234" t="str">
            <v>bgg</v>
          </cell>
          <cell r="F234" t="str">
            <v>A0.420</v>
          </cell>
          <cell r="G234" t="str">
            <v>WDR/Linnen+WK</v>
          </cell>
          <cell r="H234" t="str">
            <v>entree, gang, hal, repro, kopieer, was/droogruimte</v>
          </cell>
          <cell r="I234" t="str">
            <v>Tegels</v>
          </cell>
          <cell r="J234">
            <v>7.9</v>
          </cell>
          <cell r="K234"/>
          <cell r="L234">
            <v>3153</v>
          </cell>
          <cell r="M234">
            <v>103</v>
          </cell>
          <cell r="N234"/>
          <cell r="O234">
            <v>153</v>
          </cell>
          <cell r="P234">
            <v>1</v>
          </cell>
          <cell r="Q234">
            <v>0</v>
          </cell>
          <cell r="R234">
            <v>0</v>
          </cell>
          <cell r="S234">
            <v>0</v>
          </cell>
        </row>
        <row r="235">
          <cell r="D235" t="str">
            <v>Horizon Anker Meander 1 gebouw A</v>
          </cell>
          <cell r="E235" t="str">
            <v>bgg</v>
          </cell>
          <cell r="F235" t="str">
            <v>A0.421a</v>
          </cell>
          <cell r="G235" t="str">
            <v>Speelruimte</v>
          </cell>
          <cell r="H235" t="str">
            <v>speellokaal</v>
          </cell>
          <cell r="I235" t="str">
            <v>linoleum</v>
          </cell>
          <cell r="J235">
            <v>40.6</v>
          </cell>
          <cell r="K235"/>
          <cell r="L235">
            <v>8153</v>
          </cell>
          <cell r="M235">
            <v>107</v>
          </cell>
          <cell r="N235"/>
          <cell r="O235">
            <v>153</v>
          </cell>
          <cell r="P235">
            <v>1</v>
          </cell>
          <cell r="Q235">
            <v>0</v>
          </cell>
          <cell r="R235">
            <v>0</v>
          </cell>
          <cell r="S235">
            <v>0</v>
          </cell>
        </row>
        <row r="236">
          <cell r="D236" t="str">
            <v>Horizon Anker Meander 1 gebouw A</v>
          </cell>
          <cell r="E236" t="str">
            <v>bgg</v>
          </cell>
          <cell r="F236" t="str">
            <v>A0.421b</v>
          </cell>
          <cell r="G236" t="str">
            <v>Groepsruimte</v>
          </cell>
          <cell r="H236" t="str">
            <v>leslokaal</v>
          </cell>
          <cell r="I236" t="str">
            <v>linoleum</v>
          </cell>
          <cell r="J236">
            <v>70.8</v>
          </cell>
          <cell r="K236"/>
          <cell r="L236">
            <v>7153</v>
          </cell>
          <cell r="M236">
            <v>107</v>
          </cell>
          <cell r="N236"/>
          <cell r="O236">
            <v>153</v>
          </cell>
          <cell r="P236">
            <v>1</v>
          </cell>
          <cell r="Q236">
            <v>0</v>
          </cell>
          <cell r="R236">
            <v>0</v>
          </cell>
          <cell r="S236">
            <v>0</v>
          </cell>
        </row>
        <row r="237">
          <cell r="D237" t="str">
            <v>Horizon Anker Meander 1 gebouw A</v>
          </cell>
          <cell r="E237" t="str">
            <v>bgg</v>
          </cell>
          <cell r="F237" t="str">
            <v>A0.422</v>
          </cell>
          <cell r="G237" t="str">
            <v>Keuken (keuken)</v>
          </cell>
          <cell r="H237" t="str">
            <v>Keuken</v>
          </cell>
          <cell r="I237" t="str">
            <v>Tegels</v>
          </cell>
          <cell r="J237">
            <v>13.2</v>
          </cell>
          <cell r="K237"/>
          <cell r="L237">
            <v>18255</v>
          </cell>
          <cell r="M237" t="str">
            <v>nvt</v>
          </cell>
          <cell r="N237"/>
          <cell r="O237">
            <v>255</v>
          </cell>
          <cell r="P237">
            <v>1</v>
          </cell>
          <cell r="Q237">
            <v>0</v>
          </cell>
          <cell r="R237">
            <v>0</v>
          </cell>
          <cell r="S237">
            <v>0</v>
          </cell>
        </row>
        <row r="238">
          <cell r="D238" t="str">
            <v>Horizon Anker Meander 1 gebouw A</v>
          </cell>
          <cell r="E238" t="str">
            <v>bgg</v>
          </cell>
          <cell r="F238" t="str">
            <v>A0.423</v>
          </cell>
          <cell r="G238" t="str">
            <v>Bijkeuken</v>
          </cell>
          <cell r="H238" t="str">
            <v>Keuken</v>
          </cell>
          <cell r="I238" t="str">
            <v>Tegels</v>
          </cell>
          <cell r="J238">
            <v>6.7</v>
          </cell>
          <cell r="K238"/>
          <cell r="L238">
            <v>18153</v>
          </cell>
          <cell r="M238" t="str">
            <v>nvt</v>
          </cell>
          <cell r="N238"/>
          <cell r="O238">
            <v>153</v>
          </cell>
          <cell r="P238">
            <v>1</v>
          </cell>
          <cell r="Q238">
            <v>0</v>
          </cell>
          <cell r="R238">
            <v>0</v>
          </cell>
          <cell r="S238">
            <v>0</v>
          </cell>
        </row>
        <row r="239">
          <cell r="D239" t="str">
            <v>Horizon Anker Meander 1 gebouw A</v>
          </cell>
          <cell r="E239" t="str">
            <v>bgg</v>
          </cell>
          <cell r="F239" t="str">
            <v>A0.424</v>
          </cell>
          <cell r="G239" t="str">
            <v>Entree</v>
          </cell>
          <cell r="H239" t="str">
            <v>entree, gang, hal, repro, kopieer, was/droogruimte</v>
          </cell>
          <cell r="I239" t="str">
            <v>linoleum</v>
          </cell>
          <cell r="J239">
            <v>12.7</v>
          </cell>
          <cell r="K239"/>
          <cell r="L239">
            <v>3153</v>
          </cell>
          <cell r="M239">
            <v>103</v>
          </cell>
          <cell r="N239"/>
          <cell r="O239">
            <v>153</v>
          </cell>
          <cell r="P239">
            <v>1</v>
          </cell>
          <cell r="Q239">
            <v>0</v>
          </cell>
          <cell r="R239">
            <v>0</v>
          </cell>
          <cell r="S239">
            <v>0</v>
          </cell>
        </row>
        <row r="240">
          <cell r="D240" t="str">
            <v>Horizon Anker Meander 1 gebouw A</v>
          </cell>
          <cell r="E240" t="str">
            <v>bgg</v>
          </cell>
          <cell r="F240" t="str">
            <v>A0.425</v>
          </cell>
          <cell r="G240" t="str">
            <v>Spreekkamer</v>
          </cell>
          <cell r="H240" t="str">
            <v>administratieve -, personeels- en vergaderruimte</v>
          </cell>
          <cell r="I240" t="str">
            <v>linoleum</v>
          </cell>
          <cell r="J240">
            <v>11.6</v>
          </cell>
          <cell r="K240"/>
          <cell r="L240">
            <v>1153</v>
          </cell>
          <cell r="M240">
            <v>101</v>
          </cell>
          <cell r="N240"/>
          <cell r="O240">
            <v>153</v>
          </cell>
          <cell r="P240">
            <v>1</v>
          </cell>
          <cell r="Q240">
            <v>0</v>
          </cell>
          <cell r="R240">
            <v>0</v>
          </cell>
          <cell r="S240">
            <v>0</v>
          </cell>
        </row>
        <row r="241">
          <cell r="D241" t="str">
            <v>Horizon Anker Meander 1 gebouw A</v>
          </cell>
          <cell r="E241" t="str">
            <v>bgg</v>
          </cell>
          <cell r="F241" t="str">
            <v>A0.426</v>
          </cell>
          <cell r="G241" t="str">
            <v>Gang</v>
          </cell>
          <cell r="H241" t="str">
            <v>entree, gang, hal, repro, kopieer, was/droogruimte</v>
          </cell>
          <cell r="I241" t="str">
            <v>linoleum</v>
          </cell>
          <cell r="J241">
            <v>17.899999999999999</v>
          </cell>
          <cell r="K241"/>
          <cell r="L241">
            <v>3153</v>
          </cell>
          <cell r="M241">
            <v>103</v>
          </cell>
          <cell r="N241"/>
          <cell r="O241">
            <v>153</v>
          </cell>
          <cell r="P241">
            <v>1</v>
          </cell>
          <cell r="Q241">
            <v>0</v>
          </cell>
          <cell r="R241">
            <v>0</v>
          </cell>
          <cell r="S241">
            <v>0</v>
          </cell>
        </row>
        <row r="242">
          <cell r="D242" t="str">
            <v>Horizon Anker Meander 1 gebouw A</v>
          </cell>
          <cell r="E242" t="str">
            <v>bgg</v>
          </cell>
          <cell r="F242" t="str">
            <v>A0.427</v>
          </cell>
          <cell r="G242" t="str">
            <v>Trap</v>
          </cell>
          <cell r="H242" t="str">
            <v>trappenhuis</v>
          </cell>
          <cell r="I242" t="str">
            <v>Steen</v>
          </cell>
          <cell r="J242">
            <v>3.1</v>
          </cell>
          <cell r="K242"/>
          <cell r="L242">
            <v>9153</v>
          </cell>
          <cell r="M242">
            <v>109</v>
          </cell>
          <cell r="N242"/>
          <cell r="O242">
            <v>153</v>
          </cell>
          <cell r="P242">
            <v>1</v>
          </cell>
          <cell r="Q242">
            <v>0</v>
          </cell>
          <cell r="R242">
            <v>0</v>
          </cell>
          <cell r="S242">
            <v>0</v>
          </cell>
        </row>
        <row r="243">
          <cell r="D243" t="str">
            <v>Horizon Anker Meander 1 gebouw A</v>
          </cell>
          <cell r="E243" t="str">
            <v>bgg</v>
          </cell>
          <cell r="F243" t="str">
            <v>A0.428</v>
          </cell>
          <cell r="G243" t="str">
            <v>Sluis</v>
          </cell>
          <cell r="H243" t="str">
            <v>entree, gang, hal, repro, kopieer, was/droogruimte</v>
          </cell>
          <cell r="I243" t="str">
            <v>Steen</v>
          </cell>
          <cell r="J243">
            <v>8.6999999999999993</v>
          </cell>
          <cell r="K243"/>
          <cell r="L243">
            <v>3153</v>
          </cell>
          <cell r="M243">
            <v>103</v>
          </cell>
          <cell r="N243"/>
          <cell r="O243">
            <v>153</v>
          </cell>
          <cell r="P243">
            <v>1</v>
          </cell>
          <cell r="Q243">
            <v>0</v>
          </cell>
          <cell r="R243">
            <v>0</v>
          </cell>
          <cell r="S243">
            <v>0</v>
          </cell>
        </row>
        <row r="244">
          <cell r="D244" t="str">
            <v>Horizon Anker Meander 1 gebouw A</v>
          </cell>
          <cell r="E244" t="str">
            <v>bgg</v>
          </cell>
          <cell r="F244" t="str">
            <v>A0.429</v>
          </cell>
          <cell r="G244" t="str">
            <v>Loggia</v>
          </cell>
          <cell r="H244" t="str">
            <v>niet van toepassing</v>
          </cell>
          <cell r="I244"/>
          <cell r="J244"/>
          <cell r="K244"/>
          <cell r="L244" t="str">
            <v>nvt</v>
          </cell>
          <cell r="M244">
            <v>0</v>
          </cell>
          <cell r="N244"/>
          <cell r="O244">
            <v>0</v>
          </cell>
          <cell r="P244">
            <v>1</v>
          </cell>
          <cell r="Q244">
            <v>0</v>
          </cell>
          <cell r="R244">
            <v>0</v>
          </cell>
          <cell r="S244">
            <v>0</v>
          </cell>
        </row>
        <row r="245">
          <cell r="D245" t="str">
            <v>Horizon Anker Meander 1 gebouw A</v>
          </cell>
          <cell r="E245" t="str">
            <v>bgg</v>
          </cell>
          <cell r="F245" t="str">
            <v>A0.430</v>
          </cell>
          <cell r="G245" t="str">
            <v>Afzondering</v>
          </cell>
          <cell r="H245" t="str">
            <v>aula, gemeenschappelijke ruimte, bibliotheek</v>
          </cell>
          <cell r="I245" t="str">
            <v>linoleum</v>
          </cell>
          <cell r="J245">
            <v>9.6999999999999993</v>
          </cell>
          <cell r="K245"/>
          <cell r="L245">
            <v>2153</v>
          </cell>
          <cell r="M245">
            <v>102</v>
          </cell>
          <cell r="N245"/>
          <cell r="O245">
            <v>153</v>
          </cell>
          <cell r="P245">
            <v>1</v>
          </cell>
          <cell r="Q245">
            <v>0</v>
          </cell>
          <cell r="R245">
            <v>0</v>
          </cell>
          <cell r="S245">
            <v>0</v>
          </cell>
        </row>
        <row r="246">
          <cell r="D246" t="str">
            <v>Horizon Anker Meander 1 gebouw A</v>
          </cell>
          <cell r="E246" t="str">
            <v>bgg</v>
          </cell>
          <cell r="F246" t="str">
            <v>A0.431</v>
          </cell>
          <cell r="G246" t="str">
            <v xml:space="preserve">Badkamer </v>
          </cell>
          <cell r="H246" t="str">
            <v>sanitaire ruimte (toilet-/doucheruimte)</v>
          </cell>
          <cell r="I246" t="str">
            <v>Tegels</v>
          </cell>
          <cell r="J246">
            <v>5.0999999999999996</v>
          </cell>
          <cell r="K246"/>
          <cell r="L246">
            <v>4255</v>
          </cell>
          <cell r="M246">
            <v>104</v>
          </cell>
          <cell r="N246"/>
          <cell r="O246">
            <v>255</v>
          </cell>
          <cell r="P246">
            <v>1</v>
          </cell>
          <cell r="Q246">
            <v>0</v>
          </cell>
          <cell r="R246">
            <v>0</v>
          </cell>
          <cell r="S246">
            <v>0</v>
          </cell>
        </row>
        <row r="247">
          <cell r="D247" t="str">
            <v>Horizon Anker Meander 1 gebouw A</v>
          </cell>
          <cell r="E247" t="str">
            <v>bgg</v>
          </cell>
          <cell r="F247" t="str">
            <v>A0.433</v>
          </cell>
          <cell r="G247" t="str">
            <v>Afdelingshoofd</v>
          </cell>
          <cell r="H247" t="str">
            <v>administratieve -, personeels- en vergaderruimte</v>
          </cell>
          <cell r="I247" t="str">
            <v>linoleum</v>
          </cell>
          <cell r="J247">
            <v>17.5</v>
          </cell>
          <cell r="K247"/>
          <cell r="L247">
            <v>1102</v>
          </cell>
          <cell r="M247">
            <v>101</v>
          </cell>
          <cell r="N247"/>
          <cell r="O247">
            <v>102</v>
          </cell>
          <cell r="P247">
            <v>1</v>
          </cell>
          <cell r="Q247">
            <v>0</v>
          </cell>
          <cell r="R247">
            <v>0</v>
          </cell>
          <cell r="S247">
            <v>0</v>
          </cell>
        </row>
        <row r="248">
          <cell r="D248" t="str">
            <v>Horizon Anker Openbare ruimte gebouw A</v>
          </cell>
          <cell r="E248" t="str">
            <v>1e</v>
          </cell>
          <cell r="F248" t="str">
            <v>A1.001</v>
          </cell>
          <cell r="G248" t="str">
            <v>Binnenstraat Gang</v>
          </cell>
          <cell r="H248" t="str">
            <v>entree, gang, hal, repro, kopieer, was/droogruimte</v>
          </cell>
          <cell r="I248" t="str">
            <v>Linoleum</v>
          </cell>
          <cell r="J248">
            <v>330</v>
          </cell>
          <cell r="K248"/>
          <cell r="L248">
            <v>3153</v>
          </cell>
          <cell r="M248">
            <v>103</v>
          </cell>
          <cell r="N248"/>
          <cell r="O248">
            <v>153</v>
          </cell>
          <cell r="P248">
            <v>1</v>
          </cell>
          <cell r="Q248">
            <v>0</v>
          </cell>
          <cell r="R248">
            <v>0</v>
          </cell>
          <cell r="S248">
            <v>0</v>
          </cell>
        </row>
        <row r="249">
          <cell r="D249" t="str">
            <v>Horizon Anker School gebouw A</v>
          </cell>
          <cell r="E249" t="str">
            <v>1e</v>
          </cell>
          <cell r="F249" t="str">
            <v>A1.002</v>
          </cell>
          <cell r="G249" t="str">
            <v>hal</v>
          </cell>
          <cell r="H249" t="str">
            <v>niet van toepassing</v>
          </cell>
          <cell r="I249"/>
          <cell r="J249"/>
          <cell r="K249"/>
          <cell r="L249" t="str">
            <v>nvt</v>
          </cell>
          <cell r="M249">
            <v>0</v>
          </cell>
          <cell r="N249"/>
          <cell r="O249">
            <v>0</v>
          </cell>
          <cell r="P249">
            <v>1</v>
          </cell>
          <cell r="Q249">
            <v>0</v>
          </cell>
          <cell r="R249">
            <v>0</v>
          </cell>
          <cell r="S249">
            <v>0</v>
          </cell>
        </row>
        <row r="250">
          <cell r="D250" t="str">
            <v>Horizon Anker School gebouw A</v>
          </cell>
          <cell r="E250" t="str">
            <v>1e</v>
          </cell>
          <cell r="F250" t="str">
            <v>A1.003</v>
          </cell>
          <cell r="G250" t="str">
            <v>Werkkast</v>
          </cell>
          <cell r="H250" t="str">
            <v>niet van toepassing</v>
          </cell>
          <cell r="I250"/>
          <cell r="J250"/>
          <cell r="K250"/>
          <cell r="L250" t="str">
            <v>nvt</v>
          </cell>
          <cell r="M250">
            <v>0</v>
          </cell>
          <cell r="N250"/>
          <cell r="O250">
            <v>0</v>
          </cell>
          <cell r="P250">
            <v>1</v>
          </cell>
          <cell r="Q250">
            <v>0</v>
          </cell>
          <cell r="R250">
            <v>0</v>
          </cell>
          <cell r="S250">
            <v>0</v>
          </cell>
        </row>
        <row r="251">
          <cell r="D251" t="str">
            <v>Horizon Anker School gebouw A</v>
          </cell>
          <cell r="E251" t="str">
            <v>1e</v>
          </cell>
          <cell r="F251" t="str">
            <v>A1.004</v>
          </cell>
          <cell r="G251" t="str">
            <v>Werkkast</v>
          </cell>
          <cell r="H251" t="str">
            <v>niet van toepassing</v>
          </cell>
          <cell r="I251"/>
          <cell r="J251"/>
          <cell r="K251"/>
          <cell r="L251" t="str">
            <v>nvt</v>
          </cell>
          <cell r="M251">
            <v>0</v>
          </cell>
          <cell r="N251"/>
          <cell r="O251">
            <v>0</v>
          </cell>
          <cell r="P251">
            <v>1</v>
          </cell>
          <cell r="Q251">
            <v>0</v>
          </cell>
          <cell r="R251">
            <v>0</v>
          </cell>
          <cell r="S251">
            <v>0</v>
          </cell>
        </row>
        <row r="252">
          <cell r="D252" t="str">
            <v>Horizon Anker School gebouw A</v>
          </cell>
          <cell r="E252" t="str">
            <v>1e</v>
          </cell>
          <cell r="F252" t="str">
            <v>A1.005</v>
          </cell>
          <cell r="G252" t="str">
            <v>Kantoor onderwijs schoolhoofd</v>
          </cell>
          <cell r="H252" t="str">
            <v>niet van toepassing</v>
          </cell>
          <cell r="I252"/>
          <cell r="J252"/>
          <cell r="K252"/>
          <cell r="L252" t="str">
            <v>nvt</v>
          </cell>
          <cell r="M252">
            <v>0</v>
          </cell>
          <cell r="N252"/>
          <cell r="O252">
            <v>0</v>
          </cell>
          <cell r="P252">
            <v>1</v>
          </cell>
          <cell r="Q252">
            <v>0</v>
          </cell>
          <cell r="R252">
            <v>0</v>
          </cell>
          <cell r="S252">
            <v>0</v>
          </cell>
        </row>
        <row r="253">
          <cell r="D253" t="str">
            <v>Horizon Anker School gebouw A</v>
          </cell>
          <cell r="E253" t="str">
            <v>1e</v>
          </cell>
          <cell r="F253" t="str">
            <v>A1.006</v>
          </cell>
          <cell r="G253" t="str">
            <v>Vaklokaal metaal</v>
          </cell>
          <cell r="H253" t="str">
            <v>niet van toepassing</v>
          </cell>
          <cell r="I253"/>
          <cell r="J253"/>
          <cell r="K253"/>
          <cell r="L253" t="str">
            <v>nvt</v>
          </cell>
          <cell r="M253">
            <v>0</v>
          </cell>
          <cell r="N253"/>
          <cell r="O253">
            <v>0</v>
          </cell>
          <cell r="P253">
            <v>1</v>
          </cell>
          <cell r="Q253">
            <v>0</v>
          </cell>
          <cell r="R253">
            <v>0</v>
          </cell>
          <cell r="S253">
            <v>0</v>
          </cell>
        </row>
        <row r="254">
          <cell r="D254" t="str">
            <v>Horizon Anker School gebouw A</v>
          </cell>
          <cell r="E254" t="str">
            <v>1e</v>
          </cell>
          <cell r="F254" t="str">
            <v>A1.007</v>
          </cell>
          <cell r="G254" t="str">
            <v>Toilet</v>
          </cell>
          <cell r="H254" t="str">
            <v>niet van toepassing</v>
          </cell>
          <cell r="I254"/>
          <cell r="J254"/>
          <cell r="K254"/>
          <cell r="L254" t="str">
            <v>nvt</v>
          </cell>
          <cell r="M254">
            <v>0</v>
          </cell>
          <cell r="N254"/>
          <cell r="O254">
            <v>0</v>
          </cell>
          <cell r="P254">
            <v>1</v>
          </cell>
          <cell r="Q254">
            <v>0</v>
          </cell>
          <cell r="R254">
            <v>0</v>
          </cell>
          <cell r="S254">
            <v>0</v>
          </cell>
        </row>
        <row r="255">
          <cell r="D255" t="str">
            <v>Horizon Anker School gebouw A</v>
          </cell>
          <cell r="E255" t="str">
            <v>1e</v>
          </cell>
          <cell r="F255" t="str">
            <v>A1.008</v>
          </cell>
          <cell r="G255" t="str">
            <v xml:space="preserve">Berging </v>
          </cell>
          <cell r="H255" t="str">
            <v>niet van toepassing</v>
          </cell>
          <cell r="I255"/>
          <cell r="J255"/>
          <cell r="K255"/>
          <cell r="L255" t="str">
            <v>nvt</v>
          </cell>
          <cell r="M255">
            <v>0</v>
          </cell>
          <cell r="N255"/>
          <cell r="O255">
            <v>0</v>
          </cell>
          <cell r="P255">
            <v>1</v>
          </cell>
          <cell r="Q255">
            <v>0</v>
          </cell>
          <cell r="R255">
            <v>0</v>
          </cell>
          <cell r="S255">
            <v>0</v>
          </cell>
        </row>
        <row r="256">
          <cell r="D256" t="str">
            <v>Horizon Anker School gebouw A</v>
          </cell>
          <cell r="E256" t="str">
            <v>1e</v>
          </cell>
          <cell r="F256" t="str">
            <v>A1.009</v>
          </cell>
          <cell r="G256" t="str">
            <v>Portaal metaal</v>
          </cell>
          <cell r="H256" t="str">
            <v>niet van toepassing</v>
          </cell>
          <cell r="I256"/>
          <cell r="J256"/>
          <cell r="K256"/>
          <cell r="L256" t="str">
            <v>nvt</v>
          </cell>
          <cell r="M256">
            <v>0</v>
          </cell>
          <cell r="N256"/>
          <cell r="O256">
            <v>0</v>
          </cell>
          <cell r="P256">
            <v>1</v>
          </cell>
          <cell r="Q256">
            <v>0</v>
          </cell>
          <cell r="R256">
            <v>0</v>
          </cell>
          <cell r="S256">
            <v>0</v>
          </cell>
        </row>
        <row r="257">
          <cell r="D257" t="str">
            <v>Horizon Anker School gebouw A</v>
          </cell>
          <cell r="E257" t="str">
            <v>1e</v>
          </cell>
          <cell r="F257" t="str">
            <v>A1.010</v>
          </cell>
          <cell r="G257" t="str">
            <v xml:space="preserve">Theorie Lokaal </v>
          </cell>
          <cell r="H257" t="str">
            <v>niet van toepassing</v>
          </cell>
          <cell r="I257"/>
          <cell r="J257"/>
          <cell r="K257"/>
          <cell r="L257" t="str">
            <v>nvt</v>
          </cell>
          <cell r="M257">
            <v>0</v>
          </cell>
          <cell r="N257"/>
          <cell r="O257">
            <v>0</v>
          </cell>
          <cell r="P257">
            <v>1</v>
          </cell>
          <cell r="Q257">
            <v>0</v>
          </cell>
          <cell r="R257">
            <v>0</v>
          </cell>
          <cell r="S257">
            <v>0</v>
          </cell>
        </row>
        <row r="258">
          <cell r="D258" t="str">
            <v>Horizon Anker School gebouw A</v>
          </cell>
          <cell r="E258" t="str">
            <v>1e</v>
          </cell>
          <cell r="F258" t="str">
            <v>A1.011</v>
          </cell>
          <cell r="G258" t="str">
            <v>Werkkast</v>
          </cell>
          <cell r="H258" t="str">
            <v>niet van toepassing</v>
          </cell>
          <cell r="I258"/>
          <cell r="J258"/>
          <cell r="K258"/>
          <cell r="L258" t="str">
            <v>nvt</v>
          </cell>
          <cell r="M258">
            <v>0</v>
          </cell>
          <cell r="N258"/>
          <cell r="O258">
            <v>0</v>
          </cell>
          <cell r="P258">
            <v>1</v>
          </cell>
          <cell r="Q258">
            <v>0</v>
          </cell>
          <cell r="R258">
            <v>0</v>
          </cell>
          <cell r="S258">
            <v>0</v>
          </cell>
        </row>
        <row r="259">
          <cell r="D259" t="str">
            <v>Horizon Anker School gebouw A</v>
          </cell>
          <cell r="E259" t="str">
            <v>1e</v>
          </cell>
          <cell r="F259" t="str">
            <v>A1.012</v>
          </cell>
          <cell r="G259" t="str">
            <v xml:space="preserve">Berging </v>
          </cell>
          <cell r="H259" t="str">
            <v>niet van toepassing</v>
          </cell>
          <cell r="I259"/>
          <cell r="J259"/>
          <cell r="K259"/>
          <cell r="L259" t="str">
            <v>nvt</v>
          </cell>
          <cell r="M259">
            <v>0</v>
          </cell>
          <cell r="N259"/>
          <cell r="O259">
            <v>0</v>
          </cell>
          <cell r="P259">
            <v>1</v>
          </cell>
          <cell r="Q259">
            <v>0</v>
          </cell>
          <cell r="R259">
            <v>0</v>
          </cell>
          <cell r="S259">
            <v>0</v>
          </cell>
        </row>
        <row r="260">
          <cell r="D260" t="str">
            <v>Horizon Anker School gebouw A</v>
          </cell>
          <cell r="E260" t="str">
            <v>1e</v>
          </cell>
          <cell r="F260" t="str">
            <v>A1.013</v>
          </cell>
          <cell r="G260" t="str">
            <v>Vaklokaal metaal</v>
          </cell>
          <cell r="H260" t="str">
            <v>niet van toepassing</v>
          </cell>
          <cell r="I260"/>
          <cell r="J260"/>
          <cell r="K260"/>
          <cell r="L260" t="str">
            <v>nvt</v>
          </cell>
          <cell r="M260">
            <v>0</v>
          </cell>
          <cell r="N260"/>
          <cell r="O260">
            <v>0</v>
          </cell>
          <cell r="P260">
            <v>1</v>
          </cell>
          <cell r="Q260">
            <v>0</v>
          </cell>
          <cell r="R260">
            <v>0</v>
          </cell>
          <cell r="S260">
            <v>0</v>
          </cell>
        </row>
        <row r="261">
          <cell r="D261" t="str">
            <v>Horizon Anker School gebouw A</v>
          </cell>
          <cell r="E261" t="str">
            <v>1e</v>
          </cell>
          <cell r="F261" t="str">
            <v>A1.014</v>
          </cell>
          <cell r="G261" t="str">
            <v>Portaal</v>
          </cell>
          <cell r="H261" t="str">
            <v>niet van toepassing</v>
          </cell>
          <cell r="I261"/>
          <cell r="J261"/>
          <cell r="K261"/>
          <cell r="L261" t="str">
            <v>nvt</v>
          </cell>
          <cell r="M261">
            <v>0</v>
          </cell>
          <cell r="N261"/>
          <cell r="O261">
            <v>0</v>
          </cell>
          <cell r="P261">
            <v>1</v>
          </cell>
          <cell r="Q261">
            <v>0</v>
          </cell>
          <cell r="R261">
            <v>0</v>
          </cell>
          <cell r="S261">
            <v>0</v>
          </cell>
        </row>
        <row r="262">
          <cell r="D262" t="str">
            <v>Horizon Anker School gebouw A</v>
          </cell>
          <cell r="E262" t="str">
            <v>1e</v>
          </cell>
          <cell r="F262" t="str">
            <v>A1.015</v>
          </cell>
          <cell r="G262" t="str">
            <v>kast?</v>
          </cell>
          <cell r="H262" t="str">
            <v>niet van toepassing</v>
          </cell>
          <cell r="I262"/>
          <cell r="J262"/>
          <cell r="K262"/>
          <cell r="L262" t="str">
            <v>nvt</v>
          </cell>
          <cell r="M262">
            <v>0</v>
          </cell>
          <cell r="N262"/>
          <cell r="O262">
            <v>0</v>
          </cell>
          <cell r="P262">
            <v>1</v>
          </cell>
          <cell r="Q262">
            <v>0</v>
          </cell>
          <cell r="R262">
            <v>0</v>
          </cell>
          <cell r="S262">
            <v>0</v>
          </cell>
        </row>
        <row r="263">
          <cell r="D263" t="str">
            <v>Horizon Anker School gebouw A</v>
          </cell>
          <cell r="E263" t="str">
            <v>1e</v>
          </cell>
          <cell r="F263" t="str">
            <v>A1.016</v>
          </cell>
          <cell r="G263" t="str">
            <v>Leslokaal</v>
          </cell>
          <cell r="H263" t="str">
            <v>niet van toepassing</v>
          </cell>
          <cell r="I263"/>
          <cell r="J263"/>
          <cell r="K263"/>
          <cell r="L263" t="str">
            <v>nvt</v>
          </cell>
          <cell r="M263">
            <v>0</v>
          </cell>
          <cell r="N263"/>
          <cell r="O263">
            <v>0</v>
          </cell>
          <cell r="P263">
            <v>1</v>
          </cell>
          <cell r="Q263">
            <v>0</v>
          </cell>
          <cell r="R263">
            <v>0</v>
          </cell>
          <cell r="S263">
            <v>0</v>
          </cell>
        </row>
        <row r="264">
          <cell r="D264" t="str">
            <v>Horizon Anker School gebouw A</v>
          </cell>
          <cell r="E264" t="str">
            <v>1e</v>
          </cell>
          <cell r="F264" t="str">
            <v>A1.017</v>
          </cell>
          <cell r="G264" t="str">
            <v>Toilet</v>
          </cell>
          <cell r="H264" t="str">
            <v>niet van toepassing</v>
          </cell>
          <cell r="I264"/>
          <cell r="J264"/>
          <cell r="K264"/>
          <cell r="L264" t="str">
            <v>nvt</v>
          </cell>
          <cell r="M264">
            <v>0</v>
          </cell>
          <cell r="N264"/>
          <cell r="O264">
            <v>0</v>
          </cell>
          <cell r="P264">
            <v>1</v>
          </cell>
          <cell r="Q264">
            <v>0</v>
          </cell>
          <cell r="R264">
            <v>0</v>
          </cell>
          <cell r="S264">
            <v>0</v>
          </cell>
        </row>
        <row r="265">
          <cell r="D265" t="str">
            <v>Horizon Anker School gebouw A</v>
          </cell>
          <cell r="E265" t="str">
            <v>1e</v>
          </cell>
          <cell r="F265" t="str">
            <v>A1.018</v>
          </cell>
          <cell r="G265" t="str">
            <v>Portaal</v>
          </cell>
          <cell r="H265" t="str">
            <v>niet van toepassing</v>
          </cell>
          <cell r="I265"/>
          <cell r="J265"/>
          <cell r="K265"/>
          <cell r="L265" t="str">
            <v>nvt</v>
          </cell>
          <cell r="M265">
            <v>0</v>
          </cell>
          <cell r="N265"/>
          <cell r="O265">
            <v>0</v>
          </cell>
          <cell r="P265">
            <v>1</v>
          </cell>
          <cell r="Q265">
            <v>0</v>
          </cell>
          <cell r="R265">
            <v>0</v>
          </cell>
          <cell r="S265">
            <v>0</v>
          </cell>
        </row>
        <row r="266">
          <cell r="D266" t="str">
            <v>Horizon Anker School gebouw A</v>
          </cell>
          <cell r="E266" t="str">
            <v>1e</v>
          </cell>
          <cell r="F266" t="str">
            <v>A1.019</v>
          </cell>
          <cell r="G266" t="str">
            <v>Toilet</v>
          </cell>
          <cell r="H266" t="str">
            <v>niet van toepassing</v>
          </cell>
          <cell r="I266"/>
          <cell r="J266"/>
          <cell r="K266"/>
          <cell r="L266" t="str">
            <v>nvt</v>
          </cell>
          <cell r="M266">
            <v>0</v>
          </cell>
          <cell r="N266"/>
          <cell r="O266">
            <v>0</v>
          </cell>
          <cell r="P266">
            <v>1</v>
          </cell>
          <cell r="Q266">
            <v>0</v>
          </cell>
          <cell r="R266">
            <v>0</v>
          </cell>
          <cell r="S266">
            <v>0</v>
          </cell>
        </row>
        <row r="267">
          <cell r="D267" t="str">
            <v>Horizon Anker School gebouw A</v>
          </cell>
          <cell r="E267" t="str">
            <v>1e</v>
          </cell>
          <cell r="F267" t="str">
            <v>A1.020</v>
          </cell>
          <cell r="G267" t="str">
            <v>Leslokaal</v>
          </cell>
          <cell r="H267" t="str">
            <v>niet van toepassing</v>
          </cell>
          <cell r="I267"/>
          <cell r="J267"/>
          <cell r="K267"/>
          <cell r="L267" t="str">
            <v>nvt</v>
          </cell>
          <cell r="M267">
            <v>0</v>
          </cell>
          <cell r="N267"/>
          <cell r="O267">
            <v>0</v>
          </cell>
          <cell r="P267">
            <v>1</v>
          </cell>
          <cell r="Q267">
            <v>0</v>
          </cell>
          <cell r="R267">
            <v>0</v>
          </cell>
          <cell r="S267">
            <v>0</v>
          </cell>
        </row>
        <row r="268">
          <cell r="D268" t="str">
            <v>Horizon Anker School gebouw A</v>
          </cell>
          <cell r="E268" t="str">
            <v>1e</v>
          </cell>
          <cell r="F268" t="str">
            <v>A1.021</v>
          </cell>
          <cell r="G268" t="str">
            <v>Toilet</v>
          </cell>
          <cell r="H268" t="str">
            <v>niet van toepassing</v>
          </cell>
          <cell r="I268"/>
          <cell r="J268"/>
          <cell r="K268"/>
          <cell r="L268" t="str">
            <v>nvt</v>
          </cell>
          <cell r="M268">
            <v>0</v>
          </cell>
          <cell r="N268"/>
          <cell r="O268">
            <v>0</v>
          </cell>
          <cell r="P268">
            <v>1</v>
          </cell>
          <cell r="Q268">
            <v>0</v>
          </cell>
          <cell r="R268">
            <v>0</v>
          </cell>
          <cell r="S268">
            <v>0</v>
          </cell>
        </row>
        <row r="269">
          <cell r="D269" t="str">
            <v>Horizon Anker Openbare ruimte gebouw A</v>
          </cell>
          <cell r="E269" t="str">
            <v>1e</v>
          </cell>
          <cell r="F269" t="str">
            <v>A1.022</v>
          </cell>
          <cell r="G269" t="str">
            <v>Trappenhuis</v>
          </cell>
          <cell r="H269" t="str">
            <v>trappenhuis</v>
          </cell>
          <cell r="I269" t="str">
            <v>Linoleum</v>
          </cell>
          <cell r="J269">
            <v>17.399999999999999</v>
          </cell>
          <cell r="K269"/>
          <cell r="L269">
            <v>9153</v>
          </cell>
          <cell r="M269">
            <v>109</v>
          </cell>
          <cell r="N269"/>
          <cell r="O269">
            <v>153</v>
          </cell>
          <cell r="P269">
            <v>1</v>
          </cell>
          <cell r="Q269">
            <v>0</v>
          </cell>
          <cell r="R269">
            <v>0</v>
          </cell>
          <cell r="S269">
            <v>0</v>
          </cell>
        </row>
        <row r="270">
          <cell r="D270" t="str">
            <v>Horizon Anker School gebouw A</v>
          </cell>
          <cell r="E270" t="str">
            <v>1e</v>
          </cell>
          <cell r="F270" t="str">
            <v>A1.023</v>
          </cell>
          <cell r="G270" t="str">
            <v>Portaal/gang</v>
          </cell>
          <cell r="H270" t="str">
            <v>niet van toepassing</v>
          </cell>
          <cell r="I270"/>
          <cell r="J270"/>
          <cell r="K270"/>
          <cell r="L270" t="str">
            <v>nvt</v>
          </cell>
          <cell r="M270">
            <v>0</v>
          </cell>
          <cell r="N270"/>
          <cell r="O270">
            <v>0</v>
          </cell>
          <cell r="P270">
            <v>1</v>
          </cell>
          <cell r="Q270">
            <v>0</v>
          </cell>
          <cell r="R270">
            <v>0</v>
          </cell>
          <cell r="S270">
            <v>0</v>
          </cell>
        </row>
        <row r="271">
          <cell r="D271" t="str">
            <v>Horizon Anker School gebouw A</v>
          </cell>
          <cell r="E271" t="str">
            <v>1e</v>
          </cell>
          <cell r="F271" t="str">
            <v>A1.024</v>
          </cell>
          <cell r="G271" t="str">
            <v>Leslokaal</v>
          </cell>
          <cell r="H271" t="str">
            <v>niet van toepassing</v>
          </cell>
          <cell r="I271"/>
          <cell r="J271"/>
          <cell r="K271"/>
          <cell r="L271" t="str">
            <v>nvt</v>
          </cell>
          <cell r="M271">
            <v>0</v>
          </cell>
          <cell r="N271"/>
          <cell r="O271">
            <v>0</v>
          </cell>
          <cell r="P271">
            <v>1</v>
          </cell>
          <cell r="Q271">
            <v>0</v>
          </cell>
          <cell r="R271">
            <v>0</v>
          </cell>
          <cell r="S271">
            <v>0</v>
          </cell>
        </row>
        <row r="272">
          <cell r="D272" t="str">
            <v>Horizon Anker School gebouw A</v>
          </cell>
          <cell r="E272" t="str">
            <v>1e</v>
          </cell>
          <cell r="F272" t="str">
            <v>A1.025</v>
          </cell>
          <cell r="G272" t="str">
            <v>Leslokaal</v>
          </cell>
          <cell r="H272" t="str">
            <v>niet van toepassing</v>
          </cell>
          <cell r="I272"/>
          <cell r="J272"/>
          <cell r="K272"/>
          <cell r="L272" t="str">
            <v>nvt</v>
          </cell>
          <cell r="M272">
            <v>0</v>
          </cell>
          <cell r="N272"/>
          <cell r="O272">
            <v>0</v>
          </cell>
          <cell r="P272">
            <v>1</v>
          </cell>
          <cell r="Q272">
            <v>0</v>
          </cell>
          <cell r="R272">
            <v>0</v>
          </cell>
          <cell r="S272">
            <v>0</v>
          </cell>
        </row>
        <row r="273">
          <cell r="D273" t="str">
            <v>Horizon Anker Openbare ruimte gebouw A</v>
          </cell>
          <cell r="E273" t="str">
            <v>1e</v>
          </cell>
          <cell r="F273" t="str">
            <v>A1.026</v>
          </cell>
          <cell r="G273" t="str">
            <v>Stiltecentrum</v>
          </cell>
          <cell r="H273" t="str">
            <v>entree, gang, hal, repro, kopieer, was/droogruimte</v>
          </cell>
          <cell r="I273" t="str">
            <v>Tapijt</v>
          </cell>
          <cell r="J273">
            <v>67.7</v>
          </cell>
          <cell r="K273"/>
          <cell r="L273">
            <v>3153</v>
          </cell>
          <cell r="M273">
            <v>103</v>
          </cell>
          <cell r="N273"/>
          <cell r="O273">
            <v>153</v>
          </cell>
          <cell r="P273">
            <v>1</v>
          </cell>
          <cell r="Q273">
            <v>0</v>
          </cell>
          <cell r="R273">
            <v>0</v>
          </cell>
          <cell r="S273">
            <v>0</v>
          </cell>
        </row>
        <row r="274">
          <cell r="D274" t="str">
            <v>Horizon Anker Openbare ruimte gebouw A</v>
          </cell>
          <cell r="E274" t="str">
            <v>1e</v>
          </cell>
          <cell r="F274" t="str">
            <v>A1.027</v>
          </cell>
          <cell r="G274" t="str">
            <v>Toilet en voorruimte</v>
          </cell>
          <cell r="H274" t="str">
            <v>sanitaire ruimte (toilet-/doucheruimte)</v>
          </cell>
          <cell r="I274" t="str">
            <v>Tegels</v>
          </cell>
          <cell r="J274">
            <v>2.6</v>
          </cell>
          <cell r="K274"/>
          <cell r="L274">
            <v>4153</v>
          </cell>
          <cell r="M274">
            <v>104</v>
          </cell>
          <cell r="N274"/>
          <cell r="O274">
            <v>153</v>
          </cell>
          <cell r="P274">
            <v>1</v>
          </cell>
          <cell r="Q274">
            <v>0</v>
          </cell>
          <cell r="R274">
            <v>0</v>
          </cell>
          <cell r="S274">
            <v>0</v>
          </cell>
        </row>
        <row r="275">
          <cell r="D275" t="str">
            <v>Horizon Anker Openbare ruimte gebouw A</v>
          </cell>
          <cell r="E275" t="str">
            <v>1e</v>
          </cell>
          <cell r="F275" t="str">
            <v>A1.028</v>
          </cell>
          <cell r="G275" t="str">
            <v>Toilet en voorruimte</v>
          </cell>
          <cell r="H275" t="str">
            <v>sanitaire ruimte (toilet-/doucheruimte)</v>
          </cell>
          <cell r="I275" t="str">
            <v>Tegels</v>
          </cell>
          <cell r="J275">
            <v>2.6</v>
          </cell>
          <cell r="K275"/>
          <cell r="L275">
            <v>4153</v>
          </cell>
          <cell r="M275">
            <v>104</v>
          </cell>
          <cell r="N275"/>
          <cell r="O275">
            <v>153</v>
          </cell>
          <cell r="P275">
            <v>1</v>
          </cell>
          <cell r="Q275">
            <v>0</v>
          </cell>
          <cell r="R275">
            <v>0</v>
          </cell>
          <cell r="S275">
            <v>0</v>
          </cell>
        </row>
        <row r="276">
          <cell r="D276" t="str">
            <v>Horizon Anker Openbare ruimte gebouw A</v>
          </cell>
          <cell r="E276" t="str">
            <v>1e</v>
          </cell>
          <cell r="F276" t="str">
            <v>A1.029</v>
          </cell>
          <cell r="G276" t="str">
            <v>Techniek ruimte</v>
          </cell>
          <cell r="H276" t="str">
            <v>niet van toepassing</v>
          </cell>
          <cell r="I276"/>
          <cell r="J276"/>
          <cell r="K276"/>
          <cell r="L276" t="str">
            <v>nvt</v>
          </cell>
          <cell r="M276">
            <v>0</v>
          </cell>
          <cell r="N276"/>
          <cell r="O276">
            <v>0</v>
          </cell>
          <cell r="P276">
            <v>1</v>
          </cell>
          <cell r="Q276">
            <v>0</v>
          </cell>
          <cell r="R276">
            <v>0</v>
          </cell>
          <cell r="S276">
            <v>0</v>
          </cell>
        </row>
        <row r="277">
          <cell r="D277" t="str">
            <v>Horizon Anker Openbare ruimte gebouw A</v>
          </cell>
          <cell r="E277" t="str">
            <v>1e</v>
          </cell>
          <cell r="F277" t="str">
            <v>A1.030</v>
          </cell>
          <cell r="G277" t="str">
            <v>CV ruimte</v>
          </cell>
          <cell r="H277" t="str">
            <v>niet van toepassing</v>
          </cell>
          <cell r="I277"/>
          <cell r="J277"/>
          <cell r="K277"/>
          <cell r="L277" t="str">
            <v>nvt</v>
          </cell>
          <cell r="M277">
            <v>0</v>
          </cell>
          <cell r="N277"/>
          <cell r="O277">
            <v>0</v>
          </cell>
          <cell r="P277">
            <v>1</v>
          </cell>
          <cell r="Q277">
            <v>0</v>
          </cell>
          <cell r="R277">
            <v>0</v>
          </cell>
          <cell r="S277">
            <v>0</v>
          </cell>
        </row>
        <row r="278">
          <cell r="D278" t="str">
            <v>Horizon Anker Openbare ruimte gebouw A</v>
          </cell>
          <cell r="E278" t="str">
            <v>1e</v>
          </cell>
          <cell r="F278" t="str">
            <v>A1.031</v>
          </cell>
          <cell r="G278" t="str">
            <v xml:space="preserve">Muzieklokaal </v>
          </cell>
          <cell r="H278" t="str">
            <v>praktijklokaal</v>
          </cell>
          <cell r="I278" t="str">
            <v>Tapijt</v>
          </cell>
          <cell r="J278">
            <v>36.1</v>
          </cell>
          <cell r="K278"/>
          <cell r="L278">
            <v>6153</v>
          </cell>
          <cell r="M278">
            <v>107</v>
          </cell>
          <cell r="N278"/>
          <cell r="O278">
            <v>153</v>
          </cell>
          <cell r="P278">
            <v>1</v>
          </cell>
          <cell r="Q278">
            <v>0</v>
          </cell>
          <cell r="R278">
            <v>0</v>
          </cell>
          <cell r="S278">
            <v>0</v>
          </cell>
        </row>
        <row r="279">
          <cell r="D279" t="str">
            <v>Horizon Anker Openbare ruimte gebouw A</v>
          </cell>
          <cell r="E279" t="str">
            <v>1e</v>
          </cell>
          <cell r="F279" t="str">
            <v>A1.032</v>
          </cell>
          <cell r="G279" t="str">
            <v>Gang</v>
          </cell>
          <cell r="H279" t="str">
            <v>entree, gang, hal, repro, kopieer, was/droogruimte</v>
          </cell>
          <cell r="I279" t="str">
            <v>Linoleum</v>
          </cell>
          <cell r="J279">
            <v>45.4</v>
          </cell>
          <cell r="K279"/>
          <cell r="L279">
            <v>3153</v>
          </cell>
          <cell r="M279">
            <v>103</v>
          </cell>
          <cell r="N279"/>
          <cell r="O279">
            <v>153</v>
          </cell>
          <cell r="P279">
            <v>1</v>
          </cell>
          <cell r="Q279">
            <v>0</v>
          </cell>
          <cell r="R279">
            <v>0</v>
          </cell>
          <cell r="S279">
            <v>0</v>
          </cell>
        </row>
        <row r="280">
          <cell r="D280" t="str">
            <v>Horizon Anker Openbare ruimte gebouw A</v>
          </cell>
          <cell r="E280" t="str">
            <v>1e</v>
          </cell>
          <cell r="F280" t="str">
            <v>A1.033</v>
          </cell>
          <cell r="G280" t="str">
            <v xml:space="preserve">Trap </v>
          </cell>
          <cell r="H280" t="str">
            <v>trappenhuis</v>
          </cell>
          <cell r="I280" t="str">
            <v>Hout</v>
          </cell>
          <cell r="J280">
            <v>5.5</v>
          </cell>
          <cell r="K280"/>
          <cell r="L280">
            <v>9153</v>
          </cell>
          <cell r="M280">
            <v>109</v>
          </cell>
          <cell r="N280"/>
          <cell r="O280">
            <v>153</v>
          </cell>
          <cell r="P280">
            <v>1</v>
          </cell>
          <cell r="Q280">
            <v>0</v>
          </cell>
          <cell r="R280">
            <v>0</v>
          </cell>
          <cell r="S280">
            <v>0</v>
          </cell>
        </row>
        <row r="281">
          <cell r="D281" t="str">
            <v>Horizon Anker Openbare ruimte gebouw A</v>
          </cell>
          <cell r="E281" t="str">
            <v>1e</v>
          </cell>
          <cell r="F281" t="str">
            <v>A1.034</v>
          </cell>
          <cell r="G281" t="str">
            <v>Berging</v>
          </cell>
          <cell r="H281" t="str">
            <v>niet van toepassing</v>
          </cell>
          <cell r="I281"/>
          <cell r="J281"/>
          <cell r="K281"/>
          <cell r="L281" t="str">
            <v>nvt</v>
          </cell>
          <cell r="M281">
            <v>0</v>
          </cell>
          <cell r="N281"/>
          <cell r="O281">
            <v>0</v>
          </cell>
          <cell r="P281">
            <v>1</v>
          </cell>
          <cell r="Q281">
            <v>0</v>
          </cell>
          <cell r="R281">
            <v>0</v>
          </cell>
          <cell r="S281">
            <v>0</v>
          </cell>
        </row>
        <row r="282">
          <cell r="D282" t="str">
            <v>Horizon Anker Openbare ruimte gebouw A</v>
          </cell>
          <cell r="E282" t="str">
            <v>1e</v>
          </cell>
          <cell r="F282" t="str">
            <v>A1.035</v>
          </cell>
          <cell r="G282" t="str">
            <v>Portaal</v>
          </cell>
          <cell r="H282" t="str">
            <v>entree, gang, hal, repro, kopieer, was/droogruimte</v>
          </cell>
          <cell r="I282" t="str">
            <v>Linoleum</v>
          </cell>
          <cell r="J282">
            <v>6.8</v>
          </cell>
          <cell r="K282"/>
          <cell r="L282">
            <v>3153</v>
          </cell>
          <cell r="M282">
            <v>103</v>
          </cell>
          <cell r="N282"/>
          <cell r="O282">
            <v>153</v>
          </cell>
          <cell r="P282">
            <v>1</v>
          </cell>
          <cell r="Q282">
            <v>0</v>
          </cell>
          <cell r="R282">
            <v>0</v>
          </cell>
          <cell r="S282">
            <v>0</v>
          </cell>
        </row>
        <row r="283">
          <cell r="D283" t="str">
            <v>Horizon Anker Openbare ruimte gebouw A</v>
          </cell>
          <cell r="E283" t="str">
            <v>1e</v>
          </cell>
          <cell r="F283" t="str">
            <v>A1.036</v>
          </cell>
          <cell r="G283" t="str">
            <v>Werkkast</v>
          </cell>
          <cell r="H283" t="str">
            <v>niet van toepassing</v>
          </cell>
          <cell r="I283"/>
          <cell r="J283"/>
          <cell r="K283"/>
          <cell r="L283" t="str">
            <v>nvt</v>
          </cell>
          <cell r="M283">
            <v>0</v>
          </cell>
          <cell r="N283"/>
          <cell r="O283">
            <v>0</v>
          </cell>
          <cell r="P283">
            <v>1</v>
          </cell>
          <cell r="Q283">
            <v>0</v>
          </cell>
          <cell r="R283">
            <v>0</v>
          </cell>
          <cell r="S283">
            <v>0</v>
          </cell>
        </row>
        <row r="284">
          <cell r="D284" t="str">
            <v>Horizon Anker Openbare ruimte gebouw A</v>
          </cell>
          <cell r="E284" t="str">
            <v>1e</v>
          </cell>
          <cell r="F284" t="str">
            <v>A1.037</v>
          </cell>
          <cell r="G284" t="str">
            <v>Toilet</v>
          </cell>
          <cell r="H284" t="str">
            <v>sanitaire ruimte (toilet-/doucheruimte)</v>
          </cell>
          <cell r="I284" t="str">
            <v>Tegels</v>
          </cell>
          <cell r="J284">
            <v>1.6</v>
          </cell>
          <cell r="K284"/>
          <cell r="L284">
            <v>4153</v>
          </cell>
          <cell r="M284">
            <v>104</v>
          </cell>
          <cell r="N284"/>
          <cell r="O284">
            <v>153</v>
          </cell>
          <cell r="P284">
            <v>1</v>
          </cell>
          <cell r="Q284">
            <v>0</v>
          </cell>
          <cell r="R284">
            <v>0</v>
          </cell>
          <cell r="S284">
            <v>0</v>
          </cell>
        </row>
        <row r="285">
          <cell r="D285" t="str">
            <v>Horizon Anker Openbare ruimte gebouw A</v>
          </cell>
          <cell r="E285" t="str">
            <v>1e</v>
          </cell>
          <cell r="F285" t="str">
            <v>A1.038</v>
          </cell>
          <cell r="G285" t="str">
            <v>Drama</v>
          </cell>
          <cell r="H285" t="str">
            <v>aula, gemeenschappelijke ruimte, bibliotheek</v>
          </cell>
          <cell r="I285" t="str">
            <v>Linoleum</v>
          </cell>
          <cell r="J285">
            <v>35.9</v>
          </cell>
          <cell r="K285"/>
          <cell r="L285">
            <v>2153</v>
          </cell>
          <cell r="M285">
            <v>102</v>
          </cell>
          <cell r="N285"/>
          <cell r="O285">
            <v>153</v>
          </cell>
          <cell r="P285">
            <v>1</v>
          </cell>
          <cell r="Q285">
            <v>0</v>
          </cell>
          <cell r="R285">
            <v>0</v>
          </cell>
          <cell r="S285">
            <v>0</v>
          </cell>
        </row>
        <row r="286">
          <cell r="D286" t="str">
            <v>Horizon Anker School gebouw A</v>
          </cell>
          <cell r="E286" t="str">
            <v>1e</v>
          </cell>
          <cell r="F286" t="str">
            <v>A1.039</v>
          </cell>
          <cell r="G286" t="str">
            <v>Lokaal creatieve expressie</v>
          </cell>
          <cell r="H286" t="str">
            <v>niet van toepassing</v>
          </cell>
          <cell r="I286" t="str">
            <v>Steen</v>
          </cell>
          <cell r="J286"/>
          <cell r="K286"/>
          <cell r="L286" t="str">
            <v>nvt</v>
          </cell>
          <cell r="M286">
            <v>0</v>
          </cell>
          <cell r="N286"/>
          <cell r="O286">
            <v>0</v>
          </cell>
          <cell r="P286">
            <v>1</v>
          </cell>
          <cell r="Q286">
            <v>0</v>
          </cell>
          <cell r="R286">
            <v>0</v>
          </cell>
          <cell r="S286">
            <v>0</v>
          </cell>
        </row>
        <row r="287">
          <cell r="D287" t="str">
            <v>Horizon Anker School gebouw A</v>
          </cell>
          <cell r="E287" t="str">
            <v>1e</v>
          </cell>
          <cell r="F287" t="str">
            <v>A1.040</v>
          </cell>
          <cell r="G287" t="str">
            <v>Berging</v>
          </cell>
          <cell r="H287" t="str">
            <v>niet van toepassing</v>
          </cell>
          <cell r="I287"/>
          <cell r="J287"/>
          <cell r="K287"/>
          <cell r="L287" t="str">
            <v>nvt</v>
          </cell>
          <cell r="M287">
            <v>0</v>
          </cell>
          <cell r="N287"/>
          <cell r="O287">
            <v>0</v>
          </cell>
          <cell r="P287">
            <v>1</v>
          </cell>
          <cell r="Q287">
            <v>0</v>
          </cell>
          <cell r="R287">
            <v>0</v>
          </cell>
          <cell r="S287">
            <v>0</v>
          </cell>
        </row>
        <row r="288">
          <cell r="D288" t="str">
            <v>Horizon Anker Openbare ruimte gebouw A</v>
          </cell>
          <cell r="E288" t="str">
            <v>1e</v>
          </cell>
          <cell r="F288" t="str">
            <v>A1.041</v>
          </cell>
          <cell r="G288" t="str">
            <v>Trappenhuis midden</v>
          </cell>
          <cell r="H288" t="str">
            <v>trappenhuis</v>
          </cell>
          <cell r="I288" t="str">
            <v>Hout</v>
          </cell>
          <cell r="J288">
            <v>14.2</v>
          </cell>
          <cell r="K288"/>
          <cell r="L288">
            <v>9153</v>
          </cell>
          <cell r="M288">
            <v>109</v>
          </cell>
          <cell r="N288"/>
          <cell r="O288">
            <v>153</v>
          </cell>
          <cell r="P288">
            <v>1</v>
          </cell>
          <cell r="Q288">
            <v>0</v>
          </cell>
          <cell r="R288">
            <v>0</v>
          </cell>
          <cell r="S288">
            <v>0</v>
          </cell>
        </row>
        <row r="289">
          <cell r="D289" t="str">
            <v>Horizon Anker School gebouw A</v>
          </cell>
          <cell r="E289" t="str">
            <v>1e</v>
          </cell>
          <cell r="F289" t="str">
            <v>A1.042</v>
          </cell>
          <cell r="G289" t="str">
            <v>Gang</v>
          </cell>
          <cell r="H289" t="str">
            <v>entree, gang, hal, repro, kopieer, was/droogruimte</v>
          </cell>
          <cell r="I289" t="str">
            <v>Linoleum</v>
          </cell>
          <cell r="J289">
            <v>18.399999999999999</v>
          </cell>
          <cell r="K289"/>
          <cell r="L289">
            <v>3153</v>
          </cell>
          <cell r="M289">
            <v>103</v>
          </cell>
          <cell r="N289"/>
          <cell r="O289">
            <v>153</v>
          </cell>
          <cell r="P289">
            <v>1</v>
          </cell>
          <cell r="Q289">
            <v>0</v>
          </cell>
          <cell r="R289">
            <v>0</v>
          </cell>
          <cell r="S289">
            <v>0</v>
          </cell>
        </row>
        <row r="290">
          <cell r="D290" t="str">
            <v>Horizon Anker School gebouw A</v>
          </cell>
          <cell r="E290" t="str">
            <v>1e</v>
          </cell>
          <cell r="F290" t="str">
            <v>A1.043</v>
          </cell>
          <cell r="G290" t="str">
            <v>Toilet</v>
          </cell>
          <cell r="H290" t="str">
            <v>sanitaire ruimte (toilet-/doucheruimte)</v>
          </cell>
          <cell r="I290" t="str">
            <v>Tegels</v>
          </cell>
          <cell r="J290">
            <v>2.1</v>
          </cell>
          <cell r="K290"/>
          <cell r="L290">
            <v>4153</v>
          </cell>
          <cell r="M290">
            <v>104</v>
          </cell>
          <cell r="N290"/>
          <cell r="O290">
            <v>153</v>
          </cell>
          <cell r="P290">
            <v>1</v>
          </cell>
          <cell r="Q290">
            <v>0</v>
          </cell>
          <cell r="R290">
            <v>0</v>
          </cell>
          <cell r="S290">
            <v>0</v>
          </cell>
        </row>
        <row r="291">
          <cell r="D291" t="str">
            <v>Horizon Anker School gebouw A</v>
          </cell>
          <cell r="E291" t="str">
            <v>1e</v>
          </cell>
          <cell r="F291" t="str">
            <v>A1.044</v>
          </cell>
          <cell r="G291" t="str">
            <v>Leslokaal</v>
          </cell>
          <cell r="H291" t="str">
            <v>niet van toepassing</v>
          </cell>
          <cell r="I291"/>
          <cell r="J291"/>
          <cell r="K291"/>
          <cell r="L291" t="str">
            <v>nvt</v>
          </cell>
          <cell r="M291">
            <v>0</v>
          </cell>
          <cell r="N291"/>
          <cell r="O291">
            <v>0</v>
          </cell>
          <cell r="P291">
            <v>1</v>
          </cell>
          <cell r="Q291">
            <v>0</v>
          </cell>
          <cell r="R291">
            <v>0</v>
          </cell>
          <cell r="S291">
            <v>0</v>
          </cell>
        </row>
        <row r="292">
          <cell r="D292" t="str">
            <v>Horizon Anker School gebouw A</v>
          </cell>
          <cell r="E292" t="str">
            <v>1e</v>
          </cell>
          <cell r="F292" t="str">
            <v>A1.045</v>
          </cell>
          <cell r="G292" t="str">
            <v>kantoor onderwijs</v>
          </cell>
          <cell r="H292" t="str">
            <v>niet van toepassing</v>
          </cell>
          <cell r="I292"/>
          <cell r="J292"/>
          <cell r="K292"/>
          <cell r="L292" t="str">
            <v>nvt</v>
          </cell>
          <cell r="M292">
            <v>0</v>
          </cell>
          <cell r="N292"/>
          <cell r="O292">
            <v>0</v>
          </cell>
          <cell r="P292">
            <v>1</v>
          </cell>
          <cell r="Q292">
            <v>0</v>
          </cell>
          <cell r="R292">
            <v>0</v>
          </cell>
          <cell r="S292">
            <v>0</v>
          </cell>
        </row>
        <row r="293">
          <cell r="D293" t="str">
            <v>Horizon Anker School gebouw A</v>
          </cell>
          <cell r="E293" t="str">
            <v>1e</v>
          </cell>
          <cell r="F293" t="str">
            <v>A1.046</v>
          </cell>
          <cell r="G293" t="str">
            <v>kantoor onderwijs coordinator</v>
          </cell>
          <cell r="H293" t="str">
            <v>niet van toepassing</v>
          </cell>
          <cell r="I293"/>
          <cell r="J293"/>
          <cell r="K293"/>
          <cell r="L293" t="str">
            <v>nvt</v>
          </cell>
          <cell r="M293">
            <v>0</v>
          </cell>
          <cell r="N293"/>
          <cell r="O293">
            <v>0</v>
          </cell>
          <cell r="P293">
            <v>1</v>
          </cell>
          <cell r="Q293">
            <v>0</v>
          </cell>
          <cell r="R293">
            <v>0</v>
          </cell>
          <cell r="S293">
            <v>0</v>
          </cell>
        </row>
        <row r="294">
          <cell r="D294" t="str">
            <v>Horizon Anker School gebouw A</v>
          </cell>
          <cell r="E294" t="str">
            <v>1e</v>
          </cell>
          <cell r="F294" t="str">
            <v>A1.047</v>
          </cell>
          <cell r="G294" t="str">
            <v>Bibliotheek onderwijs</v>
          </cell>
          <cell r="H294" t="str">
            <v>niet van toepassing</v>
          </cell>
          <cell r="I294"/>
          <cell r="J294"/>
          <cell r="K294"/>
          <cell r="L294" t="str">
            <v>nvt</v>
          </cell>
          <cell r="M294">
            <v>0</v>
          </cell>
          <cell r="N294"/>
          <cell r="O294">
            <v>0</v>
          </cell>
          <cell r="P294">
            <v>1</v>
          </cell>
          <cell r="Q294">
            <v>0</v>
          </cell>
          <cell r="R294">
            <v>0</v>
          </cell>
          <cell r="S294">
            <v>0</v>
          </cell>
        </row>
        <row r="295">
          <cell r="D295" t="str">
            <v>Horizon Anker School gebouw A</v>
          </cell>
          <cell r="E295" t="str">
            <v>1e</v>
          </cell>
          <cell r="F295" t="str">
            <v>A1.048</v>
          </cell>
          <cell r="G295" t="str">
            <v>Berging</v>
          </cell>
          <cell r="H295" t="str">
            <v>niet van toepassing</v>
          </cell>
          <cell r="I295"/>
          <cell r="J295"/>
          <cell r="K295"/>
          <cell r="L295" t="str">
            <v>nvt</v>
          </cell>
          <cell r="M295">
            <v>0</v>
          </cell>
          <cell r="N295"/>
          <cell r="O295">
            <v>0</v>
          </cell>
          <cell r="P295">
            <v>1</v>
          </cell>
          <cell r="Q295">
            <v>0</v>
          </cell>
          <cell r="R295">
            <v>0</v>
          </cell>
          <cell r="S295">
            <v>0</v>
          </cell>
        </row>
        <row r="296">
          <cell r="D296" t="str">
            <v>Horizon Anker Openbare ruimte gebouw A</v>
          </cell>
          <cell r="E296" t="str">
            <v>1e</v>
          </cell>
          <cell r="F296" t="str">
            <v>A1.049</v>
          </cell>
          <cell r="G296" t="str">
            <v>Trappenhuis midden</v>
          </cell>
          <cell r="H296" t="str">
            <v>trappenhuis</v>
          </cell>
          <cell r="I296" t="str">
            <v>Hout</v>
          </cell>
          <cell r="J296">
            <v>14.2</v>
          </cell>
          <cell r="K296"/>
          <cell r="L296">
            <v>9153</v>
          </cell>
          <cell r="M296">
            <v>109</v>
          </cell>
          <cell r="N296"/>
          <cell r="O296">
            <v>153</v>
          </cell>
          <cell r="P296">
            <v>1</v>
          </cell>
          <cell r="Q296">
            <v>0</v>
          </cell>
          <cell r="R296">
            <v>0</v>
          </cell>
          <cell r="S296">
            <v>0</v>
          </cell>
        </row>
        <row r="297">
          <cell r="D297" t="str">
            <v>Horizon Anker Openbare ruimte gebouw A</v>
          </cell>
          <cell r="E297" t="str">
            <v>1e</v>
          </cell>
          <cell r="F297" t="str">
            <v>A1.051</v>
          </cell>
          <cell r="G297" t="str">
            <v>Portaal</v>
          </cell>
          <cell r="H297" t="str">
            <v>entree, gang, hal, repro, kopieer, was/droogruimte</v>
          </cell>
          <cell r="I297" t="str">
            <v>Linoleum</v>
          </cell>
          <cell r="J297">
            <v>6.7</v>
          </cell>
          <cell r="K297"/>
          <cell r="L297">
            <v>3153</v>
          </cell>
          <cell r="M297">
            <v>103</v>
          </cell>
          <cell r="N297"/>
          <cell r="O297">
            <v>153</v>
          </cell>
          <cell r="P297">
            <v>1</v>
          </cell>
          <cell r="Q297">
            <v>0</v>
          </cell>
          <cell r="R297">
            <v>0</v>
          </cell>
          <cell r="S297">
            <v>0</v>
          </cell>
        </row>
        <row r="298">
          <cell r="D298" t="str">
            <v>Horizon Anker Openbare ruimte gebouw A</v>
          </cell>
          <cell r="E298" t="str">
            <v>1e</v>
          </cell>
          <cell r="F298" t="str">
            <v>A1.052</v>
          </cell>
          <cell r="G298" t="str">
            <v>Vergaderruimte</v>
          </cell>
          <cell r="H298" t="str">
            <v>administratieve -, personeels- en vergaderruimte</v>
          </cell>
          <cell r="I298" t="str">
            <v>Tapijt</v>
          </cell>
          <cell r="J298">
            <v>51.2</v>
          </cell>
          <cell r="K298"/>
          <cell r="L298">
            <v>1153</v>
          </cell>
          <cell r="M298">
            <v>101</v>
          </cell>
          <cell r="N298"/>
          <cell r="O298">
            <v>153</v>
          </cell>
          <cell r="P298">
            <v>1</v>
          </cell>
          <cell r="Q298">
            <v>0</v>
          </cell>
          <cell r="R298">
            <v>0</v>
          </cell>
          <cell r="S298">
            <v>0</v>
          </cell>
        </row>
        <row r="299">
          <cell r="D299" t="str">
            <v>Horizon Anker Openbare ruimte gebouw A</v>
          </cell>
          <cell r="E299" t="str">
            <v>1e</v>
          </cell>
          <cell r="F299" t="str">
            <v>A1.053</v>
          </cell>
          <cell r="G299" t="str">
            <v>Docentenkamer</v>
          </cell>
          <cell r="H299" t="str">
            <v>niet van toepassing</v>
          </cell>
          <cell r="I299"/>
          <cell r="J299"/>
          <cell r="K299"/>
          <cell r="L299" t="str">
            <v>nvt</v>
          </cell>
          <cell r="M299">
            <v>0</v>
          </cell>
          <cell r="N299"/>
          <cell r="O299">
            <v>0</v>
          </cell>
          <cell r="P299">
            <v>1</v>
          </cell>
          <cell r="Q299">
            <v>0</v>
          </cell>
          <cell r="R299">
            <v>0</v>
          </cell>
          <cell r="S299">
            <v>0</v>
          </cell>
        </row>
        <row r="300">
          <cell r="D300" t="str">
            <v>Horizon Anker Openbare ruimte gebouw A</v>
          </cell>
          <cell r="E300" t="str">
            <v>1e</v>
          </cell>
          <cell r="F300" t="str">
            <v>A1.055</v>
          </cell>
          <cell r="G300" t="str">
            <v>Toilet</v>
          </cell>
          <cell r="H300" t="str">
            <v>sanitaire ruimte (toilet-/doucheruimte)</v>
          </cell>
          <cell r="I300" t="str">
            <v>Tegels</v>
          </cell>
          <cell r="J300">
            <v>1.7</v>
          </cell>
          <cell r="K300"/>
          <cell r="L300">
            <v>4153</v>
          </cell>
          <cell r="M300">
            <v>104</v>
          </cell>
          <cell r="N300"/>
          <cell r="O300">
            <v>153</v>
          </cell>
          <cell r="P300">
            <v>1</v>
          </cell>
          <cell r="Q300">
            <v>0</v>
          </cell>
          <cell r="R300">
            <v>0</v>
          </cell>
          <cell r="S300">
            <v>0</v>
          </cell>
        </row>
        <row r="301">
          <cell r="D301" t="str">
            <v>Horizon Anker Openbare ruimte gebouw A</v>
          </cell>
          <cell r="E301" t="str">
            <v>1e</v>
          </cell>
          <cell r="F301" t="str">
            <v>A1.056</v>
          </cell>
          <cell r="G301" t="str">
            <v>Berging</v>
          </cell>
          <cell r="H301" t="str">
            <v>niet van toepassing</v>
          </cell>
          <cell r="I301"/>
          <cell r="J301"/>
          <cell r="K301"/>
          <cell r="L301" t="str">
            <v>nvt</v>
          </cell>
          <cell r="M301">
            <v>0</v>
          </cell>
          <cell r="N301"/>
          <cell r="O301">
            <v>0</v>
          </cell>
          <cell r="P301">
            <v>1</v>
          </cell>
          <cell r="Q301">
            <v>0</v>
          </cell>
          <cell r="R301">
            <v>0</v>
          </cell>
          <cell r="S301">
            <v>0</v>
          </cell>
        </row>
        <row r="302">
          <cell r="D302" t="str">
            <v>Horizon Anker Openbare ruimte gebouw A</v>
          </cell>
          <cell r="E302" t="str">
            <v>1e</v>
          </cell>
          <cell r="F302" t="str">
            <v>A1.057</v>
          </cell>
          <cell r="G302" t="str">
            <v>Berging</v>
          </cell>
          <cell r="H302" t="str">
            <v>niet van toepassing</v>
          </cell>
          <cell r="I302"/>
          <cell r="J302"/>
          <cell r="K302"/>
          <cell r="L302" t="str">
            <v>nvt</v>
          </cell>
          <cell r="M302">
            <v>0</v>
          </cell>
          <cell r="N302"/>
          <cell r="O302">
            <v>0</v>
          </cell>
          <cell r="P302">
            <v>1</v>
          </cell>
          <cell r="Q302">
            <v>0</v>
          </cell>
          <cell r="R302">
            <v>0</v>
          </cell>
          <cell r="S302">
            <v>0</v>
          </cell>
        </row>
        <row r="303">
          <cell r="D303" t="str">
            <v>Horizon Anker Openbare ruimte gebouw A</v>
          </cell>
          <cell r="E303" t="str">
            <v>1e</v>
          </cell>
          <cell r="F303" t="str">
            <v>A1.058</v>
          </cell>
          <cell r="G303" t="str">
            <v>Noodstroomaggregaat</v>
          </cell>
          <cell r="H303" t="str">
            <v>niet van toepassing</v>
          </cell>
          <cell r="I303"/>
          <cell r="J303"/>
          <cell r="K303"/>
          <cell r="L303" t="str">
            <v>nvt</v>
          </cell>
          <cell r="M303">
            <v>0</v>
          </cell>
          <cell r="N303"/>
          <cell r="O303">
            <v>0</v>
          </cell>
          <cell r="P303">
            <v>1</v>
          </cell>
          <cell r="Q303">
            <v>0</v>
          </cell>
          <cell r="R303">
            <v>0</v>
          </cell>
          <cell r="S303">
            <v>0</v>
          </cell>
        </row>
        <row r="304">
          <cell r="D304" t="str">
            <v>Horizon Anker Openbare ruimte gebouw A</v>
          </cell>
          <cell r="E304" t="str">
            <v>1e</v>
          </cell>
          <cell r="F304" t="str">
            <v>A1.059</v>
          </cell>
          <cell r="G304" t="str">
            <v>Sluis</v>
          </cell>
          <cell r="H304" t="str">
            <v>entree, gang, hal, repro, kopieer, was/droogruimte</v>
          </cell>
          <cell r="I304" t="str">
            <v>Linoleum</v>
          </cell>
          <cell r="J304">
            <v>11.1</v>
          </cell>
          <cell r="K304"/>
          <cell r="L304">
            <v>3153</v>
          </cell>
          <cell r="M304">
            <v>103</v>
          </cell>
          <cell r="N304"/>
          <cell r="O304">
            <v>153</v>
          </cell>
          <cell r="P304">
            <v>1</v>
          </cell>
          <cell r="Q304">
            <v>0</v>
          </cell>
          <cell r="R304">
            <v>0</v>
          </cell>
          <cell r="S304">
            <v>0</v>
          </cell>
        </row>
        <row r="305">
          <cell r="D305" t="str">
            <v>Horizon Anker Openbare ruimte gebouw A</v>
          </cell>
          <cell r="E305" t="str">
            <v>1e</v>
          </cell>
          <cell r="F305" t="str">
            <v>A1.060</v>
          </cell>
          <cell r="G305" t="str">
            <v>Trappenhuis</v>
          </cell>
          <cell r="H305" t="str">
            <v>trappenhuis</v>
          </cell>
          <cell r="I305" t="str">
            <v>Hout</v>
          </cell>
          <cell r="J305">
            <v>19.7</v>
          </cell>
          <cell r="K305"/>
          <cell r="L305">
            <v>9153</v>
          </cell>
          <cell r="M305">
            <v>109</v>
          </cell>
          <cell r="N305"/>
          <cell r="O305">
            <v>153</v>
          </cell>
          <cell r="P305">
            <v>1</v>
          </cell>
          <cell r="Q305">
            <v>0</v>
          </cell>
          <cell r="R305">
            <v>0</v>
          </cell>
          <cell r="S305">
            <v>0</v>
          </cell>
        </row>
        <row r="306">
          <cell r="D306" t="str">
            <v>Horizon Anker Openbare ruimte gebouw A</v>
          </cell>
          <cell r="E306" t="str">
            <v>2e</v>
          </cell>
          <cell r="F306" t="str">
            <v>A1.061</v>
          </cell>
          <cell r="G306" t="str">
            <v>CV Installatie</v>
          </cell>
          <cell r="H306" t="str">
            <v>niet van toepassing</v>
          </cell>
          <cell r="I306" t="str">
            <v>Steen</v>
          </cell>
          <cell r="J306"/>
          <cell r="K306"/>
          <cell r="L306" t="str">
            <v>nvt</v>
          </cell>
          <cell r="M306">
            <v>0</v>
          </cell>
          <cell r="N306"/>
          <cell r="O306">
            <v>0</v>
          </cell>
          <cell r="P306">
            <v>1</v>
          </cell>
          <cell r="Q306">
            <v>0</v>
          </cell>
          <cell r="R306">
            <v>0</v>
          </cell>
          <cell r="S306">
            <v>0</v>
          </cell>
        </row>
        <row r="307">
          <cell r="D307" t="str">
            <v>Horizon Anker Openbare ruimte gebouw A</v>
          </cell>
          <cell r="E307">
            <v>3</v>
          </cell>
          <cell r="F307" t="str">
            <v>A1.062</v>
          </cell>
          <cell r="G307" t="str">
            <v>Goederenlift</v>
          </cell>
          <cell r="H307" t="str">
            <v>niet van toepassing</v>
          </cell>
          <cell r="I307" t="str">
            <v>Steen</v>
          </cell>
          <cell r="J307"/>
          <cell r="K307"/>
          <cell r="L307" t="str">
            <v>nvt</v>
          </cell>
          <cell r="M307">
            <v>0</v>
          </cell>
          <cell r="N307"/>
          <cell r="O307">
            <v>0</v>
          </cell>
          <cell r="P307">
            <v>1</v>
          </cell>
          <cell r="Q307">
            <v>0</v>
          </cell>
          <cell r="R307">
            <v>0</v>
          </cell>
          <cell r="S307">
            <v>0</v>
          </cell>
        </row>
        <row r="308">
          <cell r="D308" t="str">
            <v>Horizon Anker Openbare ruimte gebouw A</v>
          </cell>
          <cell r="E308" t="str">
            <v>1e</v>
          </cell>
          <cell r="F308" t="str">
            <v>A1.063</v>
          </cell>
          <cell r="G308" t="str">
            <v>Pantry</v>
          </cell>
          <cell r="H308" t="str">
            <v>pantry</v>
          </cell>
          <cell r="I308" t="str">
            <v>Linoleum</v>
          </cell>
          <cell r="J308">
            <v>11.7</v>
          </cell>
          <cell r="K308"/>
          <cell r="L308">
            <v>5153</v>
          </cell>
          <cell r="M308">
            <v>105</v>
          </cell>
          <cell r="N308"/>
          <cell r="O308">
            <v>153</v>
          </cell>
          <cell r="P308">
            <v>1</v>
          </cell>
          <cell r="Q308">
            <v>0</v>
          </cell>
          <cell r="R308">
            <v>0</v>
          </cell>
          <cell r="S308">
            <v>0</v>
          </cell>
        </row>
        <row r="309">
          <cell r="D309" t="str">
            <v>Horizon Anker Openbare ruimte gebouw A</v>
          </cell>
          <cell r="E309" t="str">
            <v>1e</v>
          </cell>
          <cell r="F309" t="str">
            <v>A1.064</v>
          </cell>
          <cell r="G309" t="str">
            <v>Kantine</v>
          </cell>
          <cell r="H309" t="str">
            <v>kantine, restaurant</v>
          </cell>
          <cell r="I309" t="str">
            <v>Linoleum</v>
          </cell>
          <cell r="J309">
            <v>102</v>
          </cell>
          <cell r="K309"/>
          <cell r="L309">
            <v>11255</v>
          </cell>
          <cell r="M309">
            <v>105</v>
          </cell>
          <cell r="N309"/>
          <cell r="O309">
            <v>255</v>
          </cell>
          <cell r="P309">
            <v>1</v>
          </cell>
          <cell r="Q309">
            <v>0</v>
          </cell>
          <cell r="R309">
            <v>0</v>
          </cell>
          <cell r="S309">
            <v>0</v>
          </cell>
        </row>
        <row r="310">
          <cell r="D310" t="str">
            <v>Horizon Anker School gebouw A</v>
          </cell>
          <cell r="E310" t="str">
            <v>1e</v>
          </cell>
          <cell r="F310" t="str">
            <v>A1.067</v>
          </cell>
          <cell r="G310" t="str">
            <v>kantoor onderwijs administratie</v>
          </cell>
          <cell r="H310" t="str">
            <v>niet van toepassing</v>
          </cell>
          <cell r="I310"/>
          <cell r="J310"/>
          <cell r="K310"/>
          <cell r="L310" t="str">
            <v>nvt</v>
          </cell>
          <cell r="M310">
            <v>0</v>
          </cell>
          <cell r="N310"/>
          <cell r="O310">
            <v>0</v>
          </cell>
          <cell r="P310">
            <v>1</v>
          </cell>
          <cell r="Q310">
            <v>0</v>
          </cell>
          <cell r="R310">
            <v>0</v>
          </cell>
          <cell r="S310">
            <v>0</v>
          </cell>
        </row>
        <row r="311">
          <cell r="D311" t="str">
            <v>Horizon Anker Kompas 2 gebouw A</v>
          </cell>
          <cell r="E311" t="str">
            <v>1e</v>
          </cell>
          <cell r="F311" t="str">
            <v>A1.101</v>
          </cell>
          <cell r="G311" t="str">
            <v>Gang voor de sl.kamers</v>
          </cell>
          <cell r="H311" t="str">
            <v>entree, gang, hal, repro, kopieer, was/droogruimte</v>
          </cell>
          <cell r="I311" t="str">
            <v>Linoleum</v>
          </cell>
          <cell r="J311">
            <v>77.8</v>
          </cell>
          <cell r="K311"/>
          <cell r="L311">
            <v>3153</v>
          </cell>
          <cell r="M311">
            <v>103</v>
          </cell>
          <cell r="N311"/>
          <cell r="O311">
            <v>153</v>
          </cell>
          <cell r="P311">
            <v>1</v>
          </cell>
          <cell r="Q311">
            <v>0</v>
          </cell>
          <cell r="R311">
            <v>0</v>
          </cell>
          <cell r="S311">
            <v>0</v>
          </cell>
        </row>
        <row r="312">
          <cell r="D312" t="str">
            <v>Horizon Anker Kompas 2 gebouw A</v>
          </cell>
          <cell r="E312" t="str">
            <v>1e</v>
          </cell>
          <cell r="F312" t="str">
            <v>A1.102</v>
          </cell>
          <cell r="G312" t="str">
            <v>Trap</v>
          </cell>
          <cell r="H312" t="str">
            <v>trappenhuis</v>
          </cell>
          <cell r="I312" t="str">
            <v>Steen</v>
          </cell>
          <cell r="J312">
            <v>13.9</v>
          </cell>
          <cell r="K312"/>
          <cell r="L312">
            <v>9153</v>
          </cell>
          <cell r="M312">
            <v>109</v>
          </cell>
          <cell r="N312"/>
          <cell r="O312">
            <v>153</v>
          </cell>
          <cell r="P312">
            <v>1</v>
          </cell>
          <cell r="Q312">
            <v>0</v>
          </cell>
          <cell r="R312">
            <v>0</v>
          </cell>
          <cell r="S312">
            <v>0</v>
          </cell>
        </row>
        <row r="313">
          <cell r="D313" t="str">
            <v>Horizon Anker Kompas 2 gebouw A</v>
          </cell>
          <cell r="E313" t="str">
            <v>1e</v>
          </cell>
          <cell r="F313" t="str">
            <v>A1.103</v>
          </cell>
          <cell r="G313" t="str">
            <v>Linnenkamer</v>
          </cell>
          <cell r="H313" t="str">
            <v>entree, gang, hal, repro, kopieer, was/droogruimte</v>
          </cell>
          <cell r="I313" t="str">
            <v>Linoleum</v>
          </cell>
          <cell r="J313">
            <v>13</v>
          </cell>
          <cell r="K313"/>
          <cell r="L313">
            <v>3153</v>
          </cell>
          <cell r="M313">
            <v>103</v>
          </cell>
          <cell r="N313"/>
          <cell r="O313">
            <v>153</v>
          </cell>
          <cell r="P313">
            <v>1</v>
          </cell>
          <cell r="Q313">
            <v>0</v>
          </cell>
          <cell r="R313">
            <v>0</v>
          </cell>
          <cell r="S313">
            <v>0</v>
          </cell>
        </row>
        <row r="314">
          <cell r="D314" t="str">
            <v>Horizon Anker Kompas 2 gebouw A</v>
          </cell>
          <cell r="E314" t="str">
            <v>1e</v>
          </cell>
          <cell r="F314" t="str">
            <v>A1.104</v>
          </cell>
          <cell r="G314" t="str">
            <v xml:space="preserve">Berging </v>
          </cell>
          <cell r="H314" t="str">
            <v>niet van toepassing</v>
          </cell>
          <cell r="I314" t="str">
            <v>Linoleum</v>
          </cell>
          <cell r="J314"/>
          <cell r="K314"/>
          <cell r="L314" t="str">
            <v>nvt</v>
          </cell>
          <cell r="M314">
            <v>0</v>
          </cell>
          <cell r="N314"/>
          <cell r="O314">
            <v>0</v>
          </cell>
          <cell r="P314">
            <v>1</v>
          </cell>
          <cell r="Q314">
            <v>0</v>
          </cell>
          <cell r="R314">
            <v>0</v>
          </cell>
          <cell r="S314">
            <v>0</v>
          </cell>
        </row>
        <row r="315">
          <cell r="D315" t="str">
            <v>Horizon Anker Kompas 2 gebouw A</v>
          </cell>
          <cell r="E315" t="str">
            <v>1e</v>
          </cell>
          <cell r="F315" t="str">
            <v>A1.105</v>
          </cell>
          <cell r="G315" t="str">
            <v>Time-out kamer</v>
          </cell>
          <cell r="H315" t="str">
            <v>niet van toepassing</v>
          </cell>
          <cell r="I315" t="str">
            <v>Linoleum</v>
          </cell>
          <cell r="J315"/>
          <cell r="K315"/>
          <cell r="L315" t="str">
            <v>nvt</v>
          </cell>
          <cell r="M315">
            <v>0</v>
          </cell>
          <cell r="N315"/>
          <cell r="O315">
            <v>0</v>
          </cell>
          <cell r="P315">
            <v>1</v>
          </cell>
          <cell r="Q315">
            <v>0</v>
          </cell>
          <cell r="R315">
            <v>0</v>
          </cell>
          <cell r="S315">
            <v>0</v>
          </cell>
        </row>
        <row r="316">
          <cell r="D316" t="str">
            <v>Horizon Anker Kompas 2 gebouw A</v>
          </cell>
          <cell r="E316" t="str">
            <v>1e</v>
          </cell>
          <cell r="F316" t="str">
            <v>A1.106</v>
          </cell>
          <cell r="G316" t="str">
            <v>Zit-Slaapkamer</v>
          </cell>
          <cell r="H316" t="str">
            <v>niet van toepassing</v>
          </cell>
          <cell r="I316" t="str">
            <v>Linoleum</v>
          </cell>
          <cell r="J316"/>
          <cell r="K316"/>
          <cell r="L316" t="str">
            <v>nvt</v>
          </cell>
          <cell r="M316">
            <v>0</v>
          </cell>
          <cell r="N316"/>
          <cell r="O316">
            <v>0</v>
          </cell>
          <cell r="P316">
            <v>1</v>
          </cell>
          <cell r="Q316">
            <v>0</v>
          </cell>
          <cell r="R316">
            <v>0</v>
          </cell>
          <cell r="S316">
            <v>0</v>
          </cell>
        </row>
        <row r="317">
          <cell r="D317" t="str">
            <v>Horizon Anker Kompas 2 gebouw A</v>
          </cell>
          <cell r="E317" t="str">
            <v>1e</v>
          </cell>
          <cell r="F317" t="str">
            <v>A1.107</v>
          </cell>
          <cell r="G317" t="str">
            <v>Zit-Slaapkamer</v>
          </cell>
          <cell r="H317" t="str">
            <v>niet van toepassing</v>
          </cell>
          <cell r="I317" t="str">
            <v>Linoleum</v>
          </cell>
          <cell r="J317"/>
          <cell r="K317"/>
          <cell r="L317" t="str">
            <v>nvt</v>
          </cell>
          <cell r="M317">
            <v>0</v>
          </cell>
          <cell r="N317"/>
          <cell r="O317">
            <v>0</v>
          </cell>
          <cell r="P317">
            <v>1</v>
          </cell>
          <cell r="Q317">
            <v>0</v>
          </cell>
          <cell r="R317">
            <v>0</v>
          </cell>
          <cell r="S317">
            <v>0</v>
          </cell>
        </row>
        <row r="318">
          <cell r="D318" t="str">
            <v>Horizon Anker Kompas 2 gebouw A</v>
          </cell>
          <cell r="E318" t="str">
            <v>1e</v>
          </cell>
          <cell r="F318" t="str">
            <v>A1.108</v>
          </cell>
          <cell r="G318" t="str">
            <v>Zit-Slaapkamer</v>
          </cell>
          <cell r="H318" t="str">
            <v>niet van toepassing</v>
          </cell>
          <cell r="I318" t="str">
            <v>Linoleum</v>
          </cell>
          <cell r="J318"/>
          <cell r="K318"/>
          <cell r="L318" t="str">
            <v>nvt</v>
          </cell>
          <cell r="M318">
            <v>0</v>
          </cell>
          <cell r="N318"/>
          <cell r="O318">
            <v>0</v>
          </cell>
          <cell r="P318">
            <v>1</v>
          </cell>
          <cell r="Q318">
            <v>0</v>
          </cell>
          <cell r="R318">
            <v>0</v>
          </cell>
          <cell r="S318">
            <v>0</v>
          </cell>
        </row>
        <row r="319">
          <cell r="D319" t="str">
            <v>Horizon Anker Kompas 2 gebouw A</v>
          </cell>
          <cell r="E319" t="str">
            <v>1e</v>
          </cell>
          <cell r="F319" t="str">
            <v>A1.109</v>
          </cell>
          <cell r="G319" t="str">
            <v>Zit-Slaapkamer</v>
          </cell>
          <cell r="H319" t="str">
            <v>niet van toepassing</v>
          </cell>
          <cell r="I319" t="str">
            <v>Linoleum</v>
          </cell>
          <cell r="J319"/>
          <cell r="K319"/>
          <cell r="L319" t="str">
            <v>nvt</v>
          </cell>
          <cell r="M319">
            <v>0</v>
          </cell>
          <cell r="N319"/>
          <cell r="O319">
            <v>0</v>
          </cell>
          <cell r="P319">
            <v>1</v>
          </cell>
          <cell r="Q319">
            <v>0</v>
          </cell>
          <cell r="R319">
            <v>0</v>
          </cell>
          <cell r="S319">
            <v>0</v>
          </cell>
        </row>
        <row r="320">
          <cell r="D320" t="str">
            <v>Horizon Anker Kompas 2 gebouw A</v>
          </cell>
          <cell r="E320" t="str">
            <v>1e</v>
          </cell>
          <cell r="F320" t="str">
            <v>A1.110</v>
          </cell>
          <cell r="G320" t="str">
            <v>Zit-Slaapkamer</v>
          </cell>
          <cell r="H320" t="str">
            <v>niet van toepassing</v>
          </cell>
          <cell r="I320" t="str">
            <v>Linoleum</v>
          </cell>
          <cell r="J320"/>
          <cell r="K320"/>
          <cell r="L320" t="str">
            <v>nvt</v>
          </cell>
          <cell r="M320">
            <v>0</v>
          </cell>
          <cell r="N320"/>
          <cell r="O320">
            <v>0</v>
          </cell>
          <cell r="P320">
            <v>1</v>
          </cell>
          <cell r="Q320">
            <v>0</v>
          </cell>
          <cell r="R320">
            <v>0</v>
          </cell>
          <cell r="S320">
            <v>0</v>
          </cell>
        </row>
        <row r="321">
          <cell r="D321" t="str">
            <v>Horizon Anker Kompas 2 gebouw A</v>
          </cell>
          <cell r="E321" t="str">
            <v>1e</v>
          </cell>
          <cell r="F321" t="str">
            <v>A1.111</v>
          </cell>
          <cell r="G321" t="str">
            <v>Zit-Slaapkamer</v>
          </cell>
          <cell r="H321" t="str">
            <v>niet van toepassing</v>
          </cell>
          <cell r="I321" t="str">
            <v>Linoleum</v>
          </cell>
          <cell r="J321"/>
          <cell r="K321"/>
          <cell r="L321" t="str">
            <v>nvt</v>
          </cell>
          <cell r="M321">
            <v>0</v>
          </cell>
          <cell r="N321"/>
          <cell r="O321">
            <v>0</v>
          </cell>
          <cell r="P321">
            <v>1</v>
          </cell>
          <cell r="Q321">
            <v>0</v>
          </cell>
          <cell r="R321">
            <v>0</v>
          </cell>
          <cell r="S321">
            <v>0</v>
          </cell>
        </row>
        <row r="322">
          <cell r="D322" t="str">
            <v>Horizon Anker Kompas 2 gebouw A</v>
          </cell>
          <cell r="E322" t="str">
            <v>1e</v>
          </cell>
          <cell r="F322" t="str">
            <v>A1.112</v>
          </cell>
          <cell r="G322" t="str">
            <v>Zit-Slaapkamer</v>
          </cell>
          <cell r="H322" t="str">
            <v>niet van toepassing</v>
          </cell>
          <cell r="I322" t="str">
            <v>Linoleum</v>
          </cell>
          <cell r="J322"/>
          <cell r="K322"/>
          <cell r="L322" t="str">
            <v>nvt</v>
          </cell>
          <cell r="M322">
            <v>0</v>
          </cell>
          <cell r="N322"/>
          <cell r="O322">
            <v>0</v>
          </cell>
          <cell r="P322">
            <v>1</v>
          </cell>
          <cell r="Q322">
            <v>0</v>
          </cell>
          <cell r="R322">
            <v>0</v>
          </cell>
          <cell r="S322">
            <v>0</v>
          </cell>
        </row>
        <row r="323">
          <cell r="D323" t="str">
            <v>Horizon Anker Kompas 2 gebouw A</v>
          </cell>
          <cell r="E323" t="str">
            <v>1e</v>
          </cell>
          <cell r="F323" t="str">
            <v>A1.113</v>
          </cell>
          <cell r="G323" t="str">
            <v>Zit-Slaapkamer</v>
          </cell>
          <cell r="H323" t="str">
            <v>niet van toepassing</v>
          </cell>
          <cell r="I323" t="str">
            <v>Linoleum</v>
          </cell>
          <cell r="J323"/>
          <cell r="K323"/>
          <cell r="L323" t="str">
            <v>nvt</v>
          </cell>
          <cell r="M323">
            <v>0</v>
          </cell>
          <cell r="N323"/>
          <cell r="O323">
            <v>0</v>
          </cell>
          <cell r="P323">
            <v>1</v>
          </cell>
          <cell r="Q323">
            <v>0</v>
          </cell>
          <cell r="R323">
            <v>0</v>
          </cell>
          <cell r="S323">
            <v>0</v>
          </cell>
        </row>
        <row r="324">
          <cell r="D324" t="str">
            <v>Horizon Anker Kompas 2 gebouw A</v>
          </cell>
          <cell r="E324" t="str">
            <v>1e</v>
          </cell>
          <cell r="F324" t="str">
            <v>A1.114</v>
          </cell>
          <cell r="G324" t="str">
            <v>Zit-Slaapkamer</v>
          </cell>
          <cell r="H324" t="str">
            <v>niet van toepassing</v>
          </cell>
          <cell r="I324" t="str">
            <v>Linoleum</v>
          </cell>
          <cell r="J324"/>
          <cell r="K324"/>
          <cell r="L324" t="str">
            <v>nvt</v>
          </cell>
          <cell r="M324">
            <v>0</v>
          </cell>
          <cell r="N324"/>
          <cell r="O324">
            <v>0</v>
          </cell>
          <cell r="P324">
            <v>1</v>
          </cell>
          <cell r="Q324">
            <v>0</v>
          </cell>
          <cell r="R324">
            <v>0</v>
          </cell>
          <cell r="S324">
            <v>0</v>
          </cell>
        </row>
        <row r="325">
          <cell r="D325" t="str">
            <v>Horizon Anker Kompas 2 gebouw A</v>
          </cell>
          <cell r="E325" t="str">
            <v>1e</v>
          </cell>
          <cell r="F325" t="str">
            <v>A1.115</v>
          </cell>
          <cell r="G325" t="str">
            <v>Douches en toilet</v>
          </cell>
          <cell r="H325" t="str">
            <v>sanitaire ruimte (toilet-/doucheruimte)</v>
          </cell>
          <cell r="I325" t="str">
            <v>Tegels</v>
          </cell>
          <cell r="J325">
            <v>10.3</v>
          </cell>
          <cell r="K325"/>
          <cell r="L325">
            <v>4255</v>
          </cell>
          <cell r="M325">
            <v>104</v>
          </cell>
          <cell r="N325"/>
          <cell r="O325">
            <v>255</v>
          </cell>
          <cell r="P325">
            <v>1</v>
          </cell>
          <cell r="Q325">
            <v>0</v>
          </cell>
          <cell r="R325">
            <v>0</v>
          </cell>
          <cell r="S325">
            <v>0</v>
          </cell>
        </row>
        <row r="326">
          <cell r="D326" t="str">
            <v>Horizon Anker Kompas 2 gebouw A</v>
          </cell>
          <cell r="E326" t="str">
            <v>1e</v>
          </cell>
          <cell r="F326" t="str">
            <v>A1.116a</v>
          </cell>
          <cell r="G326" t="str">
            <v>Groepsruimte</v>
          </cell>
          <cell r="H326" t="str">
            <v>leslokaal</v>
          </cell>
          <cell r="I326" t="str">
            <v>Linoleum</v>
          </cell>
          <cell r="J326">
            <v>73.2</v>
          </cell>
          <cell r="K326"/>
          <cell r="L326">
            <v>7153</v>
          </cell>
          <cell r="M326">
            <v>107</v>
          </cell>
          <cell r="N326"/>
          <cell r="O326">
            <v>153</v>
          </cell>
          <cell r="P326">
            <v>1</v>
          </cell>
          <cell r="Q326">
            <v>0</v>
          </cell>
          <cell r="R326">
            <v>0</v>
          </cell>
          <cell r="S326">
            <v>0</v>
          </cell>
        </row>
        <row r="327">
          <cell r="D327" t="str">
            <v>Horizon Anker Kompas 2 gebouw A</v>
          </cell>
          <cell r="E327" t="str">
            <v>1e</v>
          </cell>
          <cell r="F327" t="str">
            <v>A1.116b</v>
          </cell>
          <cell r="G327" t="str">
            <v>Speelruimte</v>
          </cell>
          <cell r="H327" t="str">
            <v>speellokaal</v>
          </cell>
          <cell r="I327" t="str">
            <v>Linoleum</v>
          </cell>
          <cell r="J327">
            <v>31.8</v>
          </cell>
          <cell r="K327"/>
          <cell r="L327">
            <v>8153</v>
          </cell>
          <cell r="M327">
            <v>107</v>
          </cell>
          <cell r="N327"/>
          <cell r="O327">
            <v>153</v>
          </cell>
          <cell r="P327">
            <v>1</v>
          </cell>
          <cell r="Q327">
            <v>0</v>
          </cell>
          <cell r="R327">
            <v>0</v>
          </cell>
          <cell r="S327">
            <v>0</v>
          </cell>
        </row>
        <row r="328">
          <cell r="D328" t="str">
            <v>Horizon Anker Kompas 2 gebouw A</v>
          </cell>
          <cell r="E328" t="str">
            <v>1e</v>
          </cell>
          <cell r="F328" t="str">
            <v>A1.117a</v>
          </cell>
          <cell r="G328" t="str">
            <v>Teamkamer</v>
          </cell>
          <cell r="H328" t="str">
            <v>administratieve -, personeels- en vergaderruimte</v>
          </cell>
          <cell r="I328" t="str">
            <v>Linoleum</v>
          </cell>
          <cell r="J328">
            <v>20.2</v>
          </cell>
          <cell r="K328"/>
          <cell r="L328">
            <v>1153</v>
          </cell>
          <cell r="M328">
            <v>101</v>
          </cell>
          <cell r="N328"/>
          <cell r="O328">
            <v>153</v>
          </cell>
          <cell r="P328">
            <v>1</v>
          </cell>
          <cell r="Q328">
            <v>0</v>
          </cell>
          <cell r="R328">
            <v>0</v>
          </cell>
          <cell r="S328">
            <v>0</v>
          </cell>
        </row>
        <row r="329">
          <cell r="D329" t="str">
            <v>Horizon Anker Kompas 2 gebouw A</v>
          </cell>
          <cell r="E329" t="str">
            <v>1e</v>
          </cell>
          <cell r="F329" t="str">
            <v>A1.117b</v>
          </cell>
          <cell r="G329" t="str">
            <v>Spreekkamer</v>
          </cell>
          <cell r="H329" t="str">
            <v>administratieve -, personeels- en vergaderruimte</v>
          </cell>
          <cell r="I329" t="str">
            <v>Linoleum</v>
          </cell>
          <cell r="J329">
            <v>14.4</v>
          </cell>
          <cell r="K329"/>
          <cell r="L329">
            <v>1153</v>
          </cell>
          <cell r="M329">
            <v>101</v>
          </cell>
          <cell r="N329"/>
          <cell r="O329">
            <v>153</v>
          </cell>
          <cell r="P329">
            <v>1</v>
          </cell>
          <cell r="Q329">
            <v>0</v>
          </cell>
          <cell r="R329">
            <v>0</v>
          </cell>
          <cell r="S329">
            <v>0</v>
          </cell>
        </row>
        <row r="330">
          <cell r="D330" t="str">
            <v>Horizon Anker Kompas 2 gebouw A</v>
          </cell>
          <cell r="E330" t="str">
            <v>1e</v>
          </cell>
          <cell r="F330" t="str">
            <v>A1.118</v>
          </cell>
          <cell r="G330" t="str">
            <v>gang</v>
          </cell>
          <cell r="H330" t="str">
            <v>entree, gang, hal, repro, kopieer, was/droogruimte</v>
          </cell>
          <cell r="I330" t="str">
            <v>Linoleum</v>
          </cell>
          <cell r="J330">
            <v>5.6</v>
          </cell>
          <cell r="K330"/>
          <cell r="L330">
            <v>3153</v>
          </cell>
          <cell r="M330">
            <v>103</v>
          </cell>
          <cell r="N330"/>
          <cell r="O330">
            <v>153</v>
          </cell>
          <cell r="P330">
            <v>1</v>
          </cell>
          <cell r="Q330">
            <v>0</v>
          </cell>
          <cell r="R330">
            <v>0</v>
          </cell>
          <cell r="S330">
            <v>0</v>
          </cell>
        </row>
        <row r="331">
          <cell r="D331" t="str">
            <v>Horizon Anker Kompas 2 gebouw A</v>
          </cell>
          <cell r="E331" t="str">
            <v>1e</v>
          </cell>
          <cell r="F331" t="str">
            <v>A1.119</v>
          </cell>
          <cell r="G331" t="str">
            <v>Bijkeuken</v>
          </cell>
          <cell r="H331" t="str">
            <v>Keuken</v>
          </cell>
          <cell r="I331" t="str">
            <v>Tegels</v>
          </cell>
          <cell r="J331">
            <v>9.4</v>
          </cell>
          <cell r="K331"/>
          <cell r="L331">
            <v>18153</v>
          </cell>
          <cell r="M331" t="str">
            <v>nvt</v>
          </cell>
          <cell r="N331"/>
          <cell r="O331">
            <v>153</v>
          </cell>
          <cell r="P331">
            <v>1</v>
          </cell>
          <cell r="Q331">
            <v>0</v>
          </cell>
          <cell r="R331">
            <v>0</v>
          </cell>
          <cell r="S331">
            <v>0</v>
          </cell>
        </row>
        <row r="332">
          <cell r="D332" t="str">
            <v>Horizon Anker Kompas 2 gebouw A</v>
          </cell>
          <cell r="E332" t="str">
            <v>1e</v>
          </cell>
          <cell r="F332" t="str">
            <v>A1.120</v>
          </cell>
          <cell r="G332" t="str">
            <v>toilet</v>
          </cell>
          <cell r="H332" t="str">
            <v>sanitaire ruimte (toilet-/doucheruimte)</v>
          </cell>
          <cell r="I332" t="str">
            <v>Tegels</v>
          </cell>
          <cell r="J332">
            <v>2.6</v>
          </cell>
          <cell r="K332"/>
          <cell r="L332">
            <v>4153</v>
          </cell>
          <cell r="M332">
            <v>104</v>
          </cell>
          <cell r="N332"/>
          <cell r="O332">
            <v>153</v>
          </cell>
          <cell r="P332">
            <v>1</v>
          </cell>
          <cell r="Q332">
            <v>0</v>
          </cell>
          <cell r="R332">
            <v>0</v>
          </cell>
          <cell r="S332">
            <v>0</v>
          </cell>
        </row>
        <row r="333">
          <cell r="D333" t="str">
            <v>Horizon Anker Kompas 2 gebouw A</v>
          </cell>
          <cell r="E333" t="str">
            <v>1e</v>
          </cell>
          <cell r="F333" t="str">
            <v>A1.121</v>
          </cell>
          <cell r="G333" t="str">
            <v xml:space="preserve">Berging </v>
          </cell>
          <cell r="H333" t="str">
            <v>niet van toepassing</v>
          </cell>
          <cell r="I333"/>
          <cell r="J333"/>
          <cell r="K333"/>
          <cell r="L333" t="str">
            <v>nvt</v>
          </cell>
          <cell r="M333">
            <v>0</v>
          </cell>
          <cell r="N333"/>
          <cell r="O333">
            <v>0</v>
          </cell>
          <cell r="P333">
            <v>1</v>
          </cell>
          <cell r="Q333">
            <v>0</v>
          </cell>
          <cell r="R333">
            <v>0</v>
          </cell>
          <cell r="S333">
            <v>0</v>
          </cell>
        </row>
        <row r="334">
          <cell r="D334" t="str">
            <v>Horizon Anker Kompas 2 gebouw A</v>
          </cell>
          <cell r="E334" t="str">
            <v>1e</v>
          </cell>
          <cell r="F334" t="str">
            <v>A1.122</v>
          </cell>
          <cell r="G334" t="str">
            <v>Sluis</v>
          </cell>
          <cell r="H334" t="str">
            <v>entree, gang, hal, repro, kopieer, was/droogruimte</v>
          </cell>
          <cell r="I334" t="str">
            <v>Steen</v>
          </cell>
          <cell r="J334">
            <v>7.9</v>
          </cell>
          <cell r="K334"/>
          <cell r="L334">
            <v>3153</v>
          </cell>
          <cell r="M334">
            <v>103</v>
          </cell>
          <cell r="N334"/>
          <cell r="O334">
            <v>153</v>
          </cell>
          <cell r="P334">
            <v>1</v>
          </cell>
          <cell r="Q334">
            <v>0</v>
          </cell>
          <cell r="R334">
            <v>0</v>
          </cell>
          <cell r="S334">
            <v>0</v>
          </cell>
        </row>
        <row r="335">
          <cell r="D335" t="str">
            <v>Horizon Anker Kompas 2 gebouw A</v>
          </cell>
          <cell r="E335" t="str">
            <v>1e</v>
          </cell>
          <cell r="F335" t="str">
            <v>A1.123</v>
          </cell>
          <cell r="G335" t="str">
            <v xml:space="preserve">Badkamer </v>
          </cell>
          <cell r="H335" t="str">
            <v>sanitaire ruimte (toilet-/doucheruimte)</v>
          </cell>
          <cell r="I335" t="str">
            <v>Tegels</v>
          </cell>
          <cell r="J335">
            <v>6.1</v>
          </cell>
          <cell r="K335"/>
          <cell r="L335">
            <v>4255</v>
          </cell>
          <cell r="M335">
            <v>104</v>
          </cell>
          <cell r="N335"/>
          <cell r="O335">
            <v>255</v>
          </cell>
          <cell r="P335">
            <v>1</v>
          </cell>
          <cell r="Q335">
            <v>0</v>
          </cell>
          <cell r="R335">
            <v>0</v>
          </cell>
          <cell r="S335">
            <v>0</v>
          </cell>
        </row>
        <row r="336">
          <cell r="D336" t="str">
            <v>Horizon Anker Kompas 2 gebouw A</v>
          </cell>
          <cell r="E336" t="str">
            <v>1e</v>
          </cell>
          <cell r="F336" t="str">
            <v>A1.124</v>
          </cell>
          <cell r="G336" t="str">
            <v xml:space="preserve">Loggia </v>
          </cell>
          <cell r="H336" t="str">
            <v>niet van toepassing</v>
          </cell>
          <cell r="I336"/>
          <cell r="J336"/>
          <cell r="K336"/>
          <cell r="L336" t="str">
            <v>nvt</v>
          </cell>
          <cell r="M336">
            <v>0</v>
          </cell>
          <cell r="N336"/>
          <cell r="O336">
            <v>0</v>
          </cell>
          <cell r="P336">
            <v>1</v>
          </cell>
          <cell r="Q336">
            <v>0</v>
          </cell>
          <cell r="R336">
            <v>0</v>
          </cell>
          <cell r="S336">
            <v>0</v>
          </cell>
        </row>
        <row r="337">
          <cell r="D337" t="str">
            <v>Horizon Anker Kompas 2 gebouw A</v>
          </cell>
          <cell r="E337" t="str">
            <v>1e</v>
          </cell>
          <cell r="F337" t="str">
            <v>A1.125</v>
          </cell>
          <cell r="G337" t="str">
            <v>Afzondering</v>
          </cell>
          <cell r="H337" t="str">
            <v>aula, gemeenschappelijke ruimte, bibliotheek</v>
          </cell>
          <cell r="I337" t="str">
            <v>Linoleum</v>
          </cell>
          <cell r="J337">
            <v>11.4</v>
          </cell>
          <cell r="K337"/>
          <cell r="L337">
            <v>2153</v>
          </cell>
          <cell r="M337">
            <v>102</v>
          </cell>
          <cell r="N337"/>
          <cell r="O337">
            <v>153</v>
          </cell>
          <cell r="P337">
            <v>1</v>
          </cell>
          <cell r="Q337">
            <v>0</v>
          </cell>
          <cell r="R337">
            <v>0</v>
          </cell>
          <cell r="S337">
            <v>0</v>
          </cell>
        </row>
        <row r="338">
          <cell r="D338" t="str">
            <v>Horizon Anker Kompas 2 gebouw A</v>
          </cell>
          <cell r="E338" t="str">
            <v>1e</v>
          </cell>
          <cell r="F338" t="str">
            <v>A1.126</v>
          </cell>
          <cell r="G338" t="str">
            <v>toilet</v>
          </cell>
          <cell r="H338" t="str">
            <v>sanitaire ruimte (toilet-/doucheruimte)</v>
          </cell>
          <cell r="I338" t="str">
            <v>Tegels</v>
          </cell>
          <cell r="J338">
            <v>1.4</v>
          </cell>
          <cell r="K338"/>
          <cell r="L338">
            <v>4153</v>
          </cell>
          <cell r="M338">
            <v>104</v>
          </cell>
          <cell r="N338"/>
          <cell r="O338">
            <v>153</v>
          </cell>
          <cell r="P338">
            <v>1</v>
          </cell>
          <cell r="Q338">
            <v>0</v>
          </cell>
          <cell r="R338">
            <v>0</v>
          </cell>
          <cell r="S338">
            <v>0</v>
          </cell>
        </row>
        <row r="339">
          <cell r="D339" t="str">
            <v>Horizon Anker Kompas 2 gebouw A</v>
          </cell>
          <cell r="E339" t="str">
            <v>1e</v>
          </cell>
          <cell r="F339" t="str">
            <v>A1.127</v>
          </cell>
          <cell r="G339" t="str">
            <v>voorruimte WC</v>
          </cell>
          <cell r="H339" t="str">
            <v>sanitaire ruimte (toilet-/doucheruimte)</v>
          </cell>
          <cell r="I339" t="str">
            <v>Tegels</v>
          </cell>
          <cell r="J339">
            <v>2</v>
          </cell>
          <cell r="K339"/>
          <cell r="L339">
            <v>4153</v>
          </cell>
          <cell r="M339">
            <v>104</v>
          </cell>
          <cell r="N339"/>
          <cell r="O339">
            <v>153</v>
          </cell>
          <cell r="P339">
            <v>1</v>
          </cell>
          <cell r="Q339">
            <v>0</v>
          </cell>
          <cell r="R339">
            <v>0</v>
          </cell>
          <cell r="S339">
            <v>0</v>
          </cell>
        </row>
        <row r="340">
          <cell r="D340" t="str">
            <v>Horizon Anker Kompas 2 gebouw A</v>
          </cell>
          <cell r="E340" t="str">
            <v>1e</v>
          </cell>
          <cell r="F340" t="str">
            <v>A1.128</v>
          </cell>
          <cell r="G340" t="str">
            <v>Keuken (keuken)</v>
          </cell>
          <cell r="H340" t="str">
            <v>Keuken</v>
          </cell>
          <cell r="I340" t="str">
            <v>Tegels</v>
          </cell>
          <cell r="J340">
            <v>14.4</v>
          </cell>
          <cell r="K340"/>
          <cell r="L340">
            <v>18255</v>
          </cell>
          <cell r="M340" t="str">
            <v>nvt</v>
          </cell>
          <cell r="N340"/>
          <cell r="O340">
            <v>255</v>
          </cell>
          <cell r="P340">
            <v>1</v>
          </cell>
          <cell r="Q340">
            <v>0</v>
          </cell>
          <cell r="R340">
            <v>0</v>
          </cell>
          <cell r="S340">
            <v>0</v>
          </cell>
        </row>
        <row r="341">
          <cell r="D341" t="str">
            <v>Horizon Anker Lagune 2 gebouw A</v>
          </cell>
          <cell r="E341" t="str">
            <v>1e</v>
          </cell>
          <cell r="F341" t="str">
            <v>A1.201</v>
          </cell>
          <cell r="G341" t="str">
            <v>Trap</v>
          </cell>
          <cell r="H341" t="str">
            <v>trappenhuis</v>
          </cell>
          <cell r="I341" t="str">
            <v>Steen</v>
          </cell>
          <cell r="J341">
            <v>5.7</v>
          </cell>
          <cell r="K341"/>
          <cell r="L341">
            <v>9153</v>
          </cell>
          <cell r="M341">
            <v>109</v>
          </cell>
          <cell r="N341"/>
          <cell r="O341">
            <v>153</v>
          </cell>
          <cell r="P341">
            <v>1</v>
          </cell>
          <cell r="Q341">
            <v>0</v>
          </cell>
          <cell r="R341">
            <v>0</v>
          </cell>
          <cell r="S341">
            <v>0</v>
          </cell>
        </row>
        <row r="342">
          <cell r="D342" t="str">
            <v>Horizon Anker Lagune 2 gebouw A</v>
          </cell>
          <cell r="E342" t="str">
            <v>1e</v>
          </cell>
          <cell r="F342" t="str">
            <v>A1.202</v>
          </cell>
          <cell r="G342" t="str">
            <v>Sluis</v>
          </cell>
          <cell r="H342" t="str">
            <v>entree, gang, hal, repro, kopieer, was/droogruimte</v>
          </cell>
          <cell r="I342" t="str">
            <v>Steen</v>
          </cell>
          <cell r="J342">
            <v>9.8000000000000007</v>
          </cell>
          <cell r="K342"/>
          <cell r="L342">
            <v>3153</v>
          </cell>
          <cell r="M342">
            <v>103</v>
          </cell>
          <cell r="N342"/>
          <cell r="O342">
            <v>153</v>
          </cell>
          <cell r="P342">
            <v>1</v>
          </cell>
          <cell r="Q342">
            <v>0</v>
          </cell>
          <cell r="R342">
            <v>0</v>
          </cell>
          <cell r="S342">
            <v>0</v>
          </cell>
        </row>
        <row r="343">
          <cell r="D343" t="str">
            <v>Horizon Anker Lagune 2 gebouw A</v>
          </cell>
          <cell r="E343" t="str">
            <v>1e</v>
          </cell>
          <cell r="F343" t="str">
            <v>A1.203</v>
          </cell>
          <cell r="G343" t="str">
            <v>Gang</v>
          </cell>
          <cell r="H343" t="str">
            <v>entree, gang, hal, repro, kopieer, was/droogruimte</v>
          </cell>
          <cell r="I343" t="str">
            <v>Linoleum</v>
          </cell>
          <cell r="J343">
            <v>46.8</v>
          </cell>
          <cell r="K343"/>
          <cell r="L343">
            <v>3153</v>
          </cell>
          <cell r="M343">
            <v>103</v>
          </cell>
          <cell r="N343"/>
          <cell r="O343">
            <v>153</v>
          </cell>
          <cell r="P343">
            <v>1</v>
          </cell>
          <cell r="Q343">
            <v>0</v>
          </cell>
          <cell r="R343">
            <v>0</v>
          </cell>
          <cell r="S343">
            <v>0</v>
          </cell>
        </row>
        <row r="344">
          <cell r="D344" t="str">
            <v>Horizon Anker Lagune 2 gebouw A</v>
          </cell>
          <cell r="E344" t="str">
            <v>1e</v>
          </cell>
          <cell r="F344" t="str">
            <v>A1.204</v>
          </cell>
          <cell r="G344" t="str">
            <v>Time- out</v>
          </cell>
          <cell r="H344" t="str">
            <v>niet van toepassing</v>
          </cell>
          <cell r="I344"/>
          <cell r="J344"/>
          <cell r="K344"/>
          <cell r="L344" t="str">
            <v>nvt</v>
          </cell>
          <cell r="M344">
            <v>0</v>
          </cell>
          <cell r="N344"/>
          <cell r="O344">
            <v>0</v>
          </cell>
          <cell r="P344">
            <v>1</v>
          </cell>
          <cell r="Q344">
            <v>0</v>
          </cell>
          <cell r="R344">
            <v>0</v>
          </cell>
          <cell r="S344">
            <v>0</v>
          </cell>
        </row>
        <row r="345">
          <cell r="D345" t="str">
            <v>Horizon Anker Lagune 2 gebouw A</v>
          </cell>
          <cell r="E345" t="str">
            <v>1e</v>
          </cell>
          <cell r="F345" t="str">
            <v>A1.205</v>
          </cell>
          <cell r="G345" t="str">
            <v>Berging</v>
          </cell>
          <cell r="H345" t="str">
            <v>niet van toepassing</v>
          </cell>
          <cell r="I345"/>
          <cell r="J345"/>
          <cell r="K345"/>
          <cell r="L345" t="str">
            <v>nvt</v>
          </cell>
          <cell r="M345">
            <v>0</v>
          </cell>
          <cell r="N345"/>
          <cell r="O345">
            <v>0</v>
          </cell>
          <cell r="P345">
            <v>1</v>
          </cell>
          <cell r="Q345">
            <v>0</v>
          </cell>
          <cell r="R345">
            <v>0</v>
          </cell>
          <cell r="S345">
            <v>0</v>
          </cell>
        </row>
        <row r="346">
          <cell r="D346" t="str">
            <v>Horizon Anker Lagune 2 gebouw A</v>
          </cell>
          <cell r="E346" t="str">
            <v>1e</v>
          </cell>
          <cell r="F346" t="str">
            <v>A1.206</v>
          </cell>
          <cell r="G346" t="str">
            <v>Zit-Slaapkamer</v>
          </cell>
          <cell r="H346" t="str">
            <v>niet van toepassing</v>
          </cell>
          <cell r="I346"/>
          <cell r="J346"/>
          <cell r="K346"/>
          <cell r="L346" t="str">
            <v>nvt</v>
          </cell>
          <cell r="M346">
            <v>0</v>
          </cell>
          <cell r="N346"/>
          <cell r="O346">
            <v>0</v>
          </cell>
          <cell r="P346">
            <v>1</v>
          </cell>
          <cell r="Q346">
            <v>0</v>
          </cell>
          <cell r="R346">
            <v>0</v>
          </cell>
          <cell r="S346">
            <v>0</v>
          </cell>
        </row>
        <row r="347">
          <cell r="D347" t="str">
            <v>Horizon Anker Lagune 2 gebouw A</v>
          </cell>
          <cell r="E347" t="str">
            <v>1e</v>
          </cell>
          <cell r="F347" t="str">
            <v>A1.207</v>
          </cell>
          <cell r="G347" t="str">
            <v>Zit-Slaapkamer</v>
          </cell>
          <cell r="H347" t="str">
            <v>niet van toepassing</v>
          </cell>
          <cell r="I347"/>
          <cell r="J347"/>
          <cell r="K347"/>
          <cell r="L347" t="str">
            <v>nvt</v>
          </cell>
          <cell r="M347">
            <v>0</v>
          </cell>
          <cell r="N347"/>
          <cell r="O347">
            <v>0</v>
          </cell>
          <cell r="P347">
            <v>1</v>
          </cell>
          <cell r="Q347">
            <v>0</v>
          </cell>
          <cell r="R347">
            <v>0</v>
          </cell>
          <cell r="S347">
            <v>0</v>
          </cell>
        </row>
        <row r="348">
          <cell r="D348" t="str">
            <v>Horizon Anker Lagune 2 gebouw A</v>
          </cell>
          <cell r="E348" t="str">
            <v>1e</v>
          </cell>
          <cell r="F348" t="str">
            <v>A1.208</v>
          </cell>
          <cell r="G348" t="str">
            <v>Zit-Slaapkamer</v>
          </cell>
          <cell r="H348" t="str">
            <v>niet van toepassing</v>
          </cell>
          <cell r="I348"/>
          <cell r="J348"/>
          <cell r="K348"/>
          <cell r="L348" t="str">
            <v>nvt</v>
          </cell>
          <cell r="M348">
            <v>0</v>
          </cell>
          <cell r="N348"/>
          <cell r="O348">
            <v>0</v>
          </cell>
          <cell r="P348">
            <v>1</v>
          </cell>
          <cell r="Q348">
            <v>0</v>
          </cell>
          <cell r="R348">
            <v>0</v>
          </cell>
          <cell r="S348">
            <v>0</v>
          </cell>
        </row>
        <row r="349">
          <cell r="D349" t="str">
            <v>Horizon Anker Lagune 2 gebouw A</v>
          </cell>
          <cell r="E349" t="str">
            <v>1e</v>
          </cell>
          <cell r="F349" t="str">
            <v>A1.209</v>
          </cell>
          <cell r="G349" t="str">
            <v>Zit-Slaapkamer</v>
          </cell>
          <cell r="H349" t="str">
            <v>niet van toepassing</v>
          </cell>
          <cell r="I349"/>
          <cell r="J349"/>
          <cell r="K349"/>
          <cell r="L349" t="str">
            <v>nvt</v>
          </cell>
          <cell r="M349">
            <v>0</v>
          </cell>
          <cell r="N349"/>
          <cell r="O349">
            <v>0</v>
          </cell>
          <cell r="P349">
            <v>1</v>
          </cell>
          <cell r="Q349">
            <v>0</v>
          </cell>
          <cell r="R349">
            <v>0</v>
          </cell>
          <cell r="S349">
            <v>0</v>
          </cell>
        </row>
        <row r="350">
          <cell r="D350" t="str">
            <v>Horizon Anker Lagune 2 gebouw A</v>
          </cell>
          <cell r="E350" t="str">
            <v>1e</v>
          </cell>
          <cell r="F350" t="str">
            <v>A1.210</v>
          </cell>
          <cell r="G350" t="str">
            <v>Zit-Slaapkamer</v>
          </cell>
          <cell r="H350" t="str">
            <v>niet van toepassing</v>
          </cell>
          <cell r="I350"/>
          <cell r="J350"/>
          <cell r="K350"/>
          <cell r="L350" t="str">
            <v>nvt</v>
          </cell>
          <cell r="M350">
            <v>0</v>
          </cell>
          <cell r="N350"/>
          <cell r="O350">
            <v>0</v>
          </cell>
          <cell r="P350">
            <v>1</v>
          </cell>
          <cell r="Q350">
            <v>0</v>
          </cell>
          <cell r="R350">
            <v>0</v>
          </cell>
          <cell r="S350">
            <v>0</v>
          </cell>
        </row>
        <row r="351">
          <cell r="D351" t="str">
            <v>Horizon Anker Lagune 2 gebouw A</v>
          </cell>
          <cell r="E351" t="str">
            <v>1e</v>
          </cell>
          <cell r="F351" t="str">
            <v>A1.211</v>
          </cell>
          <cell r="G351" t="str">
            <v>Zit-Slaapkamer</v>
          </cell>
          <cell r="H351" t="str">
            <v>niet van toepassing</v>
          </cell>
          <cell r="I351"/>
          <cell r="J351"/>
          <cell r="K351"/>
          <cell r="L351" t="str">
            <v>nvt</v>
          </cell>
          <cell r="M351">
            <v>0</v>
          </cell>
          <cell r="N351"/>
          <cell r="O351">
            <v>0</v>
          </cell>
          <cell r="P351">
            <v>1</v>
          </cell>
          <cell r="Q351">
            <v>0</v>
          </cell>
          <cell r="R351">
            <v>0</v>
          </cell>
          <cell r="S351">
            <v>0</v>
          </cell>
        </row>
        <row r="352">
          <cell r="D352" t="str">
            <v>Horizon Anker Lagune 2 gebouw A</v>
          </cell>
          <cell r="E352" t="str">
            <v>1e</v>
          </cell>
          <cell r="F352" t="str">
            <v>A1.212</v>
          </cell>
          <cell r="G352" t="str">
            <v>Zit-Slaapkamer</v>
          </cell>
          <cell r="H352" t="str">
            <v>niet van toepassing</v>
          </cell>
          <cell r="I352"/>
          <cell r="J352"/>
          <cell r="K352"/>
          <cell r="L352" t="str">
            <v>nvt</v>
          </cell>
          <cell r="M352">
            <v>0</v>
          </cell>
          <cell r="N352"/>
          <cell r="O352">
            <v>0</v>
          </cell>
          <cell r="P352">
            <v>1</v>
          </cell>
          <cell r="Q352">
            <v>0</v>
          </cell>
          <cell r="R352">
            <v>0</v>
          </cell>
          <cell r="S352">
            <v>0</v>
          </cell>
        </row>
        <row r="353">
          <cell r="D353" t="str">
            <v>Horizon Anker Lagune 2 gebouw A</v>
          </cell>
          <cell r="E353" t="str">
            <v>1e</v>
          </cell>
          <cell r="F353" t="str">
            <v>A1.213</v>
          </cell>
          <cell r="G353" t="str">
            <v>Zit-Slaapkamer</v>
          </cell>
          <cell r="H353" t="str">
            <v>niet van toepassing</v>
          </cell>
          <cell r="I353"/>
          <cell r="J353"/>
          <cell r="K353"/>
          <cell r="L353" t="str">
            <v>nvt</v>
          </cell>
          <cell r="M353">
            <v>0</v>
          </cell>
          <cell r="N353"/>
          <cell r="O353">
            <v>0</v>
          </cell>
          <cell r="P353">
            <v>1</v>
          </cell>
          <cell r="Q353">
            <v>0</v>
          </cell>
          <cell r="R353">
            <v>0</v>
          </cell>
          <cell r="S353">
            <v>0</v>
          </cell>
        </row>
        <row r="354">
          <cell r="D354" t="str">
            <v>Horizon Anker Lagune 2 gebouw A</v>
          </cell>
          <cell r="E354" t="str">
            <v>1e</v>
          </cell>
          <cell r="F354" t="str">
            <v>A1.214</v>
          </cell>
          <cell r="G354" t="str">
            <v>Zit-Slaapkamer</v>
          </cell>
          <cell r="H354" t="str">
            <v>niet van toepassing</v>
          </cell>
          <cell r="I354"/>
          <cell r="J354"/>
          <cell r="K354"/>
          <cell r="L354" t="str">
            <v>nvt</v>
          </cell>
          <cell r="M354">
            <v>0</v>
          </cell>
          <cell r="N354"/>
          <cell r="O354">
            <v>0</v>
          </cell>
          <cell r="P354">
            <v>1</v>
          </cell>
          <cell r="Q354">
            <v>0</v>
          </cell>
          <cell r="R354">
            <v>0</v>
          </cell>
          <cell r="S354">
            <v>0</v>
          </cell>
        </row>
        <row r="355">
          <cell r="D355" t="str">
            <v>Horizon Anker Lagune 2 gebouw A</v>
          </cell>
          <cell r="E355" t="str">
            <v>1e</v>
          </cell>
          <cell r="F355" t="str">
            <v>A1.215a</v>
          </cell>
          <cell r="G355" t="str">
            <v>douche</v>
          </cell>
          <cell r="H355" t="str">
            <v>sanitaire ruimte (toilet-/doucheruimte)</v>
          </cell>
          <cell r="I355" t="str">
            <v>Tegels</v>
          </cell>
          <cell r="J355">
            <v>1.8</v>
          </cell>
          <cell r="K355"/>
          <cell r="L355">
            <v>4255</v>
          </cell>
          <cell r="M355">
            <v>104</v>
          </cell>
          <cell r="N355"/>
          <cell r="O355">
            <v>255</v>
          </cell>
          <cell r="P355">
            <v>1</v>
          </cell>
          <cell r="Q355">
            <v>0</v>
          </cell>
          <cell r="R355">
            <v>0</v>
          </cell>
          <cell r="S355">
            <v>0</v>
          </cell>
        </row>
        <row r="356">
          <cell r="D356" t="str">
            <v>Horizon Anker Lagune 2 gebouw A</v>
          </cell>
          <cell r="E356" t="str">
            <v>1e</v>
          </cell>
          <cell r="F356" t="str">
            <v>A1.215b</v>
          </cell>
          <cell r="G356" t="str">
            <v>douche</v>
          </cell>
          <cell r="H356" t="str">
            <v>sanitaire ruimte (toilet-/doucheruimte)</v>
          </cell>
          <cell r="I356" t="str">
            <v>Tegels</v>
          </cell>
          <cell r="J356">
            <v>2</v>
          </cell>
          <cell r="K356"/>
          <cell r="L356">
            <v>4255</v>
          </cell>
          <cell r="M356">
            <v>104</v>
          </cell>
          <cell r="N356"/>
          <cell r="O356">
            <v>255</v>
          </cell>
          <cell r="P356">
            <v>1</v>
          </cell>
          <cell r="Q356">
            <v>0</v>
          </cell>
          <cell r="R356">
            <v>0</v>
          </cell>
          <cell r="S356">
            <v>0</v>
          </cell>
        </row>
        <row r="357">
          <cell r="D357" t="str">
            <v>Horizon Anker Lagune 2 gebouw A</v>
          </cell>
          <cell r="E357" t="str">
            <v>1e</v>
          </cell>
          <cell r="F357" t="str">
            <v>A1.215c</v>
          </cell>
          <cell r="G357" t="str">
            <v>douche</v>
          </cell>
          <cell r="H357" t="str">
            <v>sanitaire ruimte (toilet-/doucheruimte)</v>
          </cell>
          <cell r="I357" t="str">
            <v>Tegels</v>
          </cell>
          <cell r="J357">
            <v>2.2999999999999998</v>
          </cell>
          <cell r="K357"/>
          <cell r="L357">
            <v>4255</v>
          </cell>
          <cell r="M357">
            <v>104</v>
          </cell>
          <cell r="N357"/>
          <cell r="O357">
            <v>255</v>
          </cell>
          <cell r="P357">
            <v>1</v>
          </cell>
          <cell r="Q357">
            <v>0</v>
          </cell>
          <cell r="R357">
            <v>0</v>
          </cell>
          <cell r="S357">
            <v>0</v>
          </cell>
        </row>
        <row r="358">
          <cell r="D358" t="str">
            <v>Horizon Anker Lagune 2 gebouw A</v>
          </cell>
          <cell r="E358" t="str">
            <v>1e</v>
          </cell>
          <cell r="F358" t="str">
            <v>A1.216</v>
          </cell>
          <cell r="G358" t="str">
            <v>toilet</v>
          </cell>
          <cell r="H358" t="str">
            <v>sanitaire ruimte (toilet-/doucheruimte)</v>
          </cell>
          <cell r="I358" t="str">
            <v>Tegels</v>
          </cell>
          <cell r="J358">
            <v>3.4</v>
          </cell>
          <cell r="K358"/>
          <cell r="L358">
            <v>4153</v>
          </cell>
          <cell r="M358">
            <v>104</v>
          </cell>
          <cell r="N358"/>
          <cell r="O358">
            <v>153</v>
          </cell>
          <cell r="P358">
            <v>1</v>
          </cell>
          <cell r="Q358">
            <v>0</v>
          </cell>
          <cell r="R358">
            <v>0</v>
          </cell>
          <cell r="S358">
            <v>0</v>
          </cell>
        </row>
        <row r="359">
          <cell r="D359" t="str">
            <v>Horizon Anker Lagune 2 gebouw A</v>
          </cell>
          <cell r="E359" t="str">
            <v>1e</v>
          </cell>
          <cell r="F359" t="str">
            <v>A1.217</v>
          </cell>
          <cell r="G359" t="str">
            <v>toilet</v>
          </cell>
          <cell r="H359" t="str">
            <v>sanitaire ruimte (toilet-/doucheruimte)</v>
          </cell>
          <cell r="I359" t="str">
            <v>Tegels</v>
          </cell>
          <cell r="J359">
            <v>3.8</v>
          </cell>
          <cell r="K359"/>
          <cell r="L359">
            <v>4153</v>
          </cell>
          <cell r="M359">
            <v>104</v>
          </cell>
          <cell r="N359"/>
          <cell r="O359">
            <v>153</v>
          </cell>
          <cell r="P359">
            <v>1</v>
          </cell>
          <cell r="Q359">
            <v>0</v>
          </cell>
          <cell r="R359">
            <v>0</v>
          </cell>
          <cell r="S359">
            <v>0</v>
          </cell>
        </row>
        <row r="360">
          <cell r="D360" t="str">
            <v>Horizon Anker Lagune 2 gebouw A</v>
          </cell>
          <cell r="E360" t="str">
            <v>1e</v>
          </cell>
          <cell r="F360" t="str">
            <v>A1.218</v>
          </cell>
          <cell r="G360" t="str">
            <v>Teamkamer</v>
          </cell>
          <cell r="H360" t="str">
            <v>administratieve -, personeels- en vergaderruimte</v>
          </cell>
          <cell r="I360" t="str">
            <v>Linoleum</v>
          </cell>
          <cell r="J360">
            <v>16.8</v>
          </cell>
          <cell r="K360"/>
          <cell r="L360">
            <v>1153</v>
          </cell>
          <cell r="M360">
            <v>101</v>
          </cell>
          <cell r="N360"/>
          <cell r="O360">
            <v>153</v>
          </cell>
          <cell r="P360">
            <v>1</v>
          </cell>
          <cell r="Q360">
            <v>0</v>
          </cell>
          <cell r="R360">
            <v>0</v>
          </cell>
          <cell r="S360">
            <v>0</v>
          </cell>
        </row>
        <row r="361">
          <cell r="D361" t="str">
            <v>Horizon Anker Lagune 2 gebouw A</v>
          </cell>
          <cell r="E361" t="str">
            <v>1e</v>
          </cell>
          <cell r="F361" t="str">
            <v>A1.220</v>
          </cell>
          <cell r="G361" t="str">
            <v>WDR/Linnen+WK</v>
          </cell>
          <cell r="H361" t="str">
            <v>entree, gang, hal, repro, kopieer, was/droogruimte</v>
          </cell>
          <cell r="I361" t="str">
            <v>Tegels</v>
          </cell>
          <cell r="J361">
            <v>7.9</v>
          </cell>
          <cell r="K361"/>
          <cell r="L361">
            <v>3153</v>
          </cell>
          <cell r="M361">
            <v>103</v>
          </cell>
          <cell r="N361"/>
          <cell r="O361">
            <v>153</v>
          </cell>
          <cell r="P361">
            <v>1</v>
          </cell>
          <cell r="Q361">
            <v>0</v>
          </cell>
          <cell r="R361">
            <v>0</v>
          </cell>
          <cell r="S361">
            <v>0</v>
          </cell>
        </row>
        <row r="362">
          <cell r="D362" t="str">
            <v>Horizon Anker Lagune 2 gebouw A</v>
          </cell>
          <cell r="E362" t="str">
            <v>1e</v>
          </cell>
          <cell r="F362" t="str">
            <v>A1.221a</v>
          </cell>
          <cell r="G362" t="str">
            <v>Speelruimte</v>
          </cell>
          <cell r="H362" t="str">
            <v>speellokaal</v>
          </cell>
          <cell r="I362" t="str">
            <v>Linoleum</v>
          </cell>
          <cell r="J362">
            <v>40.6</v>
          </cell>
          <cell r="K362"/>
          <cell r="L362">
            <v>8153</v>
          </cell>
          <cell r="M362">
            <v>107</v>
          </cell>
          <cell r="N362"/>
          <cell r="O362">
            <v>153</v>
          </cell>
          <cell r="P362">
            <v>1</v>
          </cell>
          <cell r="Q362">
            <v>0</v>
          </cell>
          <cell r="R362">
            <v>0</v>
          </cell>
          <cell r="S362">
            <v>0</v>
          </cell>
        </row>
        <row r="363">
          <cell r="D363" t="str">
            <v>Horizon Anker Lagune 2 gebouw A</v>
          </cell>
          <cell r="E363" t="str">
            <v>1e</v>
          </cell>
          <cell r="F363" t="str">
            <v>A1.221b</v>
          </cell>
          <cell r="G363" t="str">
            <v>Groepsruimte</v>
          </cell>
          <cell r="H363" t="str">
            <v>leslokaal</v>
          </cell>
          <cell r="I363" t="str">
            <v>Linoleum</v>
          </cell>
          <cell r="J363">
            <v>70.5</v>
          </cell>
          <cell r="K363"/>
          <cell r="L363">
            <v>7153</v>
          </cell>
          <cell r="M363">
            <v>107</v>
          </cell>
          <cell r="N363"/>
          <cell r="O363">
            <v>153</v>
          </cell>
          <cell r="P363">
            <v>1</v>
          </cell>
          <cell r="Q363">
            <v>0</v>
          </cell>
          <cell r="R363">
            <v>0</v>
          </cell>
          <cell r="S363">
            <v>0</v>
          </cell>
        </row>
        <row r="364">
          <cell r="D364" t="str">
            <v>Horizon Anker Lagune 2 gebouw A</v>
          </cell>
          <cell r="E364" t="str">
            <v>1e</v>
          </cell>
          <cell r="F364" t="str">
            <v>A1.222</v>
          </cell>
          <cell r="G364" t="str">
            <v>Keuken (keuken)</v>
          </cell>
          <cell r="H364" t="str">
            <v>Keuken</v>
          </cell>
          <cell r="I364" t="str">
            <v>Tegels</v>
          </cell>
          <cell r="J364">
            <v>13.2</v>
          </cell>
          <cell r="K364"/>
          <cell r="L364">
            <v>18255</v>
          </cell>
          <cell r="M364" t="str">
            <v>nvt</v>
          </cell>
          <cell r="N364"/>
          <cell r="O364">
            <v>255</v>
          </cell>
          <cell r="P364">
            <v>1</v>
          </cell>
          <cell r="Q364">
            <v>0</v>
          </cell>
          <cell r="R364">
            <v>0</v>
          </cell>
          <cell r="S364">
            <v>0</v>
          </cell>
        </row>
        <row r="365">
          <cell r="D365" t="str">
            <v>Horizon Anker Lagune 2 gebouw A</v>
          </cell>
          <cell r="E365" t="str">
            <v>1e</v>
          </cell>
          <cell r="F365" t="str">
            <v>A1.223</v>
          </cell>
          <cell r="G365" t="str">
            <v>Bijkeuken</v>
          </cell>
          <cell r="H365" t="str">
            <v>Keuken</v>
          </cell>
          <cell r="I365" t="str">
            <v>Tegels</v>
          </cell>
          <cell r="J365">
            <v>6.7</v>
          </cell>
          <cell r="K365"/>
          <cell r="L365">
            <v>18153</v>
          </cell>
          <cell r="M365" t="str">
            <v>nvt</v>
          </cell>
          <cell r="N365"/>
          <cell r="O365">
            <v>153</v>
          </cell>
          <cell r="P365">
            <v>1</v>
          </cell>
          <cell r="Q365">
            <v>0</v>
          </cell>
          <cell r="R365">
            <v>0</v>
          </cell>
          <cell r="S365">
            <v>0</v>
          </cell>
        </row>
        <row r="366">
          <cell r="D366" t="str">
            <v>Horizon Anker Lagune 2 gebouw A</v>
          </cell>
          <cell r="E366" t="str">
            <v>1e</v>
          </cell>
          <cell r="F366" t="str">
            <v>A1.224</v>
          </cell>
          <cell r="G366" t="str">
            <v>Sluis</v>
          </cell>
          <cell r="H366" t="str">
            <v>entree, gang, hal, repro, kopieer, was/droogruimte</v>
          </cell>
          <cell r="I366" t="str">
            <v>Linoleum</v>
          </cell>
          <cell r="J366">
            <v>12.8</v>
          </cell>
          <cell r="K366"/>
          <cell r="L366">
            <v>3153</v>
          </cell>
          <cell r="M366">
            <v>103</v>
          </cell>
          <cell r="N366"/>
          <cell r="O366">
            <v>153</v>
          </cell>
          <cell r="P366">
            <v>1</v>
          </cell>
          <cell r="Q366">
            <v>0</v>
          </cell>
          <cell r="R366">
            <v>0</v>
          </cell>
          <cell r="S366">
            <v>0</v>
          </cell>
        </row>
        <row r="367">
          <cell r="D367" t="str">
            <v>Horizon Anker Lagune 2 gebouw A</v>
          </cell>
          <cell r="E367" t="str">
            <v>1e</v>
          </cell>
          <cell r="F367" t="str">
            <v>A1.225</v>
          </cell>
          <cell r="G367" t="str">
            <v>Spreekkamer</v>
          </cell>
          <cell r="H367" t="str">
            <v>administratieve -, personeels- en vergaderruimte</v>
          </cell>
          <cell r="I367" t="str">
            <v>Linoleum</v>
          </cell>
          <cell r="J367">
            <v>11.3</v>
          </cell>
          <cell r="K367"/>
          <cell r="L367">
            <v>1153</v>
          </cell>
          <cell r="M367">
            <v>101</v>
          </cell>
          <cell r="N367"/>
          <cell r="O367">
            <v>153</v>
          </cell>
          <cell r="P367">
            <v>1</v>
          </cell>
          <cell r="Q367">
            <v>0</v>
          </cell>
          <cell r="R367">
            <v>0</v>
          </cell>
          <cell r="S367">
            <v>0</v>
          </cell>
        </row>
        <row r="368">
          <cell r="D368" t="str">
            <v>Horizon Anker Lagune 2 gebouw A</v>
          </cell>
          <cell r="E368" t="str">
            <v>1e</v>
          </cell>
          <cell r="F368" t="str">
            <v>A1.226</v>
          </cell>
          <cell r="G368" t="str">
            <v>Gang</v>
          </cell>
          <cell r="H368" t="str">
            <v>entree, gang, hal, repro, kopieer, was/droogruimte</v>
          </cell>
          <cell r="I368" t="str">
            <v>Linoleum</v>
          </cell>
          <cell r="J368">
            <v>8.4</v>
          </cell>
          <cell r="K368"/>
          <cell r="L368">
            <v>3153</v>
          </cell>
          <cell r="M368">
            <v>103</v>
          </cell>
          <cell r="N368"/>
          <cell r="O368">
            <v>153</v>
          </cell>
          <cell r="P368">
            <v>1</v>
          </cell>
          <cell r="Q368">
            <v>0</v>
          </cell>
          <cell r="R368">
            <v>0</v>
          </cell>
          <cell r="S368">
            <v>0</v>
          </cell>
        </row>
        <row r="369">
          <cell r="D369" t="str">
            <v>Horizon Anker Lagune 2 gebouw A</v>
          </cell>
          <cell r="E369" t="str">
            <v>1e</v>
          </cell>
          <cell r="F369" t="str">
            <v>A1.227</v>
          </cell>
          <cell r="G369" t="str">
            <v>Trap</v>
          </cell>
          <cell r="H369" t="str">
            <v>trappenhuis</v>
          </cell>
          <cell r="I369" t="str">
            <v>Steen</v>
          </cell>
          <cell r="J369">
            <v>3.1</v>
          </cell>
          <cell r="K369"/>
          <cell r="L369">
            <v>9153</v>
          </cell>
          <cell r="M369">
            <v>109</v>
          </cell>
          <cell r="N369"/>
          <cell r="O369">
            <v>153</v>
          </cell>
          <cell r="P369">
            <v>1</v>
          </cell>
          <cell r="Q369">
            <v>0</v>
          </cell>
          <cell r="R369">
            <v>0</v>
          </cell>
          <cell r="S369">
            <v>0</v>
          </cell>
        </row>
        <row r="370">
          <cell r="D370" t="str">
            <v>Horizon Anker Lagune 2 gebouw A</v>
          </cell>
          <cell r="E370" t="str">
            <v>1e</v>
          </cell>
          <cell r="F370" t="str">
            <v>A1.228</v>
          </cell>
          <cell r="G370" t="str">
            <v>Sluis</v>
          </cell>
          <cell r="H370" t="str">
            <v>entree, gang, hal, repro, kopieer, was/droogruimte</v>
          </cell>
          <cell r="I370" t="str">
            <v>Steen</v>
          </cell>
          <cell r="J370">
            <v>8.6999999999999993</v>
          </cell>
          <cell r="K370"/>
          <cell r="L370">
            <v>3153</v>
          </cell>
          <cell r="M370">
            <v>103</v>
          </cell>
          <cell r="N370"/>
          <cell r="O370">
            <v>153</v>
          </cell>
          <cell r="P370">
            <v>1</v>
          </cell>
          <cell r="Q370">
            <v>0</v>
          </cell>
          <cell r="R370">
            <v>0</v>
          </cell>
          <cell r="S370">
            <v>0</v>
          </cell>
        </row>
        <row r="371">
          <cell r="D371" t="str">
            <v>Horizon Anker Lagune 2 gebouw A</v>
          </cell>
          <cell r="E371" t="str">
            <v>1e</v>
          </cell>
          <cell r="F371" t="str">
            <v>A1.229</v>
          </cell>
          <cell r="G371" t="str">
            <v>Loggia</v>
          </cell>
          <cell r="H371" t="str">
            <v>niet van toepassing</v>
          </cell>
          <cell r="I371"/>
          <cell r="J371"/>
          <cell r="K371"/>
          <cell r="L371" t="str">
            <v>nvt</v>
          </cell>
          <cell r="M371">
            <v>0</v>
          </cell>
          <cell r="N371"/>
          <cell r="O371">
            <v>0</v>
          </cell>
          <cell r="P371">
            <v>1</v>
          </cell>
          <cell r="Q371">
            <v>0</v>
          </cell>
          <cell r="R371">
            <v>0</v>
          </cell>
          <cell r="S371">
            <v>0</v>
          </cell>
        </row>
        <row r="372">
          <cell r="D372" t="str">
            <v>Horizon Anker Lagune 2 gebouw A</v>
          </cell>
          <cell r="E372" t="str">
            <v>1e</v>
          </cell>
          <cell r="F372" t="str">
            <v>A1.230</v>
          </cell>
          <cell r="G372" t="str">
            <v>Afzondering</v>
          </cell>
          <cell r="H372" t="str">
            <v>aula, gemeenschappelijke ruimte, bibliotheek</v>
          </cell>
          <cell r="I372" t="str">
            <v>Linoleum</v>
          </cell>
          <cell r="J372">
            <v>9.6999999999999993</v>
          </cell>
          <cell r="K372"/>
          <cell r="L372">
            <v>2153</v>
          </cell>
          <cell r="M372">
            <v>102</v>
          </cell>
          <cell r="N372"/>
          <cell r="O372">
            <v>153</v>
          </cell>
          <cell r="P372">
            <v>1</v>
          </cell>
          <cell r="Q372">
            <v>0</v>
          </cell>
          <cell r="R372">
            <v>0</v>
          </cell>
          <cell r="S372">
            <v>0</v>
          </cell>
        </row>
        <row r="373">
          <cell r="D373" t="str">
            <v>Horizon Anker Lagune 2 gebouw A</v>
          </cell>
          <cell r="E373" t="str">
            <v>1e</v>
          </cell>
          <cell r="F373" t="str">
            <v>A1.231</v>
          </cell>
          <cell r="G373" t="str">
            <v xml:space="preserve">Badkamer </v>
          </cell>
          <cell r="H373" t="str">
            <v>sanitaire ruimte (toilet-/doucheruimte)</v>
          </cell>
          <cell r="I373" t="str">
            <v>Tegels</v>
          </cell>
          <cell r="J373">
            <v>5.0999999999999996</v>
          </cell>
          <cell r="K373"/>
          <cell r="L373">
            <v>4255</v>
          </cell>
          <cell r="M373">
            <v>104</v>
          </cell>
          <cell r="N373"/>
          <cell r="O373">
            <v>255</v>
          </cell>
          <cell r="P373">
            <v>1</v>
          </cell>
          <cell r="Q373">
            <v>0</v>
          </cell>
          <cell r="R373">
            <v>0</v>
          </cell>
          <cell r="S373">
            <v>0</v>
          </cell>
        </row>
        <row r="374">
          <cell r="D374" t="str">
            <v>Horizon Anker Lagune 2 gebouw A</v>
          </cell>
          <cell r="E374" t="str">
            <v>1e</v>
          </cell>
          <cell r="F374" t="str">
            <v>A1.233</v>
          </cell>
          <cell r="G374" t="str">
            <v>Spreekkamer</v>
          </cell>
          <cell r="H374" t="str">
            <v>administratieve -, personeels- en vergaderruimte</v>
          </cell>
          <cell r="I374" t="str">
            <v>Linoleum</v>
          </cell>
          <cell r="J374">
            <v>19.2</v>
          </cell>
          <cell r="K374"/>
          <cell r="L374">
            <v>1153</v>
          </cell>
          <cell r="M374">
            <v>101</v>
          </cell>
          <cell r="N374"/>
          <cell r="O374">
            <v>153</v>
          </cell>
          <cell r="P374">
            <v>1</v>
          </cell>
          <cell r="Q374">
            <v>0</v>
          </cell>
          <cell r="R374">
            <v>0</v>
          </cell>
          <cell r="S374">
            <v>0</v>
          </cell>
        </row>
        <row r="375">
          <cell r="D375" t="str">
            <v>Horizon Anker Einder 2 gebouw A</v>
          </cell>
          <cell r="E375" t="str">
            <v>1e</v>
          </cell>
          <cell r="F375" t="str">
            <v>A1.301</v>
          </cell>
          <cell r="G375" t="str">
            <v>Trap</v>
          </cell>
          <cell r="H375" t="str">
            <v>trappenhuis</v>
          </cell>
          <cell r="I375" t="str">
            <v>Steen</v>
          </cell>
          <cell r="J375">
            <v>5.7</v>
          </cell>
          <cell r="K375"/>
          <cell r="L375">
            <v>9153</v>
          </cell>
          <cell r="M375">
            <v>109</v>
          </cell>
          <cell r="N375"/>
          <cell r="O375">
            <v>153</v>
          </cell>
          <cell r="P375">
            <v>1</v>
          </cell>
          <cell r="Q375">
            <v>0</v>
          </cell>
          <cell r="R375">
            <v>0</v>
          </cell>
          <cell r="S375">
            <v>0</v>
          </cell>
        </row>
        <row r="376">
          <cell r="D376" t="str">
            <v>Horizon Anker Einder 2 gebouw A</v>
          </cell>
          <cell r="E376" t="str">
            <v>1e</v>
          </cell>
          <cell r="F376" t="str">
            <v>A1.302</v>
          </cell>
          <cell r="G376" t="str">
            <v>Sluis</v>
          </cell>
          <cell r="H376" t="str">
            <v>entree, gang, hal, repro, kopieer, was/droogruimte</v>
          </cell>
          <cell r="I376" t="str">
            <v>Linoleum</v>
          </cell>
          <cell r="J376">
            <v>9.8000000000000007</v>
          </cell>
          <cell r="K376"/>
          <cell r="L376">
            <v>3153</v>
          </cell>
          <cell r="M376">
            <v>103</v>
          </cell>
          <cell r="N376"/>
          <cell r="O376">
            <v>153</v>
          </cell>
          <cell r="P376">
            <v>1</v>
          </cell>
          <cell r="Q376">
            <v>0</v>
          </cell>
          <cell r="R376">
            <v>0</v>
          </cell>
          <cell r="S376">
            <v>0</v>
          </cell>
        </row>
        <row r="377">
          <cell r="D377" t="str">
            <v>Horizon Anker Einder 2 gebouw A</v>
          </cell>
          <cell r="E377" t="str">
            <v>1e</v>
          </cell>
          <cell r="F377" t="str">
            <v>A1.303</v>
          </cell>
          <cell r="G377" t="str">
            <v>Gang</v>
          </cell>
          <cell r="H377" t="str">
            <v>entree, gang, hal, repro, kopieer, was/droogruimte</v>
          </cell>
          <cell r="I377" t="str">
            <v>Linoleum</v>
          </cell>
          <cell r="J377">
            <v>46.8</v>
          </cell>
          <cell r="K377"/>
          <cell r="L377">
            <v>3153</v>
          </cell>
          <cell r="M377">
            <v>103</v>
          </cell>
          <cell r="N377"/>
          <cell r="O377">
            <v>153</v>
          </cell>
          <cell r="P377">
            <v>1</v>
          </cell>
          <cell r="Q377">
            <v>0</v>
          </cell>
          <cell r="R377">
            <v>0</v>
          </cell>
          <cell r="S377">
            <v>0</v>
          </cell>
        </row>
        <row r="378">
          <cell r="D378" t="str">
            <v>Horizon Anker Einder 2 gebouw A</v>
          </cell>
          <cell r="E378" t="str">
            <v>1e</v>
          </cell>
          <cell r="F378" t="str">
            <v>A1.304</v>
          </cell>
          <cell r="G378" t="str">
            <v>Time-out kamer</v>
          </cell>
          <cell r="H378" t="str">
            <v>niet van toepassing</v>
          </cell>
          <cell r="I378" t="str">
            <v>Linoleum</v>
          </cell>
          <cell r="J378"/>
          <cell r="K378"/>
          <cell r="L378" t="str">
            <v>nvt</v>
          </cell>
          <cell r="M378">
            <v>0</v>
          </cell>
          <cell r="N378"/>
          <cell r="O378">
            <v>0</v>
          </cell>
          <cell r="P378">
            <v>1</v>
          </cell>
          <cell r="Q378">
            <v>0</v>
          </cell>
          <cell r="R378">
            <v>0</v>
          </cell>
          <cell r="S378">
            <v>0</v>
          </cell>
        </row>
        <row r="379">
          <cell r="D379" t="str">
            <v>Horizon Anker Einder 2 gebouw A</v>
          </cell>
          <cell r="E379" t="str">
            <v>1e</v>
          </cell>
          <cell r="F379" t="str">
            <v>A1.305</v>
          </cell>
          <cell r="G379" t="str">
            <v>Berging</v>
          </cell>
          <cell r="H379" t="str">
            <v>niet van toepassing</v>
          </cell>
          <cell r="I379" t="str">
            <v>Linoleum</v>
          </cell>
          <cell r="J379"/>
          <cell r="K379"/>
          <cell r="L379" t="str">
            <v>nvt</v>
          </cell>
          <cell r="M379">
            <v>0</v>
          </cell>
          <cell r="N379"/>
          <cell r="O379">
            <v>0</v>
          </cell>
          <cell r="P379">
            <v>1</v>
          </cell>
          <cell r="Q379">
            <v>0</v>
          </cell>
          <cell r="R379">
            <v>0</v>
          </cell>
          <cell r="S379">
            <v>0</v>
          </cell>
        </row>
        <row r="380">
          <cell r="D380" t="str">
            <v>Horizon Anker Einder 2 gebouw A</v>
          </cell>
          <cell r="E380" t="str">
            <v>1e</v>
          </cell>
          <cell r="F380" t="str">
            <v>A1.306</v>
          </cell>
          <cell r="G380" t="str">
            <v>Zit-Slaapkamer</v>
          </cell>
          <cell r="H380" t="str">
            <v>niet van toepassing</v>
          </cell>
          <cell r="I380" t="str">
            <v>Linoleum</v>
          </cell>
          <cell r="J380"/>
          <cell r="K380"/>
          <cell r="L380" t="str">
            <v>nvt</v>
          </cell>
          <cell r="M380">
            <v>0</v>
          </cell>
          <cell r="N380"/>
          <cell r="O380">
            <v>0</v>
          </cell>
          <cell r="P380">
            <v>1</v>
          </cell>
          <cell r="Q380">
            <v>0</v>
          </cell>
          <cell r="R380">
            <v>0</v>
          </cell>
          <cell r="S380">
            <v>0</v>
          </cell>
        </row>
        <row r="381">
          <cell r="D381" t="str">
            <v>Horizon Anker Einder 2 gebouw A</v>
          </cell>
          <cell r="E381" t="str">
            <v>1e</v>
          </cell>
          <cell r="F381" t="str">
            <v>A1.307</v>
          </cell>
          <cell r="G381" t="str">
            <v>Zit-Slaapkamer</v>
          </cell>
          <cell r="H381" t="str">
            <v>niet van toepassing</v>
          </cell>
          <cell r="I381" t="str">
            <v>Linoleum</v>
          </cell>
          <cell r="J381"/>
          <cell r="K381"/>
          <cell r="L381" t="str">
            <v>nvt</v>
          </cell>
          <cell r="M381">
            <v>0</v>
          </cell>
          <cell r="N381"/>
          <cell r="O381">
            <v>0</v>
          </cell>
          <cell r="P381">
            <v>1</v>
          </cell>
          <cell r="Q381">
            <v>0</v>
          </cell>
          <cell r="R381">
            <v>0</v>
          </cell>
          <cell r="S381">
            <v>0</v>
          </cell>
        </row>
        <row r="382">
          <cell r="D382" t="str">
            <v>Horizon Anker Einder 2 gebouw A</v>
          </cell>
          <cell r="E382" t="str">
            <v>1e</v>
          </cell>
          <cell r="F382" t="str">
            <v>A1.308</v>
          </cell>
          <cell r="G382" t="str">
            <v>Zit-Slaapkamer</v>
          </cell>
          <cell r="H382" t="str">
            <v>niet van toepassing</v>
          </cell>
          <cell r="I382" t="str">
            <v>Linoleum</v>
          </cell>
          <cell r="J382"/>
          <cell r="K382"/>
          <cell r="L382" t="str">
            <v>nvt</v>
          </cell>
          <cell r="M382">
            <v>0</v>
          </cell>
          <cell r="N382"/>
          <cell r="O382">
            <v>0</v>
          </cell>
          <cell r="P382">
            <v>1</v>
          </cell>
          <cell r="Q382">
            <v>0</v>
          </cell>
          <cell r="R382">
            <v>0</v>
          </cell>
          <cell r="S382">
            <v>0</v>
          </cell>
        </row>
        <row r="383">
          <cell r="D383" t="str">
            <v>Horizon Anker Einder 2 gebouw A</v>
          </cell>
          <cell r="E383" t="str">
            <v>1e</v>
          </cell>
          <cell r="F383" t="str">
            <v>A1.309</v>
          </cell>
          <cell r="G383" t="str">
            <v>Zit-Slaapkamer</v>
          </cell>
          <cell r="H383" t="str">
            <v>niet van toepassing</v>
          </cell>
          <cell r="I383" t="str">
            <v>Linoleum</v>
          </cell>
          <cell r="J383"/>
          <cell r="K383"/>
          <cell r="L383" t="str">
            <v>nvt</v>
          </cell>
          <cell r="M383">
            <v>0</v>
          </cell>
          <cell r="N383"/>
          <cell r="O383">
            <v>0</v>
          </cell>
          <cell r="P383">
            <v>1</v>
          </cell>
          <cell r="Q383">
            <v>0</v>
          </cell>
          <cell r="R383">
            <v>0</v>
          </cell>
          <cell r="S383">
            <v>0</v>
          </cell>
        </row>
        <row r="384">
          <cell r="D384" t="str">
            <v>Horizon Anker Einder 2 gebouw A</v>
          </cell>
          <cell r="E384" t="str">
            <v>1e</v>
          </cell>
          <cell r="F384" t="str">
            <v>A1.310</v>
          </cell>
          <cell r="G384" t="str">
            <v>Zit-Slaapkamer</v>
          </cell>
          <cell r="H384" t="str">
            <v>niet van toepassing</v>
          </cell>
          <cell r="I384" t="str">
            <v>Linoleum</v>
          </cell>
          <cell r="J384"/>
          <cell r="K384"/>
          <cell r="L384" t="str">
            <v>nvt</v>
          </cell>
          <cell r="M384">
            <v>0</v>
          </cell>
          <cell r="N384"/>
          <cell r="O384">
            <v>0</v>
          </cell>
          <cell r="P384">
            <v>1</v>
          </cell>
          <cell r="Q384">
            <v>0</v>
          </cell>
          <cell r="R384">
            <v>0</v>
          </cell>
          <cell r="S384">
            <v>0</v>
          </cell>
        </row>
        <row r="385">
          <cell r="D385" t="str">
            <v>Horizon Anker Einder 2 gebouw A</v>
          </cell>
          <cell r="E385" t="str">
            <v>1e</v>
          </cell>
          <cell r="F385" t="str">
            <v>A1.311</v>
          </cell>
          <cell r="G385" t="str">
            <v>Zit-Slaapkamer</v>
          </cell>
          <cell r="H385" t="str">
            <v>niet van toepassing</v>
          </cell>
          <cell r="I385" t="str">
            <v>Linoleum</v>
          </cell>
          <cell r="J385"/>
          <cell r="K385"/>
          <cell r="L385" t="str">
            <v>nvt</v>
          </cell>
          <cell r="M385">
            <v>0</v>
          </cell>
          <cell r="N385"/>
          <cell r="O385">
            <v>0</v>
          </cell>
          <cell r="P385">
            <v>1</v>
          </cell>
          <cell r="Q385">
            <v>0</v>
          </cell>
          <cell r="R385">
            <v>0</v>
          </cell>
          <cell r="S385">
            <v>0</v>
          </cell>
        </row>
        <row r="386">
          <cell r="D386" t="str">
            <v>Horizon Anker Einder 2 gebouw A</v>
          </cell>
          <cell r="E386" t="str">
            <v>1e</v>
          </cell>
          <cell r="F386" t="str">
            <v>A1.312</v>
          </cell>
          <cell r="G386" t="str">
            <v>Zit-Slaapkamer</v>
          </cell>
          <cell r="H386" t="str">
            <v>niet van toepassing</v>
          </cell>
          <cell r="I386" t="str">
            <v>Linoleum</v>
          </cell>
          <cell r="J386"/>
          <cell r="K386"/>
          <cell r="L386" t="str">
            <v>nvt</v>
          </cell>
          <cell r="M386">
            <v>0</v>
          </cell>
          <cell r="N386"/>
          <cell r="O386">
            <v>0</v>
          </cell>
          <cell r="P386">
            <v>1</v>
          </cell>
          <cell r="Q386">
            <v>0</v>
          </cell>
          <cell r="R386">
            <v>0</v>
          </cell>
          <cell r="S386">
            <v>0</v>
          </cell>
        </row>
        <row r="387">
          <cell r="D387" t="str">
            <v>Horizon Anker Einder 2 gebouw A</v>
          </cell>
          <cell r="E387" t="str">
            <v>1e</v>
          </cell>
          <cell r="F387" t="str">
            <v>A1.313</v>
          </cell>
          <cell r="G387" t="str">
            <v>Zit-Slaapkamer</v>
          </cell>
          <cell r="H387" t="str">
            <v>niet van toepassing</v>
          </cell>
          <cell r="I387" t="str">
            <v>Linoleum</v>
          </cell>
          <cell r="J387"/>
          <cell r="K387"/>
          <cell r="L387" t="str">
            <v>nvt</v>
          </cell>
          <cell r="M387">
            <v>0</v>
          </cell>
          <cell r="N387"/>
          <cell r="O387">
            <v>0</v>
          </cell>
          <cell r="P387">
            <v>1</v>
          </cell>
          <cell r="Q387">
            <v>0</v>
          </cell>
          <cell r="R387">
            <v>0</v>
          </cell>
          <cell r="S387">
            <v>0</v>
          </cell>
        </row>
        <row r="388">
          <cell r="D388" t="str">
            <v>Horizon Anker Einder 2 gebouw A</v>
          </cell>
          <cell r="E388" t="str">
            <v>1e</v>
          </cell>
          <cell r="F388" t="str">
            <v>A1.314</v>
          </cell>
          <cell r="G388" t="str">
            <v>kast</v>
          </cell>
          <cell r="H388" t="str">
            <v>niet van toepassing</v>
          </cell>
          <cell r="I388"/>
          <cell r="J388"/>
          <cell r="K388"/>
          <cell r="L388" t="str">
            <v>nvt</v>
          </cell>
          <cell r="M388">
            <v>0</v>
          </cell>
          <cell r="N388"/>
          <cell r="O388">
            <v>0</v>
          </cell>
          <cell r="P388">
            <v>1</v>
          </cell>
          <cell r="Q388">
            <v>0</v>
          </cell>
          <cell r="R388">
            <v>0</v>
          </cell>
          <cell r="S388">
            <v>0</v>
          </cell>
        </row>
        <row r="389">
          <cell r="D389" t="str">
            <v>Horizon Anker Einder 2 gebouw A</v>
          </cell>
          <cell r="E389" t="str">
            <v>1e</v>
          </cell>
          <cell r="F389" t="str">
            <v>A1.315a</v>
          </cell>
          <cell r="G389" t="str">
            <v>douche</v>
          </cell>
          <cell r="H389" t="str">
            <v>sanitaire ruimte (toilet-/doucheruimte)</v>
          </cell>
          <cell r="I389" t="str">
            <v>Tegels</v>
          </cell>
          <cell r="J389">
            <v>1.9</v>
          </cell>
          <cell r="K389"/>
          <cell r="L389">
            <v>4255</v>
          </cell>
          <cell r="M389">
            <v>104</v>
          </cell>
          <cell r="N389"/>
          <cell r="O389">
            <v>255</v>
          </cell>
          <cell r="P389">
            <v>1</v>
          </cell>
          <cell r="Q389">
            <v>0</v>
          </cell>
          <cell r="R389">
            <v>0</v>
          </cell>
          <cell r="S389">
            <v>0</v>
          </cell>
        </row>
        <row r="390">
          <cell r="D390" t="str">
            <v>Horizon Anker Einder 2 gebouw A</v>
          </cell>
          <cell r="E390" t="str">
            <v>1e</v>
          </cell>
          <cell r="F390" t="str">
            <v>A1.315b</v>
          </cell>
          <cell r="G390" t="str">
            <v>douche</v>
          </cell>
          <cell r="H390" t="str">
            <v>sanitaire ruimte (toilet-/doucheruimte)</v>
          </cell>
          <cell r="I390" t="str">
            <v>Tegels</v>
          </cell>
          <cell r="J390">
            <v>2.1</v>
          </cell>
          <cell r="K390"/>
          <cell r="L390">
            <v>4255</v>
          </cell>
          <cell r="M390">
            <v>104</v>
          </cell>
          <cell r="N390"/>
          <cell r="O390">
            <v>255</v>
          </cell>
          <cell r="P390">
            <v>1</v>
          </cell>
          <cell r="Q390">
            <v>0</v>
          </cell>
          <cell r="R390">
            <v>0</v>
          </cell>
          <cell r="S390">
            <v>0</v>
          </cell>
        </row>
        <row r="391">
          <cell r="D391" t="str">
            <v>Horizon Anker Einder 2 gebouw A</v>
          </cell>
          <cell r="E391" t="str">
            <v>1e</v>
          </cell>
          <cell r="F391" t="str">
            <v>A1.315c</v>
          </cell>
          <cell r="G391" t="str">
            <v>douche</v>
          </cell>
          <cell r="H391" t="str">
            <v>sanitaire ruimte (toilet-/doucheruimte)</v>
          </cell>
          <cell r="I391" t="str">
            <v>Tegels</v>
          </cell>
          <cell r="J391">
            <v>2.2999999999999998</v>
          </cell>
          <cell r="K391"/>
          <cell r="L391">
            <v>4255</v>
          </cell>
          <cell r="M391">
            <v>104</v>
          </cell>
          <cell r="N391"/>
          <cell r="O391">
            <v>255</v>
          </cell>
          <cell r="P391">
            <v>1</v>
          </cell>
          <cell r="Q391">
            <v>0</v>
          </cell>
          <cell r="R391">
            <v>0</v>
          </cell>
          <cell r="S391">
            <v>0</v>
          </cell>
        </row>
        <row r="392">
          <cell r="D392" t="str">
            <v>Horizon Anker Einder 2 gebouw A</v>
          </cell>
          <cell r="E392" t="str">
            <v>1e</v>
          </cell>
          <cell r="F392" t="str">
            <v>A1.316</v>
          </cell>
          <cell r="G392" t="str">
            <v>Toilet</v>
          </cell>
          <cell r="H392" t="str">
            <v>sanitaire ruimte (toilet-/doucheruimte)</v>
          </cell>
          <cell r="I392" t="str">
            <v>Tegels</v>
          </cell>
          <cell r="J392">
            <v>3.4</v>
          </cell>
          <cell r="K392"/>
          <cell r="L392">
            <v>4153</v>
          </cell>
          <cell r="M392">
            <v>104</v>
          </cell>
          <cell r="N392"/>
          <cell r="O392">
            <v>153</v>
          </cell>
          <cell r="P392">
            <v>1</v>
          </cell>
          <cell r="Q392">
            <v>0</v>
          </cell>
          <cell r="R392">
            <v>0</v>
          </cell>
          <cell r="S392">
            <v>0</v>
          </cell>
        </row>
        <row r="393">
          <cell r="D393" t="str">
            <v>Horizon Anker Einder 2 gebouw A</v>
          </cell>
          <cell r="E393" t="str">
            <v>1e</v>
          </cell>
          <cell r="F393" t="str">
            <v>A1.317</v>
          </cell>
          <cell r="G393" t="str">
            <v>Toilet</v>
          </cell>
          <cell r="H393" t="str">
            <v>sanitaire ruimte (toilet-/doucheruimte)</v>
          </cell>
          <cell r="I393" t="str">
            <v>Tegels</v>
          </cell>
          <cell r="J393">
            <v>3.9</v>
          </cell>
          <cell r="K393"/>
          <cell r="L393">
            <v>4153</v>
          </cell>
          <cell r="M393">
            <v>104</v>
          </cell>
          <cell r="N393"/>
          <cell r="O393">
            <v>153</v>
          </cell>
          <cell r="P393">
            <v>1</v>
          </cell>
          <cell r="Q393">
            <v>0</v>
          </cell>
          <cell r="R393">
            <v>0</v>
          </cell>
          <cell r="S393">
            <v>0</v>
          </cell>
        </row>
        <row r="394">
          <cell r="D394" t="str">
            <v>Horizon Anker Einder 2 gebouw A</v>
          </cell>
          <cell r="E394" t="str">
            <v>1e</v>
          </cell>
          <cell r="F394" t="str">
            <v>A1.318</v>
          </cell>
          <cell r="G394" t="str">
            <v>Teamkamer</v>
          </cell>
          <cell r="H394" t="str">
            <v>administratieve -, personeels- en vergaderruimte</v>
          </cell>
          <cell r="I394" t="str">
            <v>Linoleum</v>
          </cell>
          <cell r="J394">
            <v>18.399999999999999</v>
          </cell>
          <cell r="K394"/>
          <cell r="L394">
            <v>1153</v>
          </cell>
          <cell r="M394">
            <v>101</v>
          </cell>
          <cell r="N394"/>
          <cell r="O394">
            <v>153</v>
          </cell>
          <cell r="P394">
            <v>1</v>
          </cell>
          <cell r="Q394">
            <v>0</v>
          </cell>
          <cell r="R394">
            <v>0</v>
          </cell>
          <cell r="S394">
            <v>0</v>
          </cell>
        </row>
        <row r="395">
          <cell r="D395" t="str">
            <v>Horizon Anker Einder 2 gebouw A</v>
          </cell>
          <cell r="E395" t="str">
            <v>1e</v>
          </cell>
          <cell r="F395" t="str">
            <v>A1.319</v>
          </cell>
          <cell r="G395" t="str">
            <v>MK</v>
          </cell>
          <cell r="H395" t="str">
            <v>niet van toepassing</v>
          </cell>
          <cell r="I395"/>
          <cell r="J395"/>
          <cell r="K395"/>
          <cell r="L395" t="str">
            <v>nvt</v>
          </cell>
          <cell r="M395">
            <v>0</v>
          </cell>
          <cell r="N395"/>
          <cell r="O395">
            <v>0</v>
          </cell>
          <cell r="P395">
            <v>1</v>
          </cell>
          <cell r="Q395">
            <v>0</v>
          </cell>
          <cell r="R395">
            <v>0</v>
          </cell>
          <cell r="S395">
            <v>0</v>
          </cell>
        </row>
        <row r="396">
          <cell r="D396" t="str">
            <v>Horizon Anker Einder 2 gebouw A</v>
          </cell>
          <cell r="E396" t="str">
            <v>1e</v>
          </cell>
          <cell r="F396" t="str">
            <v>A1.320</v>
          </cell>
          <cell r="G396" t="str">
            <v>WDR/Linnen+WK</v>
          </cell>
          <cell r="H396" t="str">
            <v>entree, gang, hal, repro, kopieer, was/droogruimte</v>
          </cell>
          <cell r="I396" t="str">
            <v>Tegels</v>
          </cell>
          <cell r="J396">
            <v>7.9</v>
          </cell>
          <cell r="K396"/>
          <cell r="L396">
            <v>3153</v>
          </cell>
          <cell r="M396">
            <v>103</v>
          </cell>
          <cell r="N396"/>
          <cell r="O396">
            <v>153</v>
          </cell>
          <cell r="P396">
            <v>1</v>
          </cell>
          <cell r="Q396">
            <v>0</v>
          </cell>
          <cell r="R396">
            <v>0</v>
          </cell>
          <cell r="S396">
            <v>0</v>
          </cell>
        </row>
        <row r="397">
          <cell r="D397" t="str">
            <v>Horizon Anker Einder 2 gebouw A</v>
          </cell>
          <cell r="E397" t="str">
            <v>1e</v>
          </cell>
          <cell r="F397" t="str">
            <v>A1.321a</v>
          </cell>
          <cell r="G397" t="str">
            <v>Speelruimte</v>
          </cell>
          <cell r="H397" t="str">
            <v>speellokaal</v>
          </cell>
          <cell r="I397" t="str">
            <v>Linoleum</v>
          </cell>
          <cell r="J397">
            <v>40.6</v>
          </cell>
          <cell r="K397"/>
          <cell r="L397">
            <v>8153</v>
          </cell>
          <cell r="M397">
            <v>107</v>
          </cell>
          <cell r="N397"/>
          <cell r="O397">
            <v>153</v>
          </cell>
          <cell r="P397">
            <v>1</v>
          </cell>
          <cell r="Q397">
            <v>0</v>
          </cell>
          <cell r="R397">
            <v>0</v>
          </cell>
          <cell r="S397">
            <v>0</v>
          </cell>
        </row>
        <row r="398">
          <cell r="D398" t="str">
            <v>Horizon Anker Einder 2 gebouw A</v>
          </cell>
          <cell r="E398" t="str">
            <v>1e</v>
          </cell>
          <cell r="F398" t="str">
            <v>A1.321b</v>
          </cell>
          <cell r="G398" t="str">
            <v>Groepsruimte</v>
          </cell>
          <cell r="H398" t="str">
            <v>leslokaal</v>
          </cell>
          <cell r="I398" t="str">
            <v>Linoleum</v>
          </cell>
          <cell r="J398">
            <v>70.5</v>
          </cell>
          <cell r="K398"/>
          <cell r="L398">
            <v>7153</v>
          </cell>
          <cell r="M398">
            <v>107</v>
          </cell>
          <cell r="N398"/>
          <cell r="O398">
            <v>153</v>
          </cell>
          <cell r="P398">
            <v>1</v>
          </cell>
          <cell r="Q398">
            <v>0</v>
          </cell>
          <cell r="R398">
            <v>0</v>
          </cell>
          <cell r="S398">
            <v>0</v>
          </cell>
        </row>
        <row r="399">
          <cell r="D399" t="str">
            <v>Horizon Anker Einder 2 gebouw A</v>
          </cell>
          <cell r="E399" t="str">
            <v>1e</v>
          </cell>
          <cell r="F399" t="str">
            <v>A1.322</v>
          </cell>
          <cell r="G399" t="str">
            <v>Keuken (keuken)</v>
          </cell>
          <cell r="H399" t="str">
            <v>Keuken</v>
          </cell>
          <cell r="I399" t="str">
            <v>Tegels</v>
          </cell>
          <cell r="J399">
            <v>13.2</v>
          </cell>
          <cell r="K399"/>
          <cell r="L399">
            <v>18255</v>
          </cell>
          <cell r="M399" t="str">
            <v>nvt</v>
          </cell>
          <cell r="N399"/>
          <cell r="O399">
            <v>255</v>
          </cell>
          <cell r="P399">
            <v>1</v>
          </cell>
          <cell r="Q399">
            <v>0</v>
          </cell>
          <cell r="R399">
            <v>0</v>
          </cell>
          <cell r="S399">
            <v>0</v>
          </cell>
        </row>
        <row r="400">
          <cell r="D400" t="str">
            <v>Horizon Anker Einder 2 gebouw A</v>
          </cell>
          <cell r="E400" t="str">
            <v>1e</v>
          </cell>
          <cell r="F400" t="str">
            <v>A1.323</v>
          </cell>
          <cell r="G400" t="str">
            <v>Bijkeuken</v>
          </cell>
          <cell r="H400" t="str">
            <v>Keuken</v>
          </cell>
          <cell r="I400" t="str">
            <v>Tegels</v>
          </cell>
          <cell r="J400">
            <v>6.7</v>
          </cell>
          <cell r="K400"/>
          <cell r="L400">
            <v>18153</v>
          </cell>
          <cell r="M400" t="str">
            <v>nvt</v>
          </cell>
          <cell r="N400"/>
          <cell r="O400">
            <v>153</v>
          </cell>
          <cell r="P400">
            <v>1</v>
          </cell>
          <cell r="Q400">
            <v>0</v>
          </cell>
          <cell r="R400">
            <v>0</v>
          </cell>
          <cell r="S400">
            <v>0</v>
          </cell>
        </row>
        <row r="401">
          <cell r="D401" t="str">
            <v>Horizon Anker Einder 2 gebouw A</v>
          </cell>
          <cell r="E401" t="str">
            <v>1e</v>
          </cell>
          <cell r="F401" t="str">
            <v>A1.324</v>
          </cell>
          <cell r="G401" t="str">
            <v>Entree</v>
          </cell>
          <cell r="H401" t="str">
            <v>entree, gang, hal, repro, kopieer, was/droogruimte</v>
          </cell>
          <cell r="I401" t="str">
            <v>Linoleum</v>
          </cell>
          <cell r="J401">
            <v>12.7</v>
          </cell>
          <cell r="K401"/>
          <cell r="L401">
            <v>3153</v>
          </cell>
          <cell r="M401">
            <v>103</v>
          </cell>
          <cell r="N401"/>
          <cell r="O401">
            <v>153</v>
          </cell>
          <cell r="P401">
            <v>1</v>
          </cell>
          <cell r="Q401">
            <v>0</v>
          </cell>
          <cell r="R401">
            <v>0</v>
          </cell>
          <cell r="S401">
            <v>0</v>
          </cell>
        </row>
        <row r="402">
          <cell r="D402" t="str">
            <v>Horizon Anker Einder 2 gebouw A</v>
          </cell>
          <cell r="E402" t="str">
            <v>1e</v>
          </cell>
          <cell r="F402" t="str">
            <v>A1.325</v>
          </cell>
          <cell r="G402" t="str">
            <v>Spreekkamer</v>
          </cell>
          <cell r="H402" t="str">
            <v>administratieve -, personeels- en vergaderruimte</v>
          </cell>
          <cell r="I402" t="str">
            <v>Linoleum</v>
          </cell>
          <cell r="J402">
            <v>12.5</v>
          </cell>
          <cell r="K402"/>
          <cell r="L402">
            <v>1153</v>
          </cell>
          <cell r="M402">
            <v>101</v>
          </cell>
          <cell r="N402"/>
          <cell r="O402">
            <v>153</v>
          </cell>
          <cell r="P402">
            <v>1</v>
          </cell>
          <cell r="Q402">
            <v>0</v>
          </cell>
          <cell r="R402">
            <v>0</v>
          </cell>
          <cell r="S402">
            <v>0</v>
          </cell>
        </row>
        <row r="403">
          <cell r="D403" t="str">
            <v>Horizon Anker Einder 2 gebouw A</v>
          </cell>
          <cell r="E403" t="str">
            <v>1e</v>
          </cell>
          <cell r="F403" t="str">
            <v>A1.326</v>
          </cell>
          <cell r="G403" t="str">
            <v>Gang</v>
          </cell>
          <cell r="H403" t="str">
            <v>entree, gang, hal, repro, kopieer, was/droogruimte</v>
          </cell>
          <cell r="I403" t="str">
            <v>Linoleum</v>
          </cell>
          <cell r="J403">
            <v>7.3</v>
          </cell>
          <cell r="K403"/>
          <cell r="L403">
            <v>3153</v>
          </cell>
          <cell r="M403">
            <v>103</v>
          </cell>
          <cell r="N403"/>
          <cell r="O403">
            <v>153</v>
          </cell>
          <cell r="P403">
            <v>1</v>
          </cell>
          <cell r="Q403">
            <v>0</v>
          </cell>
          <cell r="R403">
            <v>0</v>
          </cell>
          <cell r="S403">
            <v>0</v>
          </cell>
        </row>
        <row r="404">
          <cell r="D404" t="str">
            <v>Horizon Anker Einder 2 gebouw A</v>
          </cell>
          <cell r="E404" t="str">
            <v>1e</v>
          </cell>
          <cell r="F404" t="str">
            <v>A1.327</v>
          </cell>
          <cell r="G404" t="str">
            <v>Trap</v>
          </cell>
          <cell r="H404" t="str">
            <v>trappenhuis</v>
          </cell>
          <cell r="I404" t="str">
            <v>Steen</v>
          </cell>
          <cell r="J404">
            <v>3.1</v>
          </cell>
          <cell r="K404"/>
          <cell r="L404">
            <v>9153</v>
          </cell>
          <cell r="M404">
            <v>109</v>
          </cell>
          <cell r="N404"/>
          <cell r="O404">
            <v>153</v>
          </cell>
          <cell r="P404">
            <v>1</v>
          </cell>
          <cell r="Q404">
            <v>0</v>
          </cell>
          <cell r="R404">
            <v>0</v>
          </cell>
          <cell r="S404">
            <v>0</v>
          </cell>
        </row>
        <row r="405">
          <cell r="D405" t="str">
            <v>Horizon Anker Einder 2 gebouw A</v>
          </cell>
          <cell r="E405" t="str">
            <v>1e</v>
          </cell>
          <cell r="F405" t="str">
            <v>A1.328</v>
          </cell>
          <cell r="G405" t="str">
            <v>Sluis</v>
          </cell>
          <cell r="H405" t="str">
            <v>entree, gang, hal, repro, kopieer, was/droogruimte</v>
          </cell>
          <cell r="I405" t="str">
            <v>Steen</v>
          </cell>
          <cell r="J405">
            <v>8.6999999999999993</v>
          </cell>
          <cell r="K405"/>
          <cell r="L405">
            <v>3153</v>
          </cell>
          <cell r="M405">
            <v>103</v>
          </cell>
          <cell r="N405"/>
          <cell r="O405">
            <v>153</v>
          </cell>
          <cell r="P405">
            <v>1</v>
          </cell>
          <cell r="Q405">
            <v>0</v>
          </cell>
          <cell r="R405">
            <v>0</v>
          </cell>
          <cell r="S405">
            <v>0</v>
          </cell>
        </row>
        <row r="406">
          <cell r="D406" t="str">
            <v>Horizon Anker Einder 2 gebouw A</v>
          </cell>
          <cell r="E406" t="str">
            <v>1e</v>
          </cell>
          <cell r="F406" t="str">
            <v>A1.329</v>
          </cell>
          <cell r="G406" t="str">
            <v>Loggia</v>
          </cell>
          <cell r="H406" t="str">
            <v>niet van toepassing</v>
          </cell>
          <cell r="I406" t="str">
            <v>Steen</v>
          </cell>
          <cell r="J406"/>
          <cell r="K406"/>
          <cell r="L406" t="str">
            <v>nvt</v>
          </cell>
          <cell r="M406">
            <v>0</v>
          </cell>
          <cell r="N406"/>
          <cell r="O406">
            <v>0</v>
          </cell>
          <cell r="P406">
            <v>1</v>
          </cell>
          <cell r="Q406">
            <v>0</v>
          </cell>
          <cell r="R406">
            <v>0</v>
          </cell>
          <cell r="S406">
            <v>0</v>
          </cell>
        </row>
        <row r="407">
          <cell r="D407" t="str">
            <v>Horizon Anker Einder 2 gebouw A</v>
          </cell>
          <cell r="E407" t="str">
            <v>1e</v>
          </cell>
          <cell r="F407" t="str">
            <v>A1.330</v>
          </cell>
          <cell r="G407" t="str">
            <v>Afzondering</v>
          </cell>
          <cell r="H407" t="str">
            <v>aula, gemeenschappelijke ruimte, bibliotheek</v>
          </cell>
          <cell r="I407" t="str">
            <v>Linoleum</v>
          </cell>
          <cell r="J407">
            <v>9.6999999999999993</v>
          </cell>
          <cell r="K407"/>
          <cell r="L407">
            <v>2153</v>
          </cell>
          <cell r="M407">
            <v>102</v>
          </cell>
          <cell r="N407"/>
          <cell r="O407">
            <v>153</v>
          </cell>
          <cell r="P407">
            <v>1</v>
          </cell>
          <cell r="Q407">
            <v>0</v>
          </cell>
          <cell r="R407">
            <v>0</v>
          </cell>
          <cell r="S407">
            <v>0</v>
          </cell>
        </row>
        <row r="408">
          <cell r="D408" t="str">
            <v>Horizon Anker Einder 2 gebouw A</v>
          </cell>
          <cell r="E408" t="str">
            <v>1e</v>
          </cell>
          <cell r="F408" t="str">
            <v>A1.331</v>
          </cell>
          <cell r="G408" t="str">
            <v xml:space="preserve">Badkamer </v>
          </cell>
          <cell r="H408" t="str">
            <v>sanitaire ruimte (toilet-/doucheruimte)</v>
          </cell>
          <cell r="I408" t="str">
            <v>Tegels</v>
          </cell>
          <cell r="J408">
            <v>5.0999999999999996</v>
          </cell>
          <cell r="K408"/>
          <cell r="L408">
            <v>4255</v>
          </cell>
          <cell r="M408">
            <v>104</v>
          </cell>
          <cell r="N408"/>
          <cell r="O408">
            <v>255</v>
          </cell>
          <cell r="P408">
            <v>1</v>
          </cell>
          <cell r="Q408">
            <v>0</v>
          </cell>
          <cell r="R408">
            <v>0</v>
          </cell>
          <cell r="S408">
            <v>0</v>
          </cell>
        </row>
        <row r="409">
          <cell r="D409" t="str">
            <v>Horizon Anker Einder 2 gebouw A</v>
          </cell>
          <cell r="E409" t="str">
            <v>1e</v>
          </cell>
          <cell r="F409" t="str">
            <v>A1.332</v>
          </cell>
          <cell r="G409" t="str">
            <v>Kast</v>
          </cell>
          <cell r="H409" t="str">
            <v>niet van toepassing</v>
          </cell>
          <cell r="I409"/>
          <cell r="J409"/>
          <cell r="K409"/>
          <cell r="L409" t="str">
            <v>nvt</v>
          </cell>
          <cell r="M409">
            <v>0</v>
          </cell>
          <cell r="N409"/>
          <cell r="O409">
            <v>0</v>
          </cell>
          <cell r="P409">
            <v>1</v>
          </cell>
          <cell r="Q409">
            <v>0</v>
          </cell>
          <cell r="R409">
            <v>0</v>
          </cell>
          <cell r="S409">
            <v>0</v>
          </cell>
        </row>
        <row r="410">
          <cell r="D410" t="str">
            <v>Horizon Anker Einder 2 gebouw A</v>
          </cell>
          <cell r="E410" t="str">
            <v>1e</v>
          </cell>
          <cell r="F410" t="str">
            <v>A1.333</v>
          </cell>
          <cell r="G410" t="str">
            <v>Kast</v>
          </cell>
          <cell r="H410" t="str">
            <v>niet van toepassing</v>
          </cell>
          <cell r="I410"/>
          <cell r="J410"/>
          <cell r="K410"/>
          <cell r="L410" t="str">
            <v>nvt</v>
          </cell>
          <cell r="M410">
            <v>0</v>
          </cell>
          <cell r="N410"/>
          <cell r="O410">
            <v>0</v>
          </cell>
          <cell r="P410">
            <v>1</v>
          </cell>
          <cell r="Q410">
            <v>0</v>
          </cell>
          <cell r="R410">
            <v>0</v>
          </cell>
          <cell r="S410">
            <v>0</v>
          </cell>
        </row>
        <row r="411">
          <cell r="D411" t="str">
            <v>Horizon Anker Meander 2 gebouw A</v>
          </cell>
          <cell r="E411" t="str">
            <v>1e</v>
          </cell>
          <cell r="F411" t="str">
            <v>A1.401</v>
          </cell>
          <cell r="G411" t="str">
            <v>Trap</v>
          </cell>
          <cell r="H411" t="str">
            <v>trappenhuis</v>
          </cell>
          <cell r="I411" t="str">
            <v>Steen</v>
          </cell>
          <cell r="J411">
            <v>5.7</v>
          </cell>
          <cell r="K411"/>
          <cell r="L411">
            <v>9153</v>
          </cell>
          <cell r="M411">
            <v>109</v>
          </cell>
          <cell r="N411"/>
          <cell r="O411">
            <v>153</v>
          </cell>
          <cell r="P411">
            <v>1</v>
          </cell>
          <cell r="Q411">
            <v>0</v>
          </cell>
          <cell r="R411">
            <v>0</v>
          </cell>
          <cell r="S411">
            <v>0</v>
          </cell>
        </row>
        <row r="412">
          <cell r="D412" t="str">
            <v>Horizon Anker Meander 2 gebouw A</v>
          </cell>
          <cell r="E412" t="str">
            <v>1e</v>
          </cell>
          <cell r="F412" t="str">
            <v>A1.402</v>
          </cell>
          <cell r="G412" t="str">
            <v>Sluis</v>
          </cell>
          <cell r="H412" t="str">
            <v>entree, gang, hal, repro, kopieer, was/droogruimte</v>
          </cell>
          <cell r="I412" t="str">
            <v>Steen</v>
          </cell>
          <cell r="J412">
            <v>9.8000000000000007</v>
          </cell>
          <cell r="K412"/>
          <cell r="L412">
            <v>3153</v>
          </cell>
          <cell r="M412">
            <v>103</v>
          </cell>
          <cell r="N412"/>
          <cell r="O412">
            <v>153</v>
          </cell>
          <cell r="P412">
            <v>1</v>
          </cell>
          <cell r="Q412">
            <v>0</v>
          </cell>
          <cell r="R412">
            <v>0</v>
          </cell>
          <cell r="S412">
            <v>0</v>
          </cell>
        </row>
        <row r="413">
          <cell r="D413" t="str">
            <v>Horizon Anker Meander 2 gebouw A</v>
          </cell>
          <cell r="E413" t="str">
            <v>1e</v>
          </cell>
          <cell r="F413" t="str">
            <v>A1.403</v>
          </cell>
          <cell r="G413" t="str">
            <v>Gang</v>
          </cell>
          <cell r="H413" t="str">
            <v>entree, gang, hal, repro, kopieer, was/droogruimte</v>
          </cell>
          <cell r="I413" t="str">
            <v>Linoleum</v>
          </cell>
          <cell r="J413">
            <v>46.8</v>
          </cell>
          <cell r="K413"/>
          <cell r="L413">
            <v>3153</v>
          </cell>
          <cell r="M413">
            <v>103</v>
          </cell>
          <cell r="N413"/>
          <cell r="O413">
            <v>153</v>
          </cell>
          <cell r="P413">
            <v>1</v>
          </cell>
          <cell r="Q413">
            <v>0</v>
          </cell>
          <cell r="R413">
            <v>0</v>
          </cell>
          <cell r="S413">
            <v>0</v>
          </cell>
        </row>
        <row r="414">
          <cell r="D414" t="str">
            <v>Horizon Anker Meander 2 gebouw A</v>
          </cell>
          <cell r="E414" t="str">
            <v>1e</v>
          </cell>
          <cell r="F414" t="str">
            <v>A0.404</v>
          </cell>
          <cell r="G414" t="str">
            <v>Zit-slaapkamer</v>
          </cell>
          <cell r="H414" t="str">
            <v>niet van toepassing</v>
          </cell>
          <cell r="I414" t="str">
            <v>Linoleum</v>
          </cell>
          <cell r="J414"/>
          <cell r="K414"/>
          <cell r="L414" t="str">
            <v>nvt</v>
          </cell>
          <cell r="M414">
            <v>0</v>
          </cell>
          <cell r="N414"/>
          <cell r="O414">
            <v>0</v>
          </cell>
          <cell r="P414">
            <v>1</v>
          </cell>
          <cell r="Q414">
            <v>0</v>
          </cell>
          <cell r="R414">
            <v>0</v>
          </cell>
          <cell r="S414">
            <v>0</v>
          </cell>
        </row>
        <row r="415">
          <cell r="D415" t="str">
            <v>Horizon Anker Meander 2 gebouw A</v>
          </cell>
          <cell r="E415" t="str">
            <v>1e</v>
          </cell>
          <cell r="F415" t="str">
            <v>A0.405</v>
          </cell>
          <cell r="G415" t="str">
            <v>Zit-slaapkamer</v>
          </cell>
          <cell r="H415" t="str">
            <v>niet van toepassing</v>
          </cell>
          <cell r="I415" t="str">
            <v>Linoleum</v>
          </cell>
          <cell r="J415"/>
          <cell r="K415"/>
          <cell r="L415" t="str">
            <v>nvt</v>
          </cell>
          <cell r="M415">
            <v>0</v>
          </cell>
          <cell r="N415"/>
          <cell r="O415">
            <v>0</v>
          </cell>
          <cell r="P415">
            <v>1</v>
          </cell>
          <cell r="Q415">
            <v>0</v>
          </cell>
          <cell r="R415">
            <v>0</v>
          </cell>
          <cell r="S415">
            <v>0</v>
          </cell>
        </row>
        <row r="416">
          <cell r="D416" t="str">
            <v>Horizon Anker Meander 2 gebouw A</v>
          </cell>
          <cell r="E416" t="str">
            <v>1e</v>
          </cell>
          <cell r="F416" t="str">
            <v>A0.406</v>
          </cell>
          <cell r="G416" t="str">
            <v>Zit-slaapkamer</v>
          </cell>
          <cell r="H416" t="str">
            <v>niet van toepassing</v>
          </cell>
          <cell r="I416" t="str">
            <v>Linoleum</v>
          </cell>
          <cell r="J416"/>
          <cell r="K416"/>
          <cell r="L416" t="str">
            <v>nvt</v>
          </cell>
          <cell r="M416">
            <v>0</v>
          </cell>
          <cell r="N416"/>
          <cell r="O416">
            <v>0</v>
          </cell>
          <cell r="P416">
            <v>1</v>
          </cell>
          <cell r="Q416">
            <v>0</v>
          </cell>
          <cell r="R416">
            <v>0</v>
          </cell>
          <cell r="S416">
            <v>0</v>
          </cell>
        </row>
        <row r="417">
          <cell r="D417" t="str">
            <v>Horizon Anker Meander 2 gebouw A</v>
          </cell>
          <cell r="E417" t="str">
            <v>1e</v>
          </cell>
          <cell r="F417" t="str">
            <v>A0.407</v>
          </cell>
          <cell r="G417" t="str">
            <v>Zit-slaapkamer</v>
          </cell>
          <cell r="H417" t="str">
            <v>niet van toepassing</v>
          </cell>
          <cell r="I417" t="str">
            <v>Linoleum</v>
          </cell>
          <cell r="J417"/>
          <cell r="K417"/>
          <cell r="L417" t="str">
            <v>nvt</v>
          </cell>
          <cell r="M417">
            <v>0</v>
          </cell>
          <cell r="N417"/>
          <cell r="O417">
            <v>0</v>
          </cell>
          <cell r="P417">
            <v>1</v>
          </cell>
          <cell r="Q417">
            <v>0</v>
          </cell>
          <cell r="R417">
            <v>0</v>
          </cell>
          <cell r="S417">
            <v>0</v>
          </cell>
        </row>
        <row r="418">
          <cell r="D418" t="str">
            <v>Horizon Anker Meander 2 gebouw A</v>
          </cell>
          <cell r="E418" t="str">
            <v>1e</v>
          </cell>
          <cell r="F418" t="str">
            <v>A0.408</v>
          </cell>
          <cell r="G418" t="str">
            <v>Zit-slaapkamer</v>
          </cell>
          <cell r="H418" t="str">
            <v>niet van toepassing</v>
          </cell>
          <cell r="I418" t="str">
            <v>Linoleum</v>
          </cell>
          <cell r="J418"/>
          <cell r="K418"/>
          <cell r="L418" t="str">
            <v>nvt</v>
          </cell>
          <cell r="M418">
            <v>0</v>
          </cell>
          <cell r="N418"/>
          <cell r="O418">
            <v>0</v>
          </cell>
          <cell r="P418">
            <v>1</v>
          </cell>
          <cell r="Q418">
            <v>0</v>
          </cell>
          <cell r="R418">
            <v>0</v>
          </cell>
          <cell r="S418">
            <v>0</v>
          </cell>
        </row>
        <row r="419">
          <cell r="D419" t="str">
            <v>Horizon Anker Meander 2 gebouw A</v>
          </cell>
          <cell r="E419" t="str">
            <v>1e</v>
          </cell>
          <cell r="F419" t="str">
            <v>A0.409</v>
          </cell>
          <cell r="G419" t="str">
            <v>Zit-slaapkamer</v>
          </cell>
          <cell r="H419" t="str">
            <v>niet van toepassing</v>
          </cell>
          <cell r="I419" t="str">
            <v>Linoleum</v>
          </cell>
          <cell r="J419"/>
          <cell r="K419"/>
          <cell r="L419" t="str">
            <v>nvt</v>
          </cell>
          <cell r="M419">
            <v>0</v>
          </cell>
          <cell r="N419"/>
          <cell r="O419">
            <v>0</v>
          </cell>
          <cell r="P419">
            <v>1</v>
          </cell>
          <cell r="Q419">
            <v>0</v>
          </cell>
          <cell r="R419">
            <v>0</v>
          </cell>
          <cell r="S419">
            <v>0</v>
          </cell>
        </row>
        <row r="420">
          <cell r="D420" t="str">
            <v>Horizon Anker Meander 2 gebouw A</v>
          </cell>
          <cell r="E420" t="str">
            <v>1e</v>
          </cell>
          <cell r="F420" t="str">
            <v>A0.410</v>
          </cell>
          <cell r="G420" t="str">
            <v>Zit-slaapkamer</v>
          </cell>
          <cell r="H420" t="str">
            <v>niet van toepassing</v>
          </cell>
          <cell r="I420" t="str">
            <v>Linoleum</v>
          </cell>
          <cell r="J420"/>
          <cell r="K420"/>
          <cell r="L420" t="str">
            <v>nvt</v>
          </cell>
          <cell r="M420">
            <v>0</v>
          </cell>
          <cell r="N420"/>
          <cell r="O420">
            <v>0</v>
          </cell>
          <cell r="P420">
            <v>1</v>
          </cell>
          <cell r="Q420">
            <v>0</v>
          </cell>
          <cell r="R420">
            <v>0</v>
          </cell>
          <cell r="S420">
            <v>0</v>
          </cell>
        </row>
        <row r="421">
          <cell r="D421" t="str">
            <v>Horizon Anker Meander 2 gebouw A</v>
          </cell>
          <cell r="E421" t="str">
            <v>1e</v>
          </cell>
          <cell r="F421" t="str">
            <v>A0.411</v>
          </cell>
          <cell r="G421" t="str">
            <v>Zit-slaapkamer</v>
          </cell>
          <cell r="H421" t="str">
            <v>niet van toepassing</v>
          </cell>
          <cell r="I421" t="str">
            <v>Linoleum</v>
          </cell>
          <cell r="J421"/>
          <cell r="K421"/>
          <cell r="L421" t="str">
            <v>nvt</v>
          </cell>
          <cell r="M421">
            <v>0</v>
          </cell>
          <cell r="N421"/>
          <cell r="O421">
            <v>0</v>
          </cell>
          <cell r="P421">
            <v>1</v>
          </cell>
          <cell r="Q421">
            <v>0</v>
          </cell>
          <cell r="R421">
            <v>0</v>
          </cell>
          <cell r="S421">
            <v>0</v>
          </cell>
        </row>
        <row r="422">
          <cell r="D422" t="str">
            <v>Horizon Anker Meander 2 gebouw A</v>
          </cell>
          <cell r="E422" t="str">
            <v>1e</v>
          </cell>
          <cell r="F422" t="str">
            <v>A0.412</v>
          </cell>
          <cell r="G422" t="str">
            <v>Zit-slaapkamer</v>
          </cell>
          <cell r="H422" t="str">
            <v>niet van toepassing</v>
          </cell>
          <cell r="I422" t="str">
            <v>Linoleum</v>
          </cell>
          <cell r="J422"/>
          <cell r="K422"/>
          <cell r="L422" t="str">
            <v>nvt</v>
          </cell>
          <cell r="M422">
            <v>0</v>
          </cell>
          <cell r="N422"/>
          <cell r="O422">
            <v>0</v>
          </cell>
          <cell r="P422">
            <v>1</v>
          </cell>
          <cell r="Q422">
            <v>0</v>
          </cell>
          <cell r="R422">
            <v>0</v>
          </cell>
          <cell r="S422">
            <v>0</v>
          </cell>
        </row>
        <row r="423">
          <cell r="D423" t="str">
            <v>Horizon Anker Meander 2 gebouw A</v>
          </cell>
          <cell r="E423" t="str">
            <v>1e</v>
          </cell>
          <cell r="F423" t="str">
            <v>A0.413</v>
          </cell>
          <cell r="G423" t="str">
            <v>Zit-slaapkamer</v>
          </cell>
          <cell r="H423" t="str">
            <v>niet van toepassing</v>
          </cell>
          <cell r="I423" t="str">
            <v>Linoleum</v>
          </cell>
          <cell r="J423"/>
          <cell r="K423"/>
          <cell r="L423" t="str">
            <v>nvt</v>
          </cell>
          <cell r="M423">
            <v>0</v>
          </cell>
          <cell r="N423"/>
          <cell r="O423">
            <v>0</v>
          </cell>
          <cell r="P423">
            <v>1</v>
          </cell>
          <cell r="Q423">
            <v>0</v>
          </cell>
          <cell r="R423">
            <v>0</v>
          </cell>
          <cell r="S423">
            <v>0</v>
          </cell>
        </row>
        <row r="424">
          <cell r="D424" t="str">
            <v>Horizon Anker Meander 2 gebouw A</v>
          </cell>
          <cell r="E424" t="str">
            <v>1e</v>
          </cell>
          <cell r="F424" t="str">
            <v>A0.414</v>
          </cell>
          <cell r="G424" t="str">
            <v>Zit-slaapkamer</v>
          </cell>
          <cell r="H424" t="str">
            <v>niet van toepassing</v>
          </cell>
          <cell r="I424" t="str">
            <v>Linoleum</v>
          </cell>
          <cell r="J424"/>
          <cell r="K424"/>
          <cell r="L424" t="str">
            <v>nvt</v>
          </cell>
          <cell r="M424">
            <v>0</v>
          </cell>
          <cell r="N424"/>
          <cell r="O424">
            <v>0</v>
          </cell>
          <cell r="P424">
            <v>1</v>
          </cell>
          <cell r="Q424">
            <v>0</v>
          </cell>
          <cell r="R424">
            <v>0</v>
          </cell>
          <cell r="S424">
            <v>0</v>
          </cell>
        </row>
        <row r="425">
          <cell r="D425" t="str">
            <v>Horizon Anker Meander 2 gebouw A</v>
          </cell>
          <cell r="E425" t="str">
            <v>1e</v>
          </cell>
          <cell r="F425" t="str">
            <v>A1.415a</v>
          </cell>
          <cell r="G425" t="str">
            <v>douche</v>
          </cell>
          <cell r="H425" t="str">
            <v>sanitaire ruimte (toilet-/doucheruimte)</v>
          </cell>
          <cell r="I425" t="str">
            <v>Tegels</v>
          </cell>
          <cell r="J425">
            <v>1.8</v>
          </cell>
          <cell r="K425"/>
          <cell r="L425">
            <v>4255</v>
          </cell>
          <cell r="M425">
            <v>104</v>
          </cell>
          <cell r="N425"/>
          <cell r="O425">
            <v>255</v>
          </cell>
          <cell r="P425">
            <v>1</v>
          </cell>
          <cell r="Q425">
            <v>0</v>
          </cell>
          <cell r="R425">
            <v>0</v>
          </cell>
          <cell r="S425">
            <v>0</v>
          </cell>
        </row>
        <row r="426">
          <cell r="D426" t="str">
            <v>Horizon Anker Meander 2 gebouw A</v>
          </cell>
          <cell r="E426" t="str">
            <v>1e</v>
          </cell>
          <cell r="F426" t="str">
            <v>A1.415b</v>
          </cell>
          <cell r="G426" t="str">
            <v>douche</v>
          </cell>
          <cell r="H426" t="str">
            <v>sanitaire ruimte (toilet-/doucheruimte)</v>
          </cell>
          <cell r="I426" t="str">
            <v>Tegels</v>
          </cell>
          <cell r="J426">
            <v>2</v>
          </cell>
          <cell r="K426"/>
          <cell r="L426">
            <v>4255</v>
          </cell>
          <cell r="M426">
            <v>104</v>
          </cell>
          <cell r="N426"/>
          <cell r="O426">
            <v>255</v>
          </cell>
          <cell r="P426">
            <v>1</v>
          </cell>
          <cell r="Q426">
            <v>0</v>
          </cell>
          <cell r="R426">
            <v>0</v>
          </cell>
          <cell r="S426">
            <v>0</v>
          </cell>
        </row>
        <row r="427">
          <cell r="D427" t="str">
            <v>Horizon Anker Meander 2 gebouw A</v>
          </cell>
          <cell r="E427" t="str">
            <v>1e</v>
          </cell>
          <cell r="F427" t="str">
            <v>A1.415c</v>
          </cell>
          <cell r="G427" t="str">
            <v>douche</v>
          </cell>
          <cell r="H427" t="str">
            <v>sanitaire ruimte (toilet-/doucheruimte)</v>
          </cell>
          <cell r="I427" t="str">
            <v>Tegels</v>
          </cell>
          <cell r="J427">
            <v>2.2999999999999998</v>
          </cell>
          <cell r="K427"/>
          <cell r="L427">
            <v>4255</v>
          </cell>
          <cell r="M427">
            <v>104</v>
          </cell>
          <cell r="N427"/>
          <cell r="O427">
            <v>255</v>
          </cell>
          <cell r="P427">
            <v>1</v>
          </cell>
          <cell r="Q427">
            <v>0</v>
          </cell>
          <cell r="R427">
            <v>0</v>
          </cell>
          <cell r="S427">
            <v>0</v>
          </cell>
        </row>
        <row r="428">
          <cell r="D428" t="str">
            <v>Horizon Anker Meander 2 gebouw A</v>
          </cell>
          <cell r="E428" t="str">
            <v>1e</v>
          </cell>
          <cell r="F428" t="str">
            <v>A1.416</v>
          </cell>
          <cell r="G428" t="str">
            <v>Toilet</v>
          </cell>
          <cell r="H428" t="str">
            <v>sanitaire ruimte (toilet-/doucheruimte)</v>
          </cell>
          <cell r="I428" t="str">
            <v>Tegels</v>
          </cell>
          <cell r="J428">
            <v>3.4</v>
          </cell>
          <cell r="K428"/>
          <cell r="L428">
            <v>4153</v>
          </cell>
          <cell r="M428">
            <v>104</v>
          </cell>
          <cell r="N428"/>
          <cell r="O428">
            <v>153</v>
          </cell>
          <cell r="P428">
            <v>1</v>
          </cell>
          <cell r="Q428">
            <v>0</v>
          </cell>
          <cell r="R428">
            <v>0</v>
          </cell>
          <cell r="S428">
            <v>0</v>
          </cell>
        </row>
        <row r="429">
          <cell r="D429" t="str">
            <v>Horizon Anker Meander 2 gebouw A</v>
          </cell>
          <cell r="E429" t="str">
            <v>1e</v>
          </cell>
          <cell r="F429" t="str">
            <v>A1.417</v>
          </cell>
          <cell r="G429" t="str">
            <v>Toilet</v>
          </cell>
          <cell r="H429" t="str">
            <v>sanitaire ruimte (toilet-/doucheruimte)</v>
          </cell>
          <cell r="I429" t="str">
            <v>Tegels</v>
          </cell>
          <cell r="J429">
            <v>3.8</v>
          </cell>
          <cell r="K429"/>
          <cell r="L429">
            <v>4153</v>
          </cell>
          <cell r="M429">
            <v>104</v>
          </cell>
          <cell r="N429"/>
          <cell r="O429">
            <v>153</v>
          </cell>
          <cell r="P429">
            <v>1</v>
          </cell>
          <cell r="Q429">
            <v>0</v>
          </cell>
          <cell r="R429">
            <v>0</v>
          </cell>
          <cell r="S429">
            <v>0</v>
          </cell>
        </row>
        <row r="430">
          <cell r="D430" t="str">
            <v>Horizon Anker Meander 2 gebouw A</v>
          </cell>
          <cell r="E430" t="str">
            <v>1e</v>
          </cell>
          <cell r="F430" t="str">
            <v>A1.418</v>
          </cell>
          <cell r="G430" t="str">
            <v>Teamkamer</v>
          </cell>
          <cell r="H430" t="str">
            <v>administratieve -, personeels- en vergaderruimte</v>
          </cell>
          <cell r="I430" t="str">
            <v>Linoleum</v>
          </cell>
          <cell r="J430">
            <v>16.8</v>
          </cell>
          <cell r="K430"/>
          <cell r="L430">
            <v>1153</v>
          </cell>
          <cell r="M430">
            <v>101</v>
          </cell>
          <cell r="N430"/>
          <cell r="O430">
            <v>153</v>
          </cell>
          <cell r="P430">
            <v>1</v>
          </cell>
          <cell r="Q430">
            <v>0</v>
          </cell>
          <cell r="R430">
            <v>0</v>
          </cell>
          <cell r="S430">
            <v>0</v>
          </cell>
        </row>
        <row r="431">
          <cell r="D431" t="str">
            <v>Horizon Anker Meander 2 gebouw A</v>
          </cell>
          <cell r="E431" t="str">
            <v>1e</v>
          </cell>
          <cell r="F431" t="str">
            <v>A1.419</v>
          </cell>
          <cell r="G431" t="str">
            <v>MK</v>
          </cell>
          <cell r="H431" t="str">
            <v>niet van toepassing</v>
          </cell>
          <cell r="I431"/>
          <cell r="J431"/>
          <cell r="K431"/>
          <cell r="L431" t="str">
            <v>nvt</v>
          </cell>
          <cell r="M431">
            <v>0</v>
          </cell>
          <cell r="N431"/>
          <cell r="O431">
            <v>0</v>
          </cell>
          <cell r="P431">
            <v>1</v>
          </cell>
          <cell r="Q431">
            <v>0</v>
          </cell>
          <cell r="R431">
            <v>0</v>
          </cell>
          <cell r="S431">
            <v>0</v>
          </cell>
        </row>
        <row r="432">
          <cell r="D432" t="str">
            <v>Horizon Anker Meander 2 gebouw A</v>
          </cell>
          <cell r="E432" t="str">
            <v>1e</v>
          </cell>
          <cell r="F432" t="str">
            <v>A1.420</v>
          </cell>
          <cell r="G432" t="str">
            <v>WDR/Linnen+WK</v>
          </cell>
          <cell r="H432" t="str">
            <v>entree, gang, hal, repro, kopieer, was/droogruimte</v>
          </cell>
          <cell r="I432" t="str">
            <v>Tegels</v>
          </cell>
          <cell r="J432">
            <v>7.9</v>
          </cell>
          <cell r="K432"/>
          <cell r="L432">
            <v>3153</v>
          </cell>
          <cell r="M432">
            <v>103</v>
          </cell>
          <cell r="N432"/>
          <cell r="O432">
            <v>153</v>
          </cell>
          <cell r="P432">
            <v>1</v>
          </cell>
          <cell r="Q432">
            <v>0</v>
          </cell>
          <cell r="R432">
            <v>0</v>
          </cell>
          <cell r="S432">
            <v>0</v>
          </cell>
        </row>
        <row r="433">
          <cell r="D433" t="str">
            <v>Horizon Anker Meander 2 gebouw A</v>
          </cell>
          <cell r="E433" t="str">
            <v>1e</v>
          </cell>
          <cell r="F433" t="str">
            <v>A1.421a</v>
          </cell>
          <cell r="G433" t="str">
            <v>Speelruimte</v>
          </cell>
          <cell r="H433" t="str">
            <v>speellokaal</v>
          </cell>
          <cell r="I433" t="str">
            <v>Linoleum</v>
          </cell>
          <cell r="J433">
            <v>40.6</v>
          </cell>
          <cell r="K433"/>
          <cell r="L433">
            <v>8153</v>
          </cell>
          <cell r="M433">
            <v>107</v>
          </cell>
          <cell r="N433"/>
          <cell r="O433">
            <v>153</v>
          </cell>
          <cell r="P433">
            <v>1</v>
          </cell>
          <cell r="Q433">
            <v>0</v>
          </cell>
          <cell r="R433">
            <v>0</v>
          </cell>
          <cell r="S433">
            <v>0</v>
          </cell>
        </row>
        <row r="434">
          <cell r="D434" t="str">
            <v>Horizon Anker Meander 2 gebouw A</v>
          </cell>
          <cell r="E434" t="str">
            <v>1e</v>
          </cell>
          <cell r="F434" t="str">
            <v>A1.421b</v>
          </cell>
          <cell r="G434" t="str">
            <v>Groepsruimte</v>
          </cell>
          <cell r="H434" t="str">
            <v>leslokaal</v>
          </cell>
          <cell r="I434" t="str">
            <v>Linoleum</v>
          </cell>
          <cell r="J434">
            <v>70.5</v>
          </cell>
          <cell r="K434"/>
          <cell r="L434">
            <v>7153</v>
          </cell>
          <cell r="M434">
            <v>107</v>
          </cell>
          <cell r="N434"/>
          <cell r="O434">
            <v>153</v>
          </cell>
          <cell r="P434">
            <v>1</v>
          </cell>
          <cell r="Q434">
            <v>0</v>
          </cell>
          <cell r="R434">
            <v>0</v>
          </cell>
          <cell r="S434">
            <v>0</v>
          </cell>
        </row>
        <row r="435">
          <cell r="D435" t="str">
            <v>Horizon Anker Meander 2 gebouw A</v>
          </cell>
          <cell r="E435" t="str">
            <v>1e</v>
          </cell>
          <cell r="F435" t="str">
            <v>A1.422</v>
          </cell>
          <cell r="G435" t="str">
            <v>Keuken (keuken)</v>
          </cell>
          <cell r="H435" t="str">
            <v>Keuken</v>
          </cell>
          <cell r="I435" t="str">
            <v>Tegels</v>
          </cell>
          <cell r="J435">
            <v>13.2</v>
          </cell>
          <cell r="K435"/>
          <cell r="L435">
            <v>18255</v>
          </cell>
          <cell r="M435" t="str">
            <v>nvt</v>
          </cell>
          <cell r="N435"/>
          <cell r="O435">
            <v>255</v>
          </cell>
          <cell r="P435">
            <v>1</v>
          </cell>
          <cell r="Q435">
            <v>0</v>
          </cell>
          <cell r="R435">
            <v>0</v>
          </cell>
          <cell r="S435">
            <v>0</v>
          </cell>
        </row>
        <row r="436">
          <cell r="D436" t="str">
            <v>Horizon Anker Meander 2 gebouw A</v>
          </cell>
          <cell r="E436" t="str">
            <v>1e</v>
          </cell>
          <cell r="F436" t="str">
            <v>A1.423</v>
          </cell>
          <cell r="G436" t="str">
            <v>Bijkeuken</v>
          </cell>
          <cell r="H436" t="str">
            <v>Keuken</v>
          </cell>
          <cell r="I436" t="str">
            <v>Tegels</v>
          </cell>
          <cell r="J436">
            <v>6.7</v>
          </cell>
          <cell r="K436"/>
          <cell r="L436">
            <v>18153</v>
          </cell>
          <cell r="M436" t="str">
            <v>nvt</v>
          </cell>
          <cell r="N436"/>
          <cell r="O436">
            <v>153</v>
          </cell>
          <cell r="P436">
            <v>1</v>
          </cell>
          <cell r="Q436">
            <v>0</v>
          </cell>
          <cell r="R436">
            <v>0</v>
          </cell>
          <cell r="S436">
            <v>0</v>
          </cell>
        </row>
        <row r="437">
          <cell r="D437" t="str">
            <v>Horizon Anker Meander 2 gebouw A</v>
          </cell>
          <cell r="E437" t="str">
            <v>1e</v>
          </cell>
          <cell r="F437" t="str">
            <v>A1.424</v>
          </cell>
          <cell r="G437" t="str">
            <v>Entree</v>
          </cell>
          <cell r="H437" t="str">
            <v>entree, gang, hal, repro, kopieer, was/droogruimte</v>
          </cell>
          <cell r="I437" t="str">
            <v>Linoleum</v>
          </cell>
          <cell r="J437">
            <v>12.8</v>
          </cell>
          <cell r="K437"/>
          <cell r="L437">
            <v>3153</v>
          </cell>
          <cell r="M437">
            <v>103</v>
          </cell>
          <cell r="N437"/>
          <cell r="O437">
            <v>153</v>
          </cell>
          <cell r="P437">
            <v>1</v>
          </cell>
          <cell r="Q437">
            <v>0</v>
          </cell>
          <cell r="R437">
            <v>0</v>
          </cell>
          <cell r="S437">
            <v>0</v>
          </cell>
        </row>
        <row r="438">
          <cell r="D438" t="str">
            <v>Horizon Anker Meander 2 gebouw A</v>
          </cell>
          <cell r="E438" t="str">
            <v>1e</v>
          </cell>
          <cell r="F438" t="str">
            <v>A1.425</v>
          </cell>
          <cell r="G438" t="str">
            <v>Spreekkamer</v>
          </cell>
          <cell r="H438" t="str">
            <v>administratieve -, personeels- en vergaderruimte</v>
          </cell>
          <cell r="I438" t="str">
            <v>Linoleum</v>
          </cell>
          <cell r="J438">
            <v>11.3</v>
          </cell>
          <cell r="K438"/>
          <cell r="L438">
            <v>1153</v>
          </cell>
          <cell r="M438">
            <v>101</v>
          </cell>
          <cell r="N438"/>
          <cell r="O438">
            <v>153</v>
          </cell>
          <cell r="P438">
            <v>1</v>
          </cell>
          <cell r="Q438">
            <v>0</v>
          </cell>
          <cell r="R438">
            <v>0</v>
          </cell>
          <cell r="S438">
            <v>0</v>
          </cell>
        </row>
        <row r="439">
          <cell r="D439" t="str">
            <v>Horizon Anker Meander 2 gebouw A</v>
          </cell>
          <cell r="E439" t="str">
            <v>1e</v>
          </cell>
          <cell r="F439" t="str">
            <v>A1.426</v>
          </cell>
          <cell r="G439" t="str">
            <v>Gang</v>
          </cell>
          <cell r="H439" t="str">
            <v>entree, gang, hal, repro, kopieer, was/droogruimte</v>
          </cell>
          <cell r="I439" t="str">
            <v>Linoleum</v>
          </cell>
          <cell r="J439">
            <v>8.4</v>
          </cell>
          <cell r="K439"/>
          <cell r="L439">
            <v>3153</v>
          </cell>
          <cell r="M439">
            <v>103</v>
          </cell>
          <cell r="N439"/>
          <cell r="O439">
            <v>153</v>
          </cell>
          <cell r="P439">
            <v>1</v>
          </cell>
          <cell r="Q439">
            <v>0</v>
          </cell>
          <cell r="R439">
            <v>0</v>
          </cell>
          <cell r="S439">
            <v>0</v>
          </cell>
        </row>
        <row r="440">
          <cell r="D440" t="str">
            <v>Horizon Anker Meander 2 gebouw A</v>
          </cell>
          <cell r="E440" t="str">
            <v>1e</v>
          </cell>
          <cell r="F440" t="str">
            <v>A1.427</v>
          </cell>
          <cell r="G440" t="str">
            <v>Trap</v>
          </cell>
          <cell r="H440" t="str">
            <v>trappenhuis</v>
          </cell>
          <cell r="I440" t="str">
            <v>Steen</v>
          </cell>
          <cell r="J440">
            <v>3.1</v>
          </cell>
          <cell r="K440"/>
          <cell r="L440">
            <v>9153</v>
          </cell>
          <cell r="M440">
            <v>109</v>
          </cell>
          <cell r="N440"/>
          <cell r="O440">
            <v>153</v>
          </cell>
          <cell r="P440">
            <v>1</v>
          </cell>
          <cell r="Q440">
            <v>0</v>
          </cell>
          <cell r="R440">
            <v>0</v>
          </cell>
          <cell r="S440">
            <v>0</v>
          </cell>
        </row>
        <row r="441">
          <cell r="D441" t="str">
            <v>Horizon Anker Meander 2 gebouw A</v>
          </cell>
          <cell r="E441" t="str">
            <v>1e</v>
          </cell>
          <cell r="F441" t="str">
            <v>A1.428</v>
          </cell>
          <cell r="G441" t="str">
            <v>Sluis</v>
          </cell>
          <cell r="H441" t="str">
            <v>entree, gang, hal, repro, kopieer, was/droogruimte</v>
          </cell>
          <cell r="I441" t="str">
            <v>Steen</v>
          </cell>
          <cell r="J441">
            <v>8.6999999999999993</v>
          </cell>
          <cell r="K441"/>
          <cell r="L441">
            <v>3153</v>
          </cell>
          <cell r="M441">
            <v>103</v>
          </cell>
          <cell r="N441"/>
          <cell r="O441">
            <v>153</v>
          </cell>
          <cell r="P441">
            <v>1</v>
          </cell>
          <cell r="Q441">
            <v>0</v>
          </cell>
          <cell r="R441">
            <v>0</v>
          </cell>
          <cell r="S441">
            <v>0</v>
          </cell>
        </row>
        <row r="442">
          <cell r="D442" t="str">
            <v>Horizon Anker Meander 2 gebouw A</v>
          </cell>
          <cell r="E442" t="str">
            <v>1e</v>
          </cell>
          <cell r="F442" t="str">
            <v>A1.429</v>
          </cell>
          <cell r="G442" t="str">
            <v>Loggia</v>
          </cell>
          <cell r="H442" t="str">
            <v>niet van toepassing</v>
          </cell>
          <cell r="I442"/>
          <cell r="J442"/>
          <cell r="K442"/>
          <cell r="L442" t="str">
            <v>nvt</v>
          </cell>
          <cell r="M442">
            <v>0</v>
          </cell>
          <cell r="N442"/>
          <cell r="O442">
            <v>0</v>
          </cell>
          <cell r="P442">
            <v>1</v>
          </cell>
          <cell r="Q442">
            <v>0</v>
          </cell>
          <cell r="R442">
            <v>0</v>
          </cell>
          <cell r="S442">
            <v>0</v>
          </cell>
        </row>
        <row r="443">
          <cell r="D443" t="str">
            <v>Horizon Anker Meander 2 gebouw A</v>
          </cell>
          <cell r="E443" t="str">
            <v>1e</v>
          </cell>
          <cell r="F443" t="str">
            <v>A1.430</v>
          </cell>
          <cell r="G443" t="str">
            <v>Afzondering</v>
          </cell>
          <cell r="H443" t="str">
            <v>aula, gemeenschappelijke ruimte, bibliotheek</v>
          </cell>
          <cell r="I443" t="str">
            <v>Linoleum</v>
          </cell>
          <cell r="J443">
            <v>9.6999999999999993</v>
          </cell>
          <cell r="K443"/>
          <cell r="L443">
            <v>2153</v>
          </cell>
          <cell r="M443">
            <v>102</v>
          </cell>
          <cell r="N443"/>
          <cell r="O443">
            <v>153</v>
          </cell>
          <cell r="P443">
            <v>1</v>
          </cell>
          <cell r="Q443">
            <v>0</v>
          </cell>
          <cell r="R443">
            <v>0</v>
          </cell>
          <cell r="S443">
            <v>0</v>
          </cell>
        </row>
        <row r="444">
          <cell r="D444" t="str">
            <v>Horizon Anker Meander 2 gebouw A</v>
          </cell>
          <cell r="E444" t="str">
            <v>1e</v>
          </cell>
          <cell r="F444" t="str">
            <v>A1.431</v>
          </cell>
          <cell r="G444" t="str">
            <v xml:space="preserve">Badkamer </v>
          </cell>
          <cell r="H444" t="str">
            <v>sanitaire ruimte (toilet-/doucheruimte)</v>
          </cell>
          <cell r="I444" t="str">
            <v>Tegels</v>
          </cell>
          <cell r="J444">
            <v>5.0999999999999996</v>
          </cell>
          <cell r="K444"/>
          <cell r="L444">
            <v>4255</v>
          </cell>
          <cell r="M444">
            <v>104</v>
          </cell>
          <cell r="N444"/>
          <cell r="O444">
            <v>255</v>
          </cell>
          <cell r="P444">
            <v>1</v>
          </cell>
          <cell r="Q444">
            <v>0</v>
          </cell>
          <cell r="R444">
            <v>0</v>
          </cell>
          <cell r="S444">
            <v>0</v>
          </cell>
        </row>
        <row r="445">
          <cell r="D445" t="str">
            <v>Horizon Anker Meander 2 gebouw A</v>
          </cell>
          <cell r="E445" t="str">
            <v>1e</v>
          </cell>
          <cell r="F445" t="str">
            <v>A1.432</v>
          </cell>
          <cell r="G445" t="str">
            <v>kast</v>
          </cell>
          <cell r="H445" t="str">
            <v>niet van toepassing</v>
          </cell>
          <cell r="I445"/>
          <cell r="J445"/>
          <cell r="K445"/>
          <cell r="L445" t="str">
            <v>nvt</v>
          </cell>
          <cell r="M445">
            <v>0</v>
          </cell>
          <cell r="N445"/>
          <cell r="O445">
            <v>0</v>
          </cell>
          <cell r="P445">
            <v>1</v>
          </cell>
          <cell r="Q445">
            <v>0</v>
          </cell>
          <cell r="R445">
            <v>0</v>
          </cell>
          <cell r="S445">
            <v>0</v>
          </cell>
        </row>
        <row r="446">
          <cell r="D446" t="str">
            <v>Horizon Anker School gebouw A</v>
          </cell>
          <cell r="E446" t="str">
            <v>1e</v>
          </cell>
          <cell r="F446" t="str">
            <v>A1.433</v>
          </cell>
          <cell r="G446" t="str">
            <v>Onderwijs RT ruimte</v>
          </cell>
          <cell r="H446" t="str">
            <v>niet van toepassing</v>
          </cell>
          <cell r="I446"/>
          <cell r="J446"/>
          <cell r="K446"/>
          <cell r="L446" t="str">
            <v>nvt</v>
          </cell>
          <cell r="M446">
            <v>0</v>
          </cell>
          <cell r="N446"/>
          <cell r="O446">
            <v>0</v>
          </cell>
          <cell r="P446">
            <v>1</v>
          </cell>
          <cell r="Q446">
            <v>0</v>
          </cell>
          <cell r="R446">
            <v>0</v>
          </cell>
          <cell r="S446">
            <v>0</v>
          </cell>
        </row>
        <row r="447">
          <cell r="D447" t="str">
            <v>Horizon Anker Tuinkantoor gebouw S</v>
          </cell>
          <cell r="E447" t="str">
            <v>bgg</v>
          </cell>
          <cell r="F447"/>
          <cell r="G447" t="str">
            <v>kantoor</v>
          </cell>
          <cell r="H447" t="str">
            <v>niet van toepassing</v>
          </cell>
          <cell r="I447" t="str">
            <v>Tapijt</v>
          </cell>
          <cell r="J447"/>
          <cell r="K447">
            <v>18.3</v>
          </cell>
          <cell r="L447" t="str">
            <v>nvt</v>
          </cell>
          <cell r="M447">
            <v>0</v>
          </cell>
          <cell r="N447"/>
          <cell r="O447">
            <v>0</v>
          </cell>
          <cell r="P447">
            <v>1</v>
          </cell>
          <cell r="Q447">
            <v>0</v>
          </cell>
          <cell r="R447">
            <v>0</v>
          </cell>
          <cell r="S447">
            <v>0</v>
          </cell>
        </row>
        <row r="448">
          <cell r="D448" t="str">
            <v>Horizon Anker Tuinkantoor gebouw S</v>
          </cell>
          <cell r="E448" t="str">
            <v>bgg</v>
          </cell>
          <cell r="F448"/>
          <cell r="G448" t="str">
            <v>kantoor</v>
          </cell>
          <cell r="H448" t="str">
            <v>niet van toepassing</v>
          </cell>
          <cell r="I448" t="str">
            <v>Tapijt</v>
          </cell>
          <cell r="J448"/>
          <cell r="K448">
            <v>18.28</v>
          </cell>
          <cell r="L448" t="str">
            <v>nvt</v>
          </cell>
          <cell r="M448">
            <v>0</v>
          </cell>
          <cell r="N448"/>
          <cell r="O448">
            <v>0</v>
          </cell>
          <cell r="P448">
            <v>1</v>
          </cell>
          <cell r="Q448">
            <v>0</v>
          </cell>
          <cell r="R448">
            <v>0</v>
          </cell>
          <cell r="S448">
            <v>0</v>
          </cell>
        </row>
        <row r="449">
          <cell r="D449" t="str">
            <v>Horizon Anker Tuinkantoor gebouw S</v>
          </cell>
          <cell r="E449" t="str">
            <v>bgg</v>
          </cell>
          <cell r="F449"/>
          <cell r="G449" t="str">
            <v>kantoor</v>
          </cell>
          <cell r="H449" t="str">
            <v>niet van toepassing</v>
          </cell>
          <cell r="I449" t="str">
            <v>Tapijt</v>
          </cell>
          <cell r="J449"/>
          <cell r="K449">
            <v>18.329999999999998</v>
          </cell>
          <cell r="L449" t="str">
            <v>nvt</v>
          </cell>
          <cell r="M449">
            <v>0</v>
          </cell>
          <cell r="N449"/>
          <cell r="O449">
            <v>0</v>
          </cell>
          <cell r="P449">
            <v>1</v>
          </cell>
          <cell r="Q449">
            <v>0</v>
          </cell>
          <cell r="R449">
            <v>0</v>
          </cell>
          <cell r="S449">
            <v>0</v>
          </cell>
        </row>
        <row r="450">
          <cell r="D450" t="str">
            <v>Horizon Anker Tuinkantoor gebouw S</v>
          </cell>
          <cell r="E450" t="str">
            <v>bgg</v>
          </cell>
          <cell r="F450"/>
          <cell r="G450" t="str">
            <v>kantoor</v>
          </cell>
          <cell r="H450" t="str">
            <v>niet van toepassing</v>
          </cell>
          <cell r="I450" t="str">
            <v>Tapijt</v>
          </cell>
          <cell r="J450"/>
          <cell r="K450">
            <v>18.28</v>
          </cell>
          <cell r="L450" t="str">
            <v>nvt</v>
          </cell>
          <cell r="M450">
            <v>0</v>
          </cell>
          <cell r="N450"/>
          <cell r="O450">
            <v>0</v>
          </cell>
          <cell r="P450">
            <v>1</v>
          </cell>
          <cell r="Q450">
            <v>0</v>
          </cell>
          <cell r="R450">
            <v>0</v>
          </cell>
          <cell r="S450">
            <v>0</v>
          </cell>
        </row>
        <row r="451">
          <cell r="D451" t="str">
            <v>Horizon Anker Tuinkantoor gebouw S</v>
          </cell>
          <cell r="E451" t="str">
            <v>bgg</v>
          </cell>
          <cell r="F451"/>
          <cell r="G451" t="str">
            <v>kantoor</v>
          </cell>
          <cell r="H451" t="str">
            <v>niet van toepassing</v>
          </cell>
          <cell r="I451" t="str">
            <v>Tapijt</v>
          </cell>
          <cell r="J451"/>
          <cell r="K451">
            <v>20</v>
          </cell>
          <cell r="L451" t="str">
            <v>nvt</v>
          </cell>
          <cell r="M451">
            <v>0</v>
          </cell>
          <cell r="N451"/>
          <cell r="O451">
            <v>0</v>
          </cell>
          <cell r="P451">
            <v>1</v>
          </cell>
          <cell r="Q451">
            <v>0</v>
          </cell>
          <cell r="R451">
            <v>0</v>
          </cell>
          <cell r="S451">
            <v>0</v>
          </cell>
        </row>
        <row r="452">
          <cell r="D452" t="str">
            <v>Horizon Anker Tuinkantoor gebouw S</v>
          </cell>
          <cell r="E452" t="str">
            <v>bgg</v>
          </cell>
          <cell r="F452"/>
          <cell r="G452" t="str">
            <v>kantoor</v>
          </cell>
          <cell r="H452" t="str">
            <v>niet van toepassing</v>
          </cell>
          <cell r="I452" t="str">
            <v>Tapijt</v>
          </cell>
          <cell r="J452"/>
          <cell r="K452">
            <v>12.05</v>
          </cell>
          <cell r="L452" t="str">
            <v>nvt</v>
          </cell>
          <cell r="M452">
            <v>0</v>
          </cell>
          <cell r="N452"/>
          <cell r="O452">
            <v>0</v>
          </cell>
          <cell r="P452">
            <v>1</v>
          </cell>
          <cell r="Q452">
            <v>0</v>
          </cell>
          <cell r="R452">
            <v>0</v>
          </cell>
          <cell r="S452">
            <v>0</v>
          </cell>
        </row>
        <row r="453">
          <cell r="D453" t="str">
            <v>Horizon Anker Tuinkantoor gebouw S</v>
          </cell>
          <cell r="E453" t="str">
            <v>bgg</v>
          </cell>
          <cell r="F453"/>
          <cell r="G453" t="str">
            <v>Pantry</v>
          </cell>
          <cell r="H453" t="str">
            <v>op afroep</v>
          </cell>
          <cell r="I453" t="str">
            <v>Linoleum</v>
          </cell>
          <cell r="J453">
            <v>11.03</v>
          </cell>
          <cell r="K453"/>
          <cell r="L453" t="str">
            <v>op afroep</v>
          </cell>
          <cell r="M453">
            <v>0</v>
          </cell>
          <cell r="N453"/>
          <cell r="O453">
            <v>0</v>
          </cell>
          <cell r="P453">
            <v>1</v>
          </cell>
          <cell r="Q453">
            <v>0</v>
          </cell>
          <cell r="R453">
            <v>0</v>
          </cell>
          <cell r="S453">
            <v>0</v>
          </cell>
        </row>
        <row r="454">
          <cell r="D454" t="str">
            <v>Horizon Anker Tuinkantoor gebouw S</v>
          </cell>
          <cell r="E454" t="str">
            <v>bgg</v>
          </cell>
          <cell r="F454"/>
          <cell r="G454" t="str">
            <v>dames wc</v>
          </cell>
          <cell r="H454" t="str">
            <v>op afroep</v>
          </cell>
          <cell r="I454" t="str">
            <v>Linoleum</v>
          </cell>
          <cell r="J454">
            <v>1.82</v>
          </cell>
          <cell r="K454"/>
          <cell r="L454" t="str">
            <v>op afroep</v>
          </cell>
          <cell r="M454">
            <v>0</v>
          </cell>
          <cell r="N454"/>
          <cell r="O454">
            <v>0</v>
          </cell>
          <cell r="P454">
            <v>1</v>
          </cell>
          <cell r="Q454">
            <v>0</v>
          </cell>
          <cell r="R454">
            <v>0</v>
          </cell>
          <cell r="S454">
            <v>0</v>
          </cell>
        </row>
        <row r="455">
          <cell r="D455" t="str">
            <v>Horizon Anker Tuinkantoor gebouw S</v>
          </cell>
          <cell r="E455" t="str">
            <v>bgg</v>
          </cell>
          <cell r="F455"/>
          <cell r="G455" t="str">
            <v xml:space="preserve">heren wc </v>
          </cell>
          <cell r="H455" t="str">
            <v>op afroep</v>
          </cell>
          <cell r="I455" t="str">
            <v>Linoleum</v>
          </cell>
          <cell r="J455">
            <v>1.84</v>
          </cell>
          <cell r="K455"/>
          <cell r="L455" t="str">
            <v>op afroep</v>
          </cell>
          <cell r="M455">
            <v>0</v>
          </cell>
          <cell r="N455"/>
          <cell r="O455">
            <v>0</v>
          </cell>
          <cell r="P455">
            <v>1</v>
          </cell>
          <cell r="Q455">
            <v>0</v>
          </cell>
          <cell r="R455">
            <v>0</v>
          </cell>
          <cell r="S455">
            <v>0</v>
          </cell>
        </row>
        <row r="456">
          <cell r="D456" t="str">
            <v>Horizon Anker Tuinkantoor gebouw S</v>
          </cell>
          <cell r="E456" t="str">
            <v>bgg</v>
          </cell>
          <cell r="F456"/>
          <cell r="G456" t="str">
            <v>cv berg</v>
          </cell>
          <cell r="H456" t="str">
            <v>niet van toepassing</v>
          </cell>
          <cell r="I456"/>
          <cell r="J456"/>
          <cell r="K456"/>
          <cell r="L456" t="str">
            <v>nvt</v>
          </cell>
          <cell r="M456">
            <v>0</v>
          </cell>
          <cell r="N456"/>
          <cell r="O456">
            <v>0</v>
          </cell>
          <cell r="P456">
            <v>1</v>
          </cell>
          <cell r="Q456">
            <v>0</v>
          </cell>
          <cell r="R456">
            <v>0</v>
          </cell>
          <cell r="S456">
            <v>0</v>
          </cell>
        </row>
        <row r="457">
          <cell r="D457" t="str">
            <v>Horizon Anker Tuinkantoor gebouw S</v>
          </cell>
          <cell r="E457" t="str">
            <v>bgg</v>
          </cell>
          <cell r="F457"/>
          <cell r="G457" t="str">
            <v>vergaderruimte</v>
          </cell>
          <cell r="H457" t="str">
            <v>op afroep</v>
          </cell>
          <cell r="I457" t="str">
            <v>Tapijt</v>
          </cell>
          <cell r="J457">
            <v>14.18</v>
          </cell>
          <cell r="K457"/>
          <cell r="L457" t="str">
            <v>op afroep</v>
          </cell>
          <cell r="M457">
            <v>0</v>
          </cell>
          <cell r="N457"/>
          <cell r="O457">
            <v>0</v>
          </cell>
          <cell r="P457">
            <v>1</v>
          </cell>
          <cell r="Q457">
            <v>0</v>
          </cell>
          <cell r="R457">
            <v>0</v>
          </cell>
          <cell r="S457">
            <v>0</v>
          </cell>
        </row>
        <row r="458">
          <cell r="D458" t="str">
            <v>Horizon Anker Tuinkantoor gebouw S</v>
          </cell>
          <cell r="E458" t="str">
            <v>bgg</v>
          </cell>
          <cell r="F458"/>
          <cell r="G458" t="str">
            <v>receptie supervisie</v>
          </cell>
          <cell r="H458" t="str">
            <v>op afroep</v>
          </cell>
          <cell r="I458" t="str">
            <v>Tapijt</v>
          </cell>
          <cell r="J458">
            <v>12.16</v>
          </cell>
          <cell r="K458"/>
          <cell r="L458" t="str">
            <v>op afroep</v>
          </cell>
          <cell r="M458">
            <v>0</v>
          </cell>
          <cell r="N458"/>
          <cell r="O458">
            <v>0</v>
          </cell>
          <cell r="P458">
            <v>1</v>
          </cell>
          <cell r="Q458">
            <v>0</v>
          </cell>
          <cell r="R458">
            <v>0</v>
          </cell>
          <cell r="S458">
            <v>0</v>
          </cell>
        </row>
        <row r="459">
          <cell r="D459" t="str">
            <v>Horizon Anker Tuinkantoor gebouw S</v>
          </cell>
          <cell r="E459" t="str">
            <v>bgg</v>
          </cell>
          <cell r="F459"/>
          <cell r="G459" t="str">
            <v>Gang</v>
          </cell>
          <cell r="H459" t="str">
            <v>niet van toepassing</v>
          </cell>
          <cell r="I459" t="str">
            <v>Tapijt</v>
          </cell>
          <cell r="J459"/>
          <cell r="K459">
            <v>36.200000000000003</v>
          </cell>
          <cell r="L459" t="str">
            <v>nvt</v>
          </cell>
          <cell r="M459">
            <v>0</v>
          </cell>
          <cell r="N459"/>
          <cell r="O459">
            <v>0</v>
          </cell>
          <cell r="P459">
            <v>1</v>
          </cell>
          <cell r="Q459">
            <v>0</v>
          </cell>
          <cell r="R459">
            <v>0</v>
          </cell>
          <cell r="S459">
            <v>0</v>
          </cell>
        </row>
        <row r="460">
          <cell r="D460" t="str">
            <v>Horizon Prisma Atlantis 1 gebouw C</v>
          </cell>
          <cell r="E460" t="str">
            <v>bgg</v>
          </cell>
          <cell r="F460" t="str">
            <v>C0.001</v>
          </cell>
          <cell r="G460" t="str">
            <v>hal</v>
          </cell>
          <cell r="H460" t="str">
            <v>entree, gang, hal, repro, kopieer, was/droogruimte</v>
          </cell>
          <cell r="I460" t="str">
            <v>Linoleum</v>
          </cell>
          <cell r="J460">
            <v>22.2</v>
          </cell>
          <cell r="K460"/>
          <cell r="L460">
            <v>3153</v>
          </cell>
          <cell r="M460">
            <v>103</v>
          </cell>
          <cell r="N460"/>
          <cell r="O460">
            <v>153</v>
          </cell>
          <cell r="P460">
            <v>1</v>
          </cell>
          <cell r="Q460">
            <v>0</v>
          </cell>
          <cell r="R460">
            <v>0</v>
          </cell>
          <cell r="S460">
            <v>0</v>
          </cell>
        </row>
        <row r="461">
          <cell r="D461" t="str">
            <v>Horizon Prisma Atlantis 1 gebouw C</v>
          </cell>
          <cell r="E461" t="str">
            <v>bgg</v>
          </cell>
          <cell r="F461" t="str">
            <v>C0.002</v>
          </cell>
          <cell r="G461" t="str">
            <v>trap</v>
          </cell>
          <cell r="H461" t="str">
            <v>trappenhuis</v>
          </cell>
          <cell r="I461" t="str">
            <v>Steen</v>
          </cell>
          <cell r="J461">
            <v>10</v>
          </cell>
          <cell r="K461"/>
          <cell r="L461">
            <v>9153</v>
          </cell>
          <cell r="M461">
            <v>109</v>
          </cell>
          <cell r="N461"/>
          <cell r="O461">
            <v>153</v>
          </cell>
          <cell r="P461">
            <v>1</v>
          </cell>
          <cell r="Q461">
            <v>0</v>
          </cell>
          <cell r="R461">
            <v>0</v>
          </cell>
          <cell r="S461">
            <v>0</v>
          </cell>
        </row>
        <row r="462">
          <cell r="D462" t="str">
            <v>Horizon Prisma Atlantis 1 gebouw C</v>
          </cell>
          <cell r="E462" t="str">
            <v>bgg</v>
          </cell>
          <cell r="F462" t="str">
            <v>C0.003</v>
          </cell>
          <cell r="G462" t="str">
            <v>washok</v>
          </cell>
          <cell r="H462" t="str">
            <v>sanitaire ruimte (toilet-/doucheruimte)</v>
          </cell>
          <cell r="I462" t="str">
            <v>Steen</v>
          </cell>
          <cell r="J462">
            <v>9.5</v>
          </cell>
          <cell r="K462"/>
          <cell r="L462">
            <v>4255</v>
          </cell>
          <cell r="M462">
            <v>104</v>
          </cell>
          <cell r="N462"/>
          <cell r="O462">
            <v>255</v>
          </cell>
          <cell r="P462">
            <v>1</v>
          </cell>
          <cell r="Q462">
            <v>0</v>
          </cell>
          <cell r="R462">
            <v>0</v>
          </cell>
          <cell r="S462">
            <v>0</v>
          </cell>
        </row>
        <row r="463">
          <cell r="D463" t="str">
            <v>Horizon Prisma Atlantis 1 gebouw C</v>
          </cell>
          <cell r="E463" t="str">
            <v>bgg</v>
          </cell>
          <cell r="F463" t="str">
            <v>C0.004</v>
          </cell>
          <cell r="G463" t="str">
            <v>hobby-fietsenruimte</v>
          </cell>
          <cell r="H463" t="str">
            <v>niet van toepassing</v>
          </cell>
          <cell r="I463"/>
          <cell r="J463"/>
          <cell r="K463"/>
          <cell r="L463" t="str">
            <v>nvt</v>
          </cell>
          <cell r="M463">
            <v>0</v>
          </cell>
          <cell r="N463"/>
          <cell r="O463">
            <v>0</v>
          </cell>
          <cell r="P463">
            <v>1</v>
          </cell>
          <cell r="Q463">
            <v>0</v>
          </cell>
          <cell r="R463">
            <v>0</v>
          </cell>
          <cell r="S463">
            <v>0</v>
          </cell>
        </row>
        <row r="464">
          <cell r="D464" t="str">
            <v>Horizon Prisma Atlantis 1 gebouw C</v>
          </cell>
          <cell r="E464" t="str">
            <v>bgg</v>
          </cell>
          <cell r="F464" t="str">
            <v>C0.005</v>
          </cell>
          <cell r="G464" t="str">
            <v>team-kamer</v>
          </cell>
          <cell r="H464" t="str">
            <v>administratieve -, personeels- en vergaderruimte</v>
          </cell>
          <cell r="I464" t="str">
            <v>Tapijt</v>
          </cell>
          <cell r="J464">
            <v>24</v>
          </cell>
          <cell r="K464"/>
          <cell r="L464">
            <v>1153</v>
          </cell>
          <cell r="M464">
            <v>101</v>
          </cell>
          <cell r="N464"/>
          <cell r="O464">
            <v>153</v>
          </cell>
          <cell r="P464">
            <v>1</v>
          </cell>
          <cell r="Q464">
            <v>0</v>
          </cell>
          <cell r="R464">
            <v>0</v>
          </cell>
          <cell r="S464">
            <v>0</v>
          </cell>
        </row>
        <row r="465">
          <cell r="D465" t="str">
            <v>Horizon Prisma Atlantis 1 gebouw C</v>
          </cell>
          <cell r="E465" t="str">
            <v>bgg</v>
          </cell>
          <cell r="F465" t="str">
            <v>C0.006</v>
          </cell>
          <cell r="G465" t="str">
            <v>woonkamer</v>
          </cell>
          <cell r="H465" t="str">
            <v>aula, gemeenschappelijke ruimte, bibliotheek</v>
          </cell>
          <cell r="I465" t="str">
            <v>pvc</v>
          </cell>
          <cell r="J465">
            <v>112.4</v>
          </cell>
          <cell r="K465"/>
          <cell r="L465">
            <v>2153</v>
          </cell>
          <cell r="M465">
            <v>102</v>
          </cell>
          <cell r="N465"/>
          <cell r="O465">
            <v>153</v>
          </cell>
          <cell r="P465">
            <v>1</v>
          </cell>
          <cell r="Q465">
            <v>0</v>
          </cell>
          <cell r="R465">
            <v>0</v>
          </cell>
          <cell r="S465">
            <v>0</v>
          </cell>
        </row>
        <row r="466">
          <cell r="D466" t="str">
            <v>Horizon Prisma Atlantis 1 gebouw C</v>
          </cell>
          <cell r="E466" t="str">
            <v>bgg</v>
          </cell>
          <cell r="F466" t="str">
            <v>C0.007</v>
          </cell>
          <cell r="G466" t="str">
            <v>Kast</v>
          </cell>
          <cell r="H466" t="str">
            <v>niet van toepassing</v>
          </cell>
          <cell r="I466"/>
          <cell r="J466"/>
          <cell r="K466"/>
          <cell r="L466" t="str">
            <v>nvt</v>
          </cell>
          <cell r="M466">
            <v>0</v>
          </cell>
          <cell r="N466"/>
          <cell r="O466">
            <v>0</v>
          </cell>
          <cell r="P466">
            <v>1</v>
          </cell>
          <cell r="Q466">
            <v>0</v>
          </cell>
          <cell r="R466">
            <v>0</v>
          </cell>
          <cell r="S466">
            <v>0</v>
          </cell>
        </row>
        <row r="467">
          <cell r="D467" t="str">
            <v>Horizon Prisma Atlantis 1 gebouw C</v>
          </cell>
          <cell r="E467" t="str">
            <v>bgg</v>
          </cell>
          <cell r="F467" t="str">
            <v>C0.008</v>
          </cell>
          <cell r="G467" t="str">
            <v>keuken (keuken)</v>
          </cell>
          <cell r="H467" t="str">
            <v>Keuken</v>
          </cell>
          <cell r="I467" t="str">
            <v>Tegels</v>
          </cell>
          <cell r="J467">
            <v>18.3</v>
          </cell>
          <cell r="K467"/>
          <cell r="L467">
            <v>18255</v>
          </cell>
          <cell r="M467" t="str">
            <v>nvt</v>
          </cell>
          <cell r="N467"/>
          <cell r="O467">
            <v>255</v>
          </cell>
          <cell r="P467">
            <v>1</v>
          </cell>
          <cell r="Q467">
            <v>0</v>
          </cell>
          <cell r="R467">
            <v>0</v>
          </cell>
          <cell r="S467">
            <v>0</v>
          </cell>
        </row>
        <row r="468">
          <cell r="D468" t="str">
            <v>Horizon Prisma Atlantis 1 gebouw C</v>
          </cell>
          <cell r="E468" t="str">
            <v>1e</v>
          </cell>
          <cell r="F468" t="str">
            <v>C0.009</v>
          </cell>
          <cell r="G468" t="str">
            <v>Cv ruimte</v>
          </cell>
          <cell r="H468" t="str">
            <v>niet van toepassing</v>
          </cell>
          <cell r="I468"/>
          <cell r="J468"/>
          <cell r="K468"/>
          <cell r="L468" t="str">
            <v>nvt</v>
          </cell>
          <cell r="M468">
            <v>0</v>
          </cell>
          <cell r="N468"/>
          <cell r="O468">
            <v>0</v>
          </cell>
          <cell r="P468">
            <v>1</v>
          </cell>
          <cell r="Q468">
            <v>0</v>
          </cell>
          <cell r="R468">
            <v>0</v>
          </cell>
          <cell r="S468">
            <v>0</v>
          </cell>
        </row>
        <row r="469">
          <cell r="D469" t="str">
            <v>Horizon Prisma Atlantis 1 gebouw C</v>
          </cell>
          <cell r="E469" t="str">
            <v>bgg</v>
          </cell>
          <cell r="F469" t="str">
            <v>C0.010</v>
          </cell>
          <cell r="G469" t="str">
            <v>bijkeuken</v>
          </cell>
          <cell r="H469" t="str">
            <v>Keuken</v>
          </cell>
          <cell r="I469" t="str">
            <v>Tegels</v>
          </cell>
          <cell r="J469">
            <v>4.8</v>
          </cell>
          <cell r="K469"/>
          <cell r="L469">
            <v>18153</v>
          </cell>
          <cell r="M469" t="str">
            <v>nvt</v>
          </cell>
          <cell r="N469"/>
          <cell r="O469">
            <v>153</v>
          </cell>
          <cell r="P469">
            <v>1</v>
          </cell>
          <cell r="Q469">
            <v>0</v>
          </cell>
          <cell r="R469">
            <v>0</v>
          </cell>
          <cell r="S469">
            <v>0</v>
          </cell>
        </row>
        <row r="470">
          <cell r="D470" t="str">
            <v>Horizon Prisma Atlantis 1 gebouw C</v>
          </cell>
          <cell r="E470" t="str">
            <v>bgg</v>
          </cell>
          <cell r="F470" t="str">
            <v>C0.011</v>
          </cell>
          <cell r="G470" t="str">
            <v>Toilet</v>
          </cell>
          <cell r="H470" t="str">
            <v>sanitaire ruimte (toilet-/doucheruimte)</v>
          </cell>
          <cell r="I470" t="str">
            <v>Tegels</v>
          </cell>
          <cell r="J470">
            <v>1.4</v>
          </cell>
          <cell r="K470"/>
          <cell r="L470">
            <v>4255</v>
          </cell>
          <cell r="M470">
            <v>104</v>
          </cell>
          <cell r="N470"/>
          <cell r="O470">
            <v>255</v>
          </cell>
          <cell r="P470">
            <v>1</v>
          </cell>
          <cell r="Q470">
            <v>0</v>
          </cell>
          <cell r="R470">
            <v>0</v>
          </cell>
          <cell r="S470">
            <v>0</v>
          </cell>
        </row>
        <row r="471">
          <cell r="D471" t="str">
            <v>Horizon Prisma Atlantis 1 gebouw C</v>
          </cell>
          <cell r="E471" t="str">
            <v>bgg</v>
          </cell>
          <cell r="F471" t="str">
            <v>C0.012</v>
          </cell>
          <cell r="G471" t="str">
            <v>Toilet</v>
          </cell>
          <cell r="H471" t="str">
            <v>sanitaire ruimte (toilet-/doucheruimte)</v>
          </cell>
          <cell r="I471" t="str">
            <v>Tegels</v>
          </cell>
          <cell r="J471">
            <v>1.4</v>
          </cell>
          <cell r="K471"/>
          <cell r="L471">
            <v>4255</v>
          </cell>
          <cell r="M471">
            <v>104</v>
          </cell>
          <cell r="N471"/>
          <cell r="O471">
            <v>255</v>
          </cell>
          <cell r="P471">
            <v>1</v>
          </cell>
          <cell r="Q471">
            <v>0</v>
          </cell>
          <cell r="R471">
            <v>0</v>
          </cell>
          <cell r="S471">
            <v>0</v>
          </cell>
        </row>
        <row r="472">
          <cell r="D472" t="str">
            <v>Horizon Prisma Atlantis 1 gebouw C</v>
          </cell>
          <cell r="E472" t="str">
            <v>bgg</v>
          </cell>
          <cell r="F472" t="str">
            <v>C0.014</v>
          </cell>
          <cell r="G472" t="str">
            <v xml:space="preserve">toilet </v>
          </cell>
          <cell r="H472" t="str">
            <v>sanitaire ruimte (toilet-/doucheruimte)</v>
          </cell>
          <cell r="I472" t="str">
            <v>Tegels</v>
          </cell>
          <cell r="J472">
            <v>4.5999999999999996</v>
          </cell>
          <cell r="K472"/>
          <cell r="L472">
            <v>4255</v>
          </cell>
          <cell r="M472">
            <v>104</v>
          </cell>
          <cell r="N472"/>
          <cell r="O472">
            <v>255</v>
          </cell>
          <cell r="P472">
            <v>1</v>
          </cell>
          <cell r="Q472">
            <v>0</v>
          </cell>
          <cell r="R472">
            <v>0</v>
          </cell>
          <cell r="S472">
            <v>0</v>
          </cell>
        </row>
        <row r="473">
          <cell r="D473" t="str">
            <v>Horizon Prisma Atlantis 1 gebouw C</v>
          </cell>
          <cell r="E473" t="str">
            <v>bgg</v>
          </cell>
          <cell r="F473" t="str">
            <v>C0.015</v>
          </cell>
          <cell r="G473" t="str">
            <v>badkamer</v>
          </cell>
          <cell r="H473" t="str">
            <v>sanitaire ruimte (toilet-/doucheruimte)</v>
          </cell>
          <cell r="I473" t="str">
            <v>Tegels</v>
          </cell>
          <cell r="J473">
            <v>10.1</v>
          </cell>
          <cell r="K473"/>
          <cell r="L473">
            <v>4255</v>
          </cell>
          <cell r="M473">
            <v>104</v>
          </cell>
          <cell r="N473"/>
          <cell r="O473">
            <v>255</v>
          </cell>
          <cell r="P473">
            <v>1</v>
          </cell>
          <cell r="Q473">
            <v>0</v>
          </cell>
          <cell r="R473">
            <v>0</v>
          </cell>
          <cell r="S473">
            <v>0</v>
          </cell>
        </row>
        <row r="474">
          <cell r="D474" t="str">
            <v>Horizon Prisma Atlantis 1 gebouw C</v>
          </cell>
          <cell r="E474" t="str">
            <v>bgg</v>
          </cell>
          <cell r="F474" t="str">
            <v>C0.016</v>
          </cell>
          <cell r="G474" t="str">
            <v>isoleer</v>
          </cell>
          <cell r="H474" t="str">
            <v>op afroep</v>
          </cell>
          <cell r="I474" t="str">
            <v>Linoleum</v>
          </cell>
          <cell r="J474">
            <v>10.1</v>
          </cell>
          <cell r="K474"/>
          <cell r="L474" t="str">
            <v>op afroep</v>
          </cell>
          <cell r="M474">
            <v>0</v>
          </cell>
          <cell r="N474"/>
          <cell r="O474">
            <v>0</v>
          </cell>
          <cell r="P474">
            <v>1</v>
          </cell>
          <cell r="Q474">
            <v>0</v>
          </cell>
          <cell r="R474">
            <v>0</v>
          </cell>
          <cell r="S474">
            <v>0</v>
          </cell>
        </row>
        <row r="475">
          <cell r="D475" t="str">
            <v>Horizon Prisma Atlantis 1 gebouw C</v>
          </cell>
          <cell r="E475" t="str">
            <v>bgg</v>
          </cell>
          <cell r="F475" t="str">
            <v>C0.101</v>
          </cell>
          <cell r="G475" t="str">
            <v>hal</v>
          </cell>
          <cell r="H475" t="str">
            <v>entree, gang, hal, repro, kopieer, was/droogruimte</v>
          </cell>
          <cell r="I475" t="str">
            <v>Linoleum</v>
          </cell>
          <cell r="J475">
            <v>6.9</v>
          </cell>
          <cell r="K475"/>
          <cell r="L475">
            <v>3153</v>
          </cell>
          <cell r="M475">
            <v>103</v>
          </cell>
          <cell r="N475"/>
          <cell r="O475">
            <v>153</v>
          </cell>
          <cell r="P475">
            <v>1</v>
          </cell>
          <cell r="Q475">
            <v>0</v>
          </cell>
          <cell r="R475">
            <v>0</v>
          </cell>
          <cell r="S475">
            <v>0</v>
          </cell>
        </row>
        <row r="476">
          <cell r="D476" t="str">
            <v>Horizon Prisma Atlantis 2 gebouw C</v>
          </cell>
          <cell r="E476" t="str">
            <v>bgg</v>
          </cell>
          <cell r="F476" t="str">
            <v>C0.102</v>
          </cell>
          <cell r="G476" t="str">
            <v>trap</v>
          </cell>
          <cell r="H476" t="str">
            <v>trappenhuis</v>
          </cell>
          <cell r="I476" t="str">
            <v>Steen</v>
          </cell>
          <cell r="J476">
            <v>9.6</v>
          </cell>
          <cell r="K476"/>
          <cell r="L476">
            <v>9153</v>
          </cell>
          <cell r="M476">
            <v>109</v>
          </cell>
          <cell r="N476"/>
          <cell r="O476">
            <v>153</v>
          </cell>
          <cell r="P476">
            <v>1</v>
          </cell>
          <cell r="Q476">
            <v>0</v>
          </cell>
          <cell r="R476">
            <v>0</v>
          </cell>
          <cell r="S476">
            <v>0</v>
          </cell>
        </row>
        <row r="477">
          <cell r="D477" t="str">
            <v>Horizon Prisma Atlantis 2 gebouw C</v>
          </cell>
          <cell r="E477" t="str">
            <v>bgg</v>
          </cell>
          <cell r="F477" t="str">
            <v>C0.103</v>
          </cell>
          <cell r="G477" t="str">
            <v>washok</v>
          </cell>
          <cell r="H477" t="str">
            <v>sanitaire ruimte (toilet-/doucheruimte)</v>
          </cell>
          <cell r="I477" t="str">
            <v>Tegels</v>
          </cell>
          <cell r="J477">
            <v>9.5</v>
          </cell>
          <cell r="K477"/>
          <cell r="L477">
            <v>4255</v>
          </cell>
          <cell r="M477">
            <v>104</v>
          </cell>
          <cell r="N477"/>
          <cell r="O477">
            <v>255</v>
          </cell>
          <cell r="P477">
            <v>1</v>
          </cell>
          <cell r="Q477">
            <v>0</v>
          </cell>
          <cell r="R477">
            <v>0</v>
          </cell>
          <cell r="S477">
            <v>0</v>
          </cell>
        </row>
        <row r="478">
          <cell r="D478" t="str">
            <v>Horizon Prisma Atlantis 2 gebouw C</v>
          </cell>
          <cell r="E478" t="str">
            <v>bgg</v>
          </cell>
          <cell r="F478" t="str">
            <v>C0.105</v>
          </cell>
          <cell r="G478" t="str">
            <v>team-kamer</v>
          </cell>
          <cell r="H478" t="str">
            <v>administratieve -, personeels- en vergaderruimte</v>
          </cell>
          <cell r="I478" t="str">
            <v>Tapijt</v>
          </cell>
          <cell r="J478">
            <v>24</v>
          </cell>
          <cell r="K478"/>
          <cell r="L478">
            <v>1153</v>
          </cell>
          <cell r="M478">
            <v>101</v>
          </cell>
          <cell r="N478"/>
          <cell r="O478">
            <v>153</v>
          </cell>
          <cell r="P478">
            <v>1</v>
          </cell>
          <cell r="Q478">
            <v>0</v>
          </cell>
          <cell r="R478">
            <v>0</v>
          </cell>
          <cell r="S478">
            <v>0</v>
          </cell>
        </row>
        <row r="479">
          <cell r="D479" t="str">
            <v>Horizon Prisma Atlantis 2 gebouw C</v>
          </cell>
          <cell r="E479" t="str">
            <v>bgg</v>
          </cell>
          <cell r="F479" t="str">
            <v>C0.106</v>
          </cell>
          <cell r="G479" t="str">
            <v>woonkamer</v>
          </cell>
          <cell r="H479" t="str">
            <v>aula, gemeenschappelijke ruimte, bibliotheek</v>
          </cell>
          <cell r="I479" t="str">
            <v>pcv</v>
          </cell>
          <cell r="J479">
            <v>112.4</v>
          </cell>
          <cell r="K479"/>
          <cell r="L479">
            <v>2153</v>
          </cell>
          <cell r="M479">
            <v>102</v>
          </cell>
          <cell r="N479"/>
          <cell r="O479">
            <v>153</v>
          </cell>
          <cell r="P479">
            <v>1</v>
          </cell>
          <cell r="Q479">
            <v>0</v>
          </cell>
          <cell r="R479">
            <v>0</v>
          </cell>
          <cell r="S479">
            <v>0</v>
          </cell>
        </row>
        <row r="480">
          <cell r="D480" t="str">
            <v>Horizon Prisma Atlantis 2 gebouw C</v>
          </cell>
          <cell r="E480" t="str">
            <v>bgg</v>
          </cell>
          <cell r="F480" t="str">
            <v>C0.108</v>
          </cell>
          <cell r="G480" t="str">
            <v>keuken (keuken)</v>
          </cell>
          <cell r="H480" t="str">
            <v>Keuken</v>
          </cell>
          <cell r="I480" t="str">
            <v>Tegels</v>
          </cell>
          <cell r="J480">
            <v>18.3</v>
          </cell>
          <cell r="K480"/>
          <cell r="L480">
            <v>18255</v>
          </cell>
          <cell r="M480" t="str">
            <v>nvt</v>
          </cell>
          <cell r="N480"/>
          <cell r="O480">
            <v>255</v>
          </cell>
          <cell r="P480">
            <v>1</v>
          </cell>
          <cell r="Q480">
            <v>0</v>
          </cell>
          <cell r="R480">
            <v>0</v>
          </cell>
          <cell r="S480">
            <v>0</v>
          </cell>
        </row>
        <row r="481">
          <cell r="D481" t="str">
            <v>Horizon Prisma Atlantis 2 gebouw C</v>
          </cell>
          <cell r="E481" t="str">
            <v>bgg</v>
          </cell>
          <cell r="F481" t="str">
            <v>C0.110</v>
          </cell>
          <cell r="G481" t="str">
            <v>bijkeuken</v>
          </cell>
          <cell r="H481" t="str">
            <v>Keuken</v>
          </cell>
          <cell r="I481" t="str">
            <v>Tegels</v>
          </cell>
          <cell r="J481">
            <v>4.8</v>
          </cell>
          <cell r="K481"/>
          <cell r="L481">
            <v>18153</v>
          </cell>
          <cell r="M481" t="str">
            <v>nvt</v>
          </cell>
          <cell r="N481"/>
          <cell r="O481">
            <v>153</v>
          </cell>
          <cell r="P481">
            <v>1</v>
          </cell>
          <cell r="Q481">
            <v>0</v>
          </cell>
          <cell r="R481">
            <v>0</v>
          </cell>
          <cell r="S481">
            <v>0</v>
          </cell>
        </row>
        <row r="482">
          <cell r="D482" t="str">
            <v>Horizon Prisma Atlantis 2 gebouw C</v>
          </cell>
          <cell r="E482" t="str">
            <v>bgg</v>
          </cell>
          <cell r="F482" t="str">
            <v>C0.111</v>
          </cell>
          <cell r="G482" t="str">
            <v>toilet</v>
          </cell>
          <cell r="H482" t="str">
            <v>sanitaire ruimte (toilet-/doucheruimte)</v>
          </cell>
          <cell r="I482" t="str">
            <v>Tegels</v>
          </cell>
          <cell r="J482">
            <v>1.4</v>
          </cell>
          <cell r="K482"/>
          <cell r="L482">
            <v>4153</v>
          </cell>
          <cell r="M482">
            <v>104</v>
          </cell>
          <cell r="N482"/>
          <cell r="O482">
            <v>153</v>
          </cell>
          <cell r="P482">
            <v>1</v>
          </cell>
          <cell r="Q482">
            <v>0</v>
          </cell>
          <cell r="R482">
            <v>0</v>
          </cell>
          <cell r="S482">
            <v>0</v>
          </cell>
        </row>
        <row r="483">
          <cell r="D483" t="str">
            <v>Horizon Prisma Atlantis 2 gebouw C</v>
          </cell>
          <cell r="E483" t="str">
            <v>bgg</v>
          </cell>
          <cell r="F483" t="str">
            <v>C0.112</v>
          </cell>
          <cell r="G483" t="str">
            <v>toilet</v>
          </cell>
          <cell r="H483" t="str">
            <v>sanitaire ruimte (toilet-/doucheruimte)</v>
          </cell>
          <cell r="I483" t="str">
            <v>Tegels</v>
          </cell>
          <cell r="J483">
            <v>1.4</v>
          </cell>
          <cell r="K483"/>
          <cell r="L483">
            <v>4153</v>
          </cell>
          <cell r="M483">
            <v>104</v>
          </cell>
          <cell r="N483"/>
          <cell r="O483">
            <v>153</v>
          </cell>
          <cell r="P483">
            <v>1</v>
          </cell>
          <cell r="Q483">
            <v>0</v>
          </cell>
          <cell r="R483">
            <v>0</v>
          </cell>
          <cell r="S483">
            <v>0</v>
          </cell>
        </row>
        <row r="484">
          <cell r="D484" t="str">
            <v>Horizon Prisma Atlantis 2 gebouw C</v>
          </cell>
          <cell r="E484" t="str">
            <v>bgg</v>
          </cell>
          <cell r="F484" t="str">
            <v>C0.113</v>
          </cell>
          <cell r="G484" t="str">
            <v>hal</v>
          </cell>
          <cell r="H484" t="str">
            <v>entree, gang, hal, repro, kopieer, was/droogruimte</v>
          </cell>
          <cell r="I484" t="str">
            <v>Linoleum</v>
          </cell>
          <cell r="J484">
            <v>6.9</v>
          </cell>
          <cell r="K484"/>
          <cell r="L484">
            <v>3153</v>
          </cell>
          <cell r="M484">
            <v>103</v>
          </cell>
          <cell r="N484"/>
          <cell r="O484">
            <v>153</v>
          </cell>
          <cell r="P484">
            <v>1</v>
          </cell>
          <cell r="Q484">
            <v>0</v>
          </cell>
          <cell r="R484">
            <v>0</v>
          </cell>
          <cell r="S484">
            <v>0</v>
          </cell>
        </row>
        <row r="485">
          <cell r="D485" t="str">
            <v>Horizon Prisma Atlantis 2 gebouw C</v>
          </cell>
          <cell r="E485" t="str">
            <v>bgg</v>
          </cell>
          <cell r="F485" t="str">
            <v>C0.115</v>
          </cell>
          <cell r="G485" t="str">
            <v xml:space="preserve">badkamer </v>
          </cell>
          <cell r="H485" t="str">
            <v>sanitaire ruimte (toilet-/doucheruimte)</v>
          </cell>
          <cell r="I485" t="str">
            <v>Tegels</v>
          </cell>
          <cell r="J485">
            <v>4.5999999999999996</v>
          </cell>
          <cell r="K485"/>
          <cell r="L485">
            <v>4255</v>
          </cell>
          <cell r="M485">
            <v>104</v>
          </cell>
          <cell r="N485"/>
          <cell r="O485">
            <v>255</v>
          </cell>
          <cell r="P485">
            <v>1</v>
          </cell>
          <cell r="Q485">
            <v>0</v>
          </cell>
          <cell r="R485">
            <v>0</v>
          </cell>
          <cell r="S485">
            <v>0</v>
          </cell>
        </row>
        <row r="486">
          <cell r="D486" t="str">
            <v>Horizon Prisma Atlantis 2 gebouw C</v>
          </cell>
          <cell r="E486" t="str">
            <v>bgg</v>
          </cell>
          <cell r="F486" t="str">
            <v>C0.116</v>
          </cell>
          <cell r="G486" t="str">
            <v>isoleer</v>
          </cell>
          <cell r="H486" t="str">
            <v>op afroep</v>
          </cell>
          <cell r="I486" t="str">
            <v>Linoleum</v>
          </cell>
          <cell r="J486">
            <v>10.1</v>
          </cell>
          <cell r="K486"/>
          <cell r="L486" t="str">
            <v>op afroep</v>
          </cell>
          <cell r="M486">
            <v>0</v>
          </cell>
          <cell r="N486"/>
          <cell r="O486">
            <v>0</v>
          </cell>
          <cell r="P486">
            <v>1</v>
          </cell>
          <cell r="Q486">
            <v>0</v>
          </cell>
          <cell r="R486">
            <v>0</v>
          </cell>
          <cell r="S486">
            <v>0</v>
          </cell>
        </row>
        <row r="487">
          <cell r="D487" t="str">
            <v>Horizon Prisma Atlantis 1 gebouw C</v>
          </cell>
          <cell r="E487" t="str">
            <v>1e</v>
          </cell>
          <cell r="F487" t="str">
            <v>C1.001</v>
          </cell>
          <cell r="G487" t="str">
            <v>gang</v>
          </cell>
          <cell r="H487" t="str">
            <v>entree, gang, hal, repro, kopieer, was/droogruimte</v>
          </cell>
          <cell r="I487" t="str">
            <v>Linoleum</v>
          </cell>
          <cell r="J487">
            <v>39.5</v>
          </cell>
          <cell r="K487"/>
          <cell r="L487">
            <v>3153</v>
          </cell>
          <cell r="M487">
            <v>103</v>
          </cell>
          <cell r="N487"/>
          <cell r="O487">
            <v>153</v>
          </cell>
          <cell r="P487">
            <v>1</v>
          </cell>
          <cell r="Q487">
            <v>0</v>
          </cell>
          <cell r="R487">
            <v>0</v>
          </cell>
          <cell r="S487">
            <v>0</v>
          </cell>
        </row>
        <row r="488">
          <cell r="D488" t="str">
            <v>Horizon Prisma Atlantis 1 gebouw C</v>
          </cell>
          <cell r="E488" t="str">
            <v>1e</v>
          </cell>
          <cell r="F488" t="str">
            <v>C1.002</v>
          </cell>
          <cell r="G488" t="str">
            <v>trap</v>
          </cell>
          <cell r="H488" t="str">
            <v>trappenhuis</v>
          </cell>
          <cell r="I488" t="str">
            <v>Steen</v>
          </cell>
          <cell r="J488">
            <v>10.6</v>
          </cell>
          <cell r="K488"/>
          <cell r="L488">
            <v>9153</v>
          </cell>
          <cell r="M488">
            <v>109</v>
          </cell>
          <cell r="N488"/>
          <cell r="O488">
            <v>153</v>
          </cell>
          <cell r="P488">
            <v>1</v>
          </cell>
          <cell r="Q488">
            <v>0</v>
          </cell>
          <cell r="R488">
            <v>0</v>
          </cell>
          <cell r="S488">
            <v>0</v>
          </cell>
        </row>
        <row r="489">
          <cell r="D489" t="str">
            <v>Horizon Prisma Atlantis 1 gebouw C</v>
          </cell>
          <cell r="E489" t="str">
            <v>1e</v>
          </cell>
          <cell r="F489" t="str">
            <v>C1.003</v>
          </cell>
          <cell r="G489" t="str">
            <v>gang</v>
          </cell>
          <cell r="H489" t="str">
            <v>entree, gang, hal, repro, kopieer, was/droogruimte</v>
          </cell>
          <cell r="I489" t="str">
            <v>Linoleum</v>
          </cell>
          <cell r="J489">
            <v>6</v>
          </cell>
          <cell r="K489"/>
          <cell r="L489">
            <v>3153</v>
          </cell>
          <cell r="M489">
            <v>103</v>
          </cell>
          <cell r="N489"/>
          <cell r="O489">
            <v>153</v>
          </cell>
          <cell r="P489">
            <v>1</v>
          </cell>
          <cell r="Q489">
            <v>0</v>
          </cell>
          <cell r="R489">
            <v>0</v>
          </cell>
          <cell r="S489">
            <v>0</v>
          </cell>
        </row>
        <row r="490">
          <cell r="D490" t="str">
            <v>Horizon Prisma Atlantis 1 gebouw C</v>
          </cell>
          <cell r="E490" t="str">
            <v>1e</v>
          </cell>
          <cell r="F490" t="str">
            <v>C1.004</v>
          </cell>
          <cell r="G490" t="str">
            <v>kantoor</v>
          </cell>
          <cell r="H490" t="str">
            <v>administratieve -, personeels- en vergaderruimte</v>
          </cell>
          <cell r="I490" t="str">
            <v>Tapijt</v>
          </cell>
          <cell r="J490">
            <v>15.7</v>
          </cell>
          <cell r="K490"/>
          <cell r="L490">
            <v>1102</v>
          </cell>
          <cell r="M490">
            <v>101</v>
          </cell>
          <cell r="N490"/>
          <cell r="O490">
            <v>102</v>
          </cell>
          <cell r="P490">
            <v>1</v>
          </cell>
          <cell r="Q490">
            <v>0</v>
          </cell>
          <cell r="R490">
            <v>0</v>
          </cell>
          <cell r="S490">
            <v>0</v>
          </cell>
        </row>
        <row r="491">
          <cell r="D491" t="str">
            <v>Horizon Prisma Atlantis 1 gebouw C</v>
          </cell>
          <cell r="E491" t="str">
            <v>1e</v>
          </cell>
          <cell r="F491" t="str">
            <v>C1.005</v>
          </cell>
          <cell r="G491" t="str">
            <v>vergaderruimte</v>
          </cell>
          <cell r="H491" t="str">
            <v>administratieve -, personeels- en vergaderruimte</v>
          </cell>
          <cell r="I491" t="str">
            <v>Tapijt</v>
          </cell>
          <cell r="J491">
            <v>23.3</v>
          </cell>
          <cell r="K491"/>
          <cell r="L491">
            <v>1153</v>
          </cell>
          <cell r="M491">
            <v>101</v>
          </cell>
          <cell r="N491"/>
          <cell r="O491">
            <v>153</v>
          </cell>
          <cell r="P491">
            <v>1</v>
          </cell>
          <cell r="Q491">
            <v>0</v>
          </cell>
          <cell r="R491">
            <v>0</v>
          </cell>
          <cell r="S491">
            <v>0</v>
          </cell>
        </row>
        <row r="492">
          <cell r="D492" t="str">
            <v>Horizon Prisma Atlantis 1 gebouw C</v>
          </cell>
          <cell r="E492" t="str">
            <v>1e</v>
          </cell>
          <cell r="F492" t="str">
            <v>C1.006</v>
          </cell>
          <cell r="G492" t="str">
            <v>douche</v>
          </cell>
          <cell r="H492" t="str">
            <v>sanitaire ruimte (toilet-/doucheruimte)</v>
          </cell>
          <cell r="I492" t="str">
            <v>Tegels</v>
          </cell>
          <cell r="J492">
            <v>2.1</v>
          </cell>
          <cell r="K492"/>
          <cell r="L492">
            <v>4255</v>
          </cell>
          <cell r="M492">
            <v>104</v>
          </cell>
          <cell r="N492"/>
          <cell r="O492">
            <v>255</v>
          </cell>
          <cell r="P492">
            <v>1</v>
          </cell>
          <cell r="Q492">
            <v>0</v>
          </cell>
          <cell r="R492">
            <v>0</v>
          </cell>
          <cell r="S492">
            <v>0</v>
          </cell>
        </row>
        <row r="493">
          <cell r="D493" t="str">
            <v>Horizon Prisma Atlantis 1 gebouw C</v>
          </cell>
          <cell r="E493" t="str">
            <v>1e</v>
          </cell>
          <cell r="F493" t="str">
            <v>C1.007</v>
          </cell>
          <cell r="G493" t="str">
            <v>douche</v>
          </cell>
          <cell r="H493" t="str">
            <v>sanitaire ruimte (toilet-/doucheruimte)</v>
          </cell>
          <cell r="I493" t="str">
            <v>Tegels</v>
          </cell>
          <cell r="J493">
            <v>2.1</v>
          </cell>
          <cell r="K493"/>
          <cell r="L493">
            <v>4255</v>
          </cell>
          <cell r="M493">
            <v>104</v>
          </cell>
          <cell r="N493"/>
          <cell r="O493">
            <v>255</v>
          </cell>
          <cell r="P493">
            <v>1</v>
          </cell>
          <cell r="Q493">
            <v>0</v>
          </cell>
          <cell r="R493">
            <v>0</v>
          </cell>
          <cell r="S493">
            <v>0</v>
          </cell>
        </row>
        <row r="494">
          <cell r="D494" t="str">
            <v>Horizon Prisma Atlantis 1 gebouw C</v>
          </cell>
          <cell r="E494" t="str">
            <v>1e</v>
          </cell>
          <cell r="F494" t="str">
            <v>C1.008</v>
          </cell>
          <cell r="G494" t="str">
            <v>douche</v>
          </cell>
          <cell r="H494" t="str">
            <v>sanitaire ruimte (toilet-/doucheruimte)</v>
          </cell>
          <cell r="I494" t="str">
            <v>Tegels</v>
          </cell>
          <cell r="J494">
            <v>2.1</v>
          </cell>
          <cell r="K494"/>
          <cell r="L494">
            <v>4255</v>
          </cell>
          <cell r="M494">
            <v>104</v>
          </cell>
          <cell r="N494"/>
          <cell r="O494">
            <v>255</v>
          </cell>
          <cell r="P494">
            <v>1</v>
          </cell>
          <cell r="Q494">
            <v>0</v>
          </cell>
          <cell r="R494">
            <v>0</v>
          </cell>
          <cell r="S494">
            <v>0</v>
          </cell>
        </row>
        <row r="495">
          <cell r="D495" t="str">
            <v>Horizon Prisma Atlantis 1 gebouw C</v>
          </cell>
          <cell r="E495" t="str">
            <v>1e</v>
          </cell>
          <cell r="F495" t="str">
            <v>C1.022</v>
          </cell>
          <cell r="G495" t="str">
            <v>portaal</v>
          </cell>
          <cell r="H495" t="str">
            <v>entree, gang, hal, repro, kopieer, was/droogruimte</v>
          </cell>
          <cell r="I495" t="str">
            <v>Linoleum</v>
          </cell>
          <cell r="J495">
            <v>4</v>
          </cell>
          <cell r="K495"/>
          <cell r="L495">
            <v>3153</v>
          </cell>
          <cell r="M495">
            <v>103</v>
          </cell>
          <cell r="N495"/>
          <cell r="O495">
            <v>153</v>
          </cell>
          <cell r="P495">
            <v>1</v>
          </cell>
          <cell r="Q495">
            <v>0</v>
          </cell>
          <cell r="R495">
            <v>0</v>
          </cell>
          <cell r="S495">
            <v>0</v>
          </cell>
        </row>
        <row r="496">
          <cell r="D496" t="str">
            <v>Horizon Prisma Atlantis 2 gebouw C</v>
          </cell>
          <cell r="E496" t="str">
            <v>1e</v>
          </cell>
          <cell r="F496" t="str">
            <v>C1.101</v>
          </cell>
          <cell r="G496" t="str">
            <v>gangzone</v>
          </cell>
          <cell r="H496" t="str">
            <v>entree, gang, hal, repro, kopieer, was/droogruimte</v>
          </cell>
          <cell r="I496" t="str">
            <v>Linoleum</v>
          </cell>
          <cell r="J496">
            <v>39.5</v>
          </cell>
          <cell r="K496"/>
          <cell r="L496">
            <v>3153</v>
          </cell>
          <cell r="M496">
            <v>103</v>
          </cell>
          <cell r="N496"/>
          <cell r="O496">
            <v>153</v>
          </cell>
          <cell r="P496">
            <v>1</v>
          </cell>
          <cell r="Q496">
            <v>0</v>
          </cell>
          <cell r="R496">
            <v>0</v>
          </cell>
          <cell r="S496">
            <v>0</v>
          </cell>
        </row>
        <row r="497">
          <cell r="D497" t="str">
            <v>Horizon Prisma Atlantis 2 gebouw C</v>
          </cell>
          <cell r="E497" t="str">
            <v>1e</v>
          </cell>
          <cell r="F497" t="str">
            <v>C1.102</v>
          </cell>
          <cell r="G497" t="str">
            <v>trap</v>
          </cell>
          <cell r="H497" t="str">
            <v>trappenhuis</v>
          </cell>
          <cell r="I497" t="str">
            <v>Steen</v>
          </cell>
          <cell r="J497">
            <v>10.6</v>
          </cell>
          <cell r="K497"/>
          <cell r="L497">
            <v>9153</v>
          </cell>
          <cell r="M497">
            <v>109</v>
          </cell>
          <cell r="N497"/>
          <cell r="O497">
            <v>153</v>
          </cell>
          <cell r="P497">
            <v>1</v>
          </cell>
          <cell r="Q497">
            <v>0</v>
          </cell>
          <cell r="R497">
            <v>0</v>
          </cell>
          <cell r="S497">
            <v>0</v>
          </cell>
        </row>
        <row r="498">
          <cell r="D498" t="str">
            <v>Horizon Prisma Atlantis 2 gebouw C</v>
          </cell>
          <cell r="E498" t="str">
            <v>1e</v>
          </cell>
          <cell r="F498" t="str">
            <v>C1.103</v>
          </cell>
          <cell r="G498" t="str">
            <v>gang</v>
          </cell>
          <cell r="H498" t="str">
            <v>entree, gang, hal, repro, kopieer, was/droogruimte</v>
          </cell>
          <cell r="I498" t="str">
            <v>Linoleum</v>
          </cell>
          <cell r="J498">
            <v>6</v>
          </cell>
          <cell r="K498"/>
          <cell r="L498">
            <v>3153</v>
          </cell>
          <cell r="M498">
            <v>103</v>
          </cell>
          <cell r="N498"/>
          <cell r="O498">
            <v>153</v>
          </cell>
          <cell r="P498">
            <v>1</v>
          </cell>
          <cell r="Q498">
            <v>0</v>
          </cell>
          <cell r="R498">
            <v>0</v>
          </cell>
          <cell r="S498">
            <v>0</v>
          </cell>
        </row>
        <row r="499">
          <cell r="D499" t="str">
            <v>Horizon Prisma Atlantis 2 gebouw C</v>
          </cell>
          <cell r="E499" t="str">
            <v>1e</v>
          </cell>
          <cell r="F499" t="str">
            <v>C1.102</v>
          </cell>
          <cell r="G499" t="str">
            <v>kantoor</v>
          </cell>
          <cell r="H499" t="str">
            <v>administratieve -, personeels- en vergaderruimte</v>
          </cell>
          <cell r="I499" t="str">
            <v>Tapijt</v>
          </cell>
          <cell r="J499">
            <v>15.7</v>
          </cell>
          <cell r="K499"/>
          <cell r="L499">
            <v>1102</v>
          </cell>
          <cell r="M499">
            <v>101</v>
          </cell>
          <cell r="N499"/>
          <cell r="O499">
            <v>102</v>
          </cell>
          <cell r="P499">
            <v>1</v>
          </cell>
          <cell r="Q499">
            <v>0</v>
          </cell>
          <cell r="R499">
            <v>0</v>
          </cell>
          <cell r="S499">
            <v>0</v>
          </cell>
        </row>
        <row r="500">
          <cell r="D500" t="str">
            <v>Horizon Prisma Atlantis 2 gebouw C</v>
          </cell>
          <cell r="E500" t="str">
            <v>1e</v>
          </cell>
          <cell r="F500" t="str">
            <v>C1.105</v>
          </cell>
          <cell r="G500" t="str">
            <v>therapie/spreekkamer</v>
          </cell>
          <cell r="H500" t="str">
            <v>administratieve -, personeels- en vergaderruimte</v>
          </cell>
          <cell r="I500" t="str">
            <v>Tapijt</v>
          </cell>
          <cell r="J500">
            <v>11.7</v>
          </cell>
          <cell r="K500"/>
          <cell r="L500">
            <v>1153</v>
          </cell>
          <cell r="M500">
            <v>101</v>
          </cell>
          <cell r="N500"/>
          <cell r="O500">
            <v>153</v>
          </cell>
          <cell r="P500">
            <v>1</v>
          </cell>
          <cell r="Q500">
            <v>0</v>
          </cell>
          <cell r="R500">
            <v>0</v>
          </cell>
          <cell r="S500">
            <v>0</v>
          </cell>
        </row>
        <row r="501">
          <cell r="D501" t="str">
            <v>Horizon Prisma Atlantis 2 gebouw C</v>
          </cell>
          <cell r="E501" t="str">
            <v>1e</v>
          </cell>
          <cell r="F501" t="str">
            <v>C1.106</v>
          </cell>
          <cell r="G501" t="str">
            <v>douche</v>
          </cell>
          <cell r="H501" t="str">
            <v>sanitaire ruimte (toilet-/doucheruimte)</v>
          </cell>
          <cell r="I501" t="str">
            <v>Tegels</v>
          </cell>
          <cell r="J501">
            <v>2.1</v>
          </cell>
          <cell r="K501"/>
          <cell r="L501">
            <v>4255</v>
          </cell>
          <cell r="M501">
            <v>104</v>
          </cell>
          <cell r="N501"/>
          <cell r="O501">
            <v>255</v>
          </cell>
          <cell r="P501">
            <v>1</v>
          </cell>
          <cell r="Q501">
            <v>0</v>
          </cell>
          <cell r="R501">
            <v>0</v>
          </cell>
          <cell r="S501">
            <v>0</v>
          </cell>
        </row>
        <row r="502">
          <cell r="D502" t="str">
            <v>Horizon Prisma Atlantis 2 gebouw C</v>
          </cell>
          <cell r="E502" t="str">
            <v>1e</v>
          </cell>
          <cell r="F502" t="str">
            <v>C1.107</v>
          </cell>
          <cell r="G502" t="str">
            <v>douche</v>
          </cell>
          <cell r="H502" t="str">
            <v>sanitaire ruimte (toilet-/doucheruimte)</v>
          </cell>
          <cell r="I502" t="str">
            <v>Tegels</v>
          </cell>
          <cell r="J502">
            <v>2.1</v>
          </cell>
          <cell r="K502"/>
          <cell r="L502">
            <v>4255</v>
          </cell>
          <cell r="M502">
            <v>104</v>
          </cell>
          <cell r="N502"/>
          <cell r="O502">
            <v>255</v>
          </cell>
          <cell r="P502">
            <v>1</v>
          </cell>
          <cell r="Q502">
            <v>0</v>
          </cell>
          <cell r="R502">
            <v>0</v>
          </cell>
          <cell r="S502">
            <v>0</v>
          </cell>
        </row>
        <row r="503">
          <cell r="D503" t="str">
            <v>Horizon Prisma Atlantis 2 gebouw C</v>
          </cell>
          <cell r="E503" t="str">
            <v>1e</v>
          </cell>
          <cell r="F503" t="str">
            <v>C1.108</v>
          </cell>
          <cell r="G503" t="str">
            <v>douche</v>
          </cell>
          <cell r="H503" t="str">
            <v>sanitaire ruimte (toilet-/doucheruimte)</v>
          </cell>
          <cell r="I503" t="str">
            <v>Tegels</v>
          </cell>
          <cell r="J503">
            <v>2.1</v>
          </cell>
          <cell r="K503"/>
          <cell r="L503">
            <v>4255</v>
          </cell>
          <cell r="M503">
            <v>104</v>
          </cell>
          <cell r="N503"/>
          <cell r="O503">
            <v>255</v>
          </cell>
          <cell r="P503">
            <v>1</v>
          </cell>
          <cell r="Q503">
            <v>0</v>
          </cell>
          <cell r="R503">
            <v>0</v>
          </cell>
          <cell r="S503">
            <v>0</v>
          </cell>
        </row>
        <row r="504">
          <cell r="D504" t="str">
            <v>Horizon Prisma Atlantis 1 gebouw C</v>
          </cell>
          <cell r="E504" t="str">
            <v>1e</v>
          </cell>
          <cell r="F504" t="str">
            <v>C1.109</v>
          </cell>
          <cell r="G504" t="str">
            <v>techniek</v>
          </cell>
          <cell r="H504" t="str">
            <v>niet van toepassing</v>
          </cell>
          <cell r="I504"/>
          <cell r="J504"/>
          <cell r="K504"/>
          <cell r="L504" t="str">
            <v>nvt</v>
          </cell>
          <cell r="M504">
            <v>0</v>
          </cell>
          <cell r="N504"/>
          <cell r="O504">
            <v>0</v>
          </cell>
          <cell r="P504">
            <v>1</v>
          </cell>
          <cell r="Q504">
            <v>0</v>
          </cell>
          <cell r="R504">
            <v>0</v>
          </cell>
          <cell r="S504">
            <v>0</v>
          </cell>
        </row>
        <row r="505">
          <cell r="D505" t="str">
            <v>Horizon Prisma Atlantis 1 gebouw C</v>
          </cell>
          <cell r="E505" t="str">
            <v>1e</v>
          </cell>
          <cell r="F505" t="str">
            <v>C1.010</v>
          </cell>
          <cell r="G505" t="str">
            <v>zit- slaapkamer</v>
          </cell>
          <cell r="H505" t="str">
            <v>niet van toepassing</v>
          </cell>
          <cell r="I505"/>
          <cell r="J505"/>
          <cell r="K505"/>
          <cell r="L505" t="str">
            <v>nvt</v>
          </cell>
          <cell r="M505">
            <v>0</v>
          </cell>
          <cell r="N505"/>
          <cell r="O505">
            <v>0</v>
          </cell>
          <cell r="P505">
            <v>1</v>
          </cell>
          <cell r="Q505">
            <v>0</v>
          </cell>
          <cell r="R505">
            <v>0</v>
          </cell>
          <cell r="S505">
            <v>0</v>
          </cell>
        </row>
        <row r="506">
          <cell r="D506" t="str">
            <v>Horizon Prisma Atlantis 1 gebouw C</v>
          </cell>
          <cell r="E506" t="str">
            <v>1e</v>
          </cell>
          <cell r="F506" t="str">
            <v>C1.011</v>
          </cell>
          <cell r="G506" t="str">
            <v>zit- slaapkamer</v>
          </cell>
          <cell r="H506" t="str">
            <v>niet van toepassing</v>
          </cell>
          <cell r="I506"/>
          <cell r="J506"/>
          <cell r="K506"/>
          <cell r="L506" t="str">
            <v>nvt</v>
          </cell>
          <cell r="M506">
            <v>0</v>
          </cell>
          <cell r="N506"/>
          <cell r="O506">
            <v>0</v>
          </cell>
          <cell r="P506">
            <v>1</v>
          </cell>
          <cell r="Q506">
            <v>0</v>
          </cell>
          <cell r="R506">
            <v>0</v>
          </cell>
          <cell r="S506">
            <v>0</v>
          </cell>
        </row>
        <row r="507">
          <cell r="D507" t="str">
            <v>Horizon Prisma Atlantis 1 gebouw C</v>
          </cell>
          <cell r="E507" t="str">
            <v>1e</v>
          </cell>
          <cell r="F507" t="str">
            <v>C1.012</v>
          </cell>
          <cell r="G507" t="str">
            <v>zit- slaapkamer</v>
          </cell>
          <cell r="H507" t="str">
            <v>niet van toepassing</v>
          </cell>
          <cell r="I507"/>
          <cell r="J507"/>
          <cell r="K507"/>
          <cell r="L507" t="str">
            <v>nvt</v>
          </cell>
          <cell r="M507">
            <v>0</v>
          </cell>
          <cell r="N507"/>
          <cell r="O507">
            <v>0</v>
          </cell>
          <cell r="P507">
            <v>1</v>
          </cell>
          <cell r="Q507">
            <v>0</v>
          </cell>
          <cell r="R507">
            <v>0</v>
          </cell>
          <cell r="S507">
            <v>0</v>
          </cell>
        </row>
        <row r="508">
          <cell r="D508" t="str">
            <v>Horizon Prisma Atlantis 1 gebouw C</v>
          </cell>
          <cell r="E508" t="str">
            <v>1e</v>
          </cell>
          <cell r="F508" t="str">
            <v>C1.013</v>
          </cell>
          <cell r="G508" t="str">
            <v>zit- slaapkamer</v>
          </cell>
          <cell r="H508" t="str">
            <v>niet van toepassing</v>
          </cell>
          <cell r="I508"/>
          <cell r="J508"/>
          <cell r="K508"/>
          <cell r="L508" t="str">
            <v>nvt</v>
          </cell>
          <cell r="M508">
            <v>0</v>
          </cell>
          <cell r="N508"/>
          <cell r="O508">
            <v>0</v>
          </cell>
          <cell r="P508">
            <v>1</v>
          </cell>
          <cell r="Q508">
            <v>0</v>
          </cell>
          <cell r="R508">
            <v>0</v>
          </cell>
          <cell r="S508">
            <v>0</v>
          </cell>
        </row>
        <row r="509">
          <cell r="D509" t="str">
            <v>Horizon Prisma Atlantis 1 gebouw C</v>
          </cell>
          <cell r="E509" t="str">
            <v>1e</v>
          </cell>
          <cell r="F509" t="str">
            <v>C1.014</v>
          </cell>
          <cell r="G509" t="str">
            <v>zit- slaapkamer</v>
          </cell>
          <cell r="H509" t="str">
            <v>niet van toepassing</v>
          </cell>
          <cell r="I509"/>
          <cell r="J509"/>
          <cell r="K509"/>
          <cell r="L509" t="str">
            <v>nvt</v>
          </cell>
          <cell r="M509">
            <v>0</v>
          </cell>
          <cell r="N509"/>
          <cell r="O509">
            <v>0</v>
          </cell>
          <cell r="P509">
            <v>1</v>
          </cell>
          <cell r="Q509">
            <v>0</v>
          </cell>
          <cell r="R509">
            <v>0</v>
          </cell>
          <cell r="S509">
            <v>0</v>
          </cell>
        </row>
        <row r="510">
          <cell r="D510" t="str">
            <v>Horizon Prisma Atlantis 1 gebouw C</v>
          </cell>
          <cell r="E510" t="str">
            <v>1e</v>
          </cell>
          <cell r="F510" t="str">
            <v>C1.015</v>
          </cell>
          <cell r="G510" t="str">
            <v>zit- slaapkamer</v>
          </cell>
          <cell r="H510" t="str">
            <v>niet van toepassing</v>
          </cell>
          <cell r="I510"/>
          <cell r="J510"/>
          <cell r="K510"/>
          <cell r="L510" t="str">
            <v>nvt</v>
          </cell>
          <cell r="M510">
            <v>0</v>
          </cell>
          <cell r="N510"/>
          <cell r="O510">
            <v>0</v>
          </cell>
          <cell r="P510">
            <v>1</v>
          </cell>
          <cell r="Q510">
            <v>0</v>
          </cell>
          <cell r="R510">
            <v>0</v>
          </cell>
          <cell r="S510">
            <v>0</v>
          </cell>
        </row>
        <row r="511">
          <cell r="D511" t="str">
            <v>Horizon Prisma Atlantis 1 gebouw C</v>
          </cell>
          <cell r="E511" t="str">
            <v>1e</v>
          </cell>
          <cell r="F511" t="str">
            <v>C1.016</v>
          </cell>
          <cell r="G511" t="str">
            <v>zit- slaapkamer</v>
          </cell>
          <cell r="H511" t="str">
            <v>niet van toepassing</v>
          </cell>
          <cell r="I511"/>
          <cell r="J511"/>
          <cell r="K511"/>
          <cell r="L511" t="str">
            <v>nvt</v>
          </cell>
          <cell r="M511">
            <v>0</v>
          </cell>
          <cell r="N511"/>
          <cell r="O511">
            <v>0</v>
          </cell>
          <cell r="P511">
            <v>1</v>
          </cell>
          <cell r="Q511">
            <v>0</v>
          </cell>
          <cell r="R511">
            <v>0</v>
          </cell>
          <cell r="S511">
            <v>0</v>
          </cell>
        </row>
        <row r="512">
          <cell r="D512" t="str">
            <v>Horizon Prisma Atlantis 1 gebouw C</v>
          </cell>
          <cell r="E512" t="str">
            <v>1e</v>
          </cell>
          <cell r="F512" t="str">
            <v>C1.017</v>
          </cell>
          <cell r="G512" t="str">
            <v>zit- slaapkamer</v>
          </cell>
          <cell r="H512" t="str">
            <v>niet van toepassing</v>
          </cell>
          <cell r="I512"/>
          <cell r="J512"/>
          <cell r="K512"/>
          <cell r="L512" t="str">
            <v>nvt</v>
          </cell>
          <cell r="M512">
            <v>0</v>
          </cell>
          <cell r="N512"/>
          <cell r="O512">
            <v>0</v>
          </cell>
          <cell r="P512">
            <v>1</v>
          </cell>
          <cell r="Q512">
            <v>0</v>
          </cell>
          <cell r="R512">
            <v>0</v>
          </cell>
          <cell r="S512">
            <v>0</v>
          </cell>
        </row>
        <row r="513">
          <cell r="D513" t="str">
            <v>Horizon Prisma Atlantis 1 gebouw C</v>
          </cell>
          <cell r="E513" t="str">
            <v>1e</v>
          </cell>
          <cell r="F513" t="str">
            <v>C1.018</v>
          </cell>
          <cell r="G513" t="str">
            <v>zit- slaapkamer</v>
          </cell>
          <cell r="H513" t="str">
            <v>niet van toepassing</v>
          </cell>
          <cell r="I513"/>
          <cell r="J513"/>
          <cell r="K513"/>
          <cell r="L513" t="str">
            <v>nvt</v>
          </cell>
          <cell r="M513">
            <v>0</v>
          </cell>
          <cell r="N513"/>
          <cell r="O513">
            <v>0</v>
          </cell>
          <cell r="P513">
            <v>1</v>
          </cell>
          <cell r="Q513">
            <v>0</v>
          </cell>
          <cell r="R513">
            <v>0</v>
          </cell>
          <cell r="S513">
            <v>0</v>
          </cell>
        </row>
        <row r="514">
          <cell r="D514" t="str">
            <v>Horizon Prisma Atlantis 1 gebouw C</v>
          </cell>
          <cell r="E514" t="str">
            <v>1e</v>
          </cell>
          <cell r="F514" t="str">
            <v>C1.019</v>
          </cell>
          <cell r="G514" t="str">
            <v>zit- slaapkamer</v>
          </cell>
          <cell r="H514" t="str">
            <v>niet van toepassing</v>
          </cell>
          <cell r="I514"/>
          <cell r="J514"/>
          <cell r="K514"/>
          <cell r="L514" t="str">
            <v>nvt</v>
          </cell>
          <cell r="M514">
            <v>0</v>
          </cell>
          <cell r="N514"/>
          <cell r="O514">
            <v>0</v>
          </cell>
          <cell r="P514">
            <v>1</v>
          </cell>
          <cell r="Q514">
            <v>0</v>
          </cell>
          <cell r="R514">
            <v>0</v>
          </cell>
          <cell r="S514">
            <v>0</v>
          </cell>
        </row>
        <row r="515">
          <cell r="D515" t="str">
            <v>Horizon Prisma Atlantis 1 gebouw C</v>
          </cell>
          <cell r="E515" t="str">
            <v>1e</v>
          </cell>
          <cell r="F515" t="str">
            <v>C1.020</v>
          </cell>
          <cell r="G515" t="str">
            <v>wisseldienstkamer</v>
          </cell>
          <cell r="H515" t="str">
            <v>niet van toepassing</v>
          </cell>
          <cell r="I515"/>
          <cell r="J515"/>
          <cell r="K515"/>
          <cell r="L515" t="str">
            <v>nvt</v>
          </cell>
          <cell r="M515">
            <v>0</v>
          </cell>
          <cell r="N515"/>
          <cell r="O515">
            <v>0</v>
          </cell>
          <cell r="P515">
            <v>1</v>
          </cell>
          <cell r="Q515">
            <v>0</v>
          </cell>
          <cell r="R515">
            <v>0</v>
          </cell>
          <cell r="S515">
            <v>0</v>
          </cell>
        </row>
        <row r="516">
          <cell r="D516" t="str">
            <v>Horizon Prisma Atlantis 1 gebouw C</v>
          </cell>
          <cell r="E516" t="str">
            <v>1e</v>
          </cell>
          <cell r="F516" t="str">
            <v>C1.021</v>
          </cell>
          <cell r="G516" t="str">
            <v>zit-/slaapkamer</v>
          </cell>
          <cell r="H516" t="str">
            <v>niet van toepassing</v>
          </cell>
          <cell r="I516"/>
          <cell r="J516"/>
          <cell r="K516"/>
          <cell r="L516" t="str">
            <v>nvt</v>
          </cell>
          <cell r="M516">
            <v>0</v>
          </cell>
          <cell r="N516"/>
          <cell r="O516">
            <v>0</v>
          </cell>
          <cell r="P516">
            <v>1</v>
          </cell>
          <cell r="Q516">
            <v>0</v>
          </cell>
          <cell r="R516">
            <v>0</v>
          </cell>
          <cell r="S516">
            <v>0</v>
          </cell>
        </row>
        <row r="517">
          <cell r="D517" t="str">
            <v>Horizon Prisma Atlantis 1 gebouw C</v>
          </cell>
          <cell r="E517" t="str">
            <v>2e</v>
          </cell>
          <cell r="F517" t="str">
            <v>C1.022</v>
          </cell>
          <cell r="G517" t="str">
            <v>portaal</v>
          </cell>
          <cell r="H517" t="str">
            <v>entree, gang, hal, repro, kopieer, was/droogruimte</v>
          </cell>
          <cell r="I517" t="str">
            <v>Linoleum</v>
          </cell>
          <cell r="J517">
            <v>4.4000000000000004</v>
          </cell>
          <cell r="K517"/>
          <cell r="L517">
            <v>3153</v>
          </cell>
          <cell r="M517">
            <v>103</v>
          </cell>
          <cell r="N517"/>
          <cell r="O517">
            <v>153</v>
          </cell>
          <cell r="P517">
            <v>1</v>
          </cell>
          <cell r="Q517">
            <v>0</v>
          </cell>
          <cell r="R517">
            <v>0</v>
          </cell>
          <cell r="S517">
            <v>0</v>
          </cell>
        </row>
        <row r="518">
          <cell r="D518" t="str">
            <v>Horizon Prisma Atlantis 1 gebouw C</v>
          </cell>
          <cell r="E518" t="str">
            <v>1e</v>
          </cell>
          <cell r="F518" t="str">
            <v>C1.110</v>
          </cell>
          <cell r="G518" t="str">
            <v>slaapkamer</v>
          </cell>
          <cell r="H518" t="str">
            <v>niet van toepassing</v>
          </cell>
          <cell r="I518"/>
          <cell r="J518"/>
          <cell r="K518"/>
          <cell r="L518" t="str">
            <v>nvt</v>
          </cell>
          <cell r="M518">
            <v>0</v>
          </cell>
          <cell r="N518"/>
          <cell r="O518">
            <v>0</v>
          </cell>
          <cell r="P518">
            <v>1</v>
          </cell>
          <cell r="Q518">
            <v>0</v>
          </cell>
          <cell r="R518">
            <v>0</v>
          </cell>
          <cell r="S518">
            <v>0</v>
          </cell>
        </row>
        <row r="519">
          <cell r="D519" t="str">
            <v>Horizon Prisma Atlantis 1 gebouw C</v>
          </cell>
          <cell r="E519" t="str">
            <v>1e</v>
          </cell>
          <cell r="F519" t="str">
            <v>C1.111</v>
          </cell>
          <cell r="G519" t="str">
            <v>zit- slaapkamer</v>
          </cell>
          <cell r="H519" t="str">
            <v>niet van toepassing</v>
          </cell>
          <cell r="I519"/>
          <cell r="J519"/>
          <cell r="K519"/>
          <cell r="L519" t="str">
            <v>nvt</v>
          </cell>
          <cell r="M519">
            <v>0</v>
          </cell>
          <cell r="N519"/>
          <cell r="O519">
            <v>0</v>
          </cell>
          <cell r="P519">
            <v>1</v>
          </cell>
          <cell r="Q519">
            <v>0</v>
          </cell>
          <cell r="R519">
            <v>0</v>
          </cell>
          <cell r="S519">
            <v>0</v>
          </cell>
        </row>
        <row r="520">
          <cell r="D520" t="str">
            <v>Horizon Prisma Atlantis 1 gebouw C</v>
          </cell>
          <cell r="E520" t="str">
            <v>1e</v>
          </cell>
          <cell r="F520" t="str">
            <v>C1.112</v>
          </cell>
          <cell r="G520" t="str">
            <v>zit- slaapkamer</v>
          </cell>
          <cell r="H520" t="str">
            <v>niet van toepassing</v>
          </cell>
          <cell r="I520"/>
          <cell r="J520"/>
          <cell r="K520"/>
          <cell r="L520" t="str">
            <v>nvt</v>
          </cell>
          <cell r="M520">
            <v>0</v>
          </cell>
          <cell r="N520"/>
          <cell r="O520">
            <v>0</v>
          </cell>
          <cell r="P520">
            <v>1</v>
          </cell>
          <cell r="Q520">
            <v>0</v>
          </cell>
          <cell r="R520">
            <v>0</v>
          </cell>
          <cell r="S520">
            <v>0</v>
          </cell>
        </row>
        <row r="521">
          <cell r="D521" t="str">
            <v>Horizon Prisma Atlantis 1 gebouw C</v>
          </cell>
          <cell r="E521" t="str">
            <v>1e</v>
          </cell>
          <cell r="F521" t="str">
            <v>C1.113</v>
          </cell>
          <cell r="G521" t="str">
            <v>zit- slaapkamer</v>
          </cell>
          <cell r="H521" t="str">
            <v>niet van toepassing</v>
          </cell>
          <cell r="I521"/>
          <cell r="J521"/>
          <cell r="K521"/>
          <cell r="L521" t="str">
            <v>nvt</v>
          </cell>
          <cell r="M521">
            <v>0</v>
          </cell>
          <cell r="N521"/>
          <cell r="O521">
            <v>0</v>
          </cell>
          <cell r="P521">
            <v>1</v>
          </cell>
          <cell r="Q521">
            <v>0</v>
          </cell>
          <cell r="R521">
            <v>0</v>
          </cell>
          <cell r="S521">
            <v>0</v>
          </cell>
        </row>
        <row r="522">
          <cell r="D522" t="str">
            <v>Horizon Prisma Atlantis 1 gebouw C</v>
          </cell>
          <cell r="E522" t="str">
            <v>1e</v>
          </cell>
          <cell r="F522" t="str">
            <v>C1.114</v>
          </cell>
          <cell r="G522" t="str">
            <v>zit- slaapkamer</v>
          </cell>
          <cell r="H522" t="str">
            <v>niet van toepassing</v>
          </cell>
          <cell r="I522"/>
          <cell r="J522"/>
          <cell r="K522"/>
          <cell r="L522" t="str">
            <v>nvt</v>
          </cell>
          <cell r="M522">
            <v>0</v>
          </cell>
          <cell r="N522"/>
          <cell r="O522">
            <v>0</v>
          </cell>
          <cell r="P522">
            <v>1</v>
          </cell>
          <cell r="Q522">
            <v>0</v>
          </cell>
          <cell r="R522">
            <v>0</v>
          </cell>
          <cell r="S522">
            <v>0</v>
          </cell>
        </row>
        <row r="523">
          <cell r="D523" t="str">
            <v>Horizon Prisma Atlantis 1 gebouw C</v>
          </cell>
          <cell r="E523" t="str">
            <v>1e</v>
          </cell>
          <cell r="F523" t="str">
            <v>C1.115</v>
          </cell>
          <cell r="G523" t="str">
            <v>zit- slaapkamer</v>
          </cell>
          <cell r="H523" t="str">
            <v>niet van toepassing</v>
          </cell>
          <cell r="I523"/>
          <cell r="J523"/>
          <cell r="K523"/>
          <cell r="L523" t="str">
            <v>nvt</v>
          </cell>
          <cell r="M523">
            <v>0</v>
          </cell>
          <cell r="N523"/>
          <cell r="O523">
            <v>0</v>
          </cell>
          <cell r="P523">
            <v>1</v>
          </cell>
          <cell r="Q523">
            <v>0</v>
          </cell>
          <cell r="R523">
            <v>0</v>
          </cell>
          <cell r="S523">
            <v>0</v>
          </cell>
        </row>
        <row r="524">
          <cell r="D524" t="str">
            <v>Horizon Prisma Atlantis 1 gebouw C</v>
          </cell>
          <cell r="E524" t="str">
            <v>1e</v>
          </cell>
          <cell r="F524" t="str">
            <v>C1.116</v>
          </cell>
          <cell r="G524" t="str">
            <v>zit- slaapkamer</v>
          </cell>
          <cell r="H524" t="str">
            <v>niet van toepassing</v>
          </cell>
          <cell r="I524"/>
          <cell r="J524"/>
          <cell r="K524"/>
          <cell r="L524" t="str">
            <v>nvt</v>
          </cell>
          <cell r="M524">
            <v>0</v>
          </cell>
          <cell r="N524"/>
          <cell r="O524">
            <v>0</v>
          </cell>
          <cell r="P524">
            <v>1</v>
          </cell>
          <cell r="Q524">
            <v>0</v>
          </cell>
          <cell r="R524">
            <v>0</v>
          </cell>
          <cell r="S524">
            <v>0</v>
          </cell>
        </row>
        <row r="525">
          <cell r="D525" t="str">
            <v>Horizon Prisma Atlantis 1 gebouw C</v>
          </cell>
          <cell r="E525" t="str">
            <v>1e</v>
          </cell>
          <cell r="F525" t="str">
            <v>C1.117</v>
          </cell>
          <cell r="G525" t="str">
            <v>zit- slaapkamer</v>
          </cell>
          <cell r="H525" t="str">
            <v>niet van toepassing</v>
          </cell>
          <cell r="I525"/>
          <cell r="J525"/>
          <cell r="K525"/>
          <cell r="L525" t="str">
            <v>nvt</v>
          </cell>
          <cell r="M525">
            <v>0</v>
          </cell>
          <cell r="N525"/>
          <cell r="O525">
            <v>0</v>
          </cell>
          <cell r="P525">
            <v>1</v>
          </cell>
          <cell r="Q525">
            <v>0</v>
          </cell>
          <cell r="R525">
            <v>0</v>
          </cell>
          <cell r="S525">
            <v>0</v>
          </cell>
        </row>
        <row r="526">
          <cell r="D526" t="str">
            <v>Horizon Prisma Atlantis 1 gebouw C</v>
          </cell>
          <cell r="E526" t="str">
            <v>1e</v>
          </cell>
          <cell r="F526" t="str">
            <v>C1.118</v>
          </cell>
          <cell r="G526" t="str">
            <v>zit- slaapkamer</v>
          </cell>
          <cell r="H526" t="str">
            <v>niet van toepassing</v>
          </cell>
          <cell r="I526"/>
          <cell r="J526"/>
          <cell r="K526"/>
          <cell r="L526" t="str">
            <v>nvt</v>
          </cell>
          <cell r="M526">
            <v>0</v>
          </cell>
          <cell r="N526"/>
          <cell r="O526">
            <v>0</v>
          </cell>
          <cell r="P526">
            <v>1</v>
          </cell>
          <cell r="Q526">
            <v>0</v>
          </cell>
          <cell r="R526">
            <v>0</v>
          </cell>
          <cell r="S526">
            <v>0</v>
          </cell>
        </row>
        <row r="527">
          <cell r="D527" t="str">
            <v>Horizon Prisma Atlantis 1 gebouw C</v>
          </cell>
          <cell r="E527" t="str">
            <v>1e</v>
          </cell>
          <cell r="F527" t="str">
            <v>C1.119</v>
          </cell>
          <cell r="G527" t="str">
            <v>zit- slaapkamer</v>
          </cell>
          <cell r="H527" t="str">
            <v>niet van toepassing</v>
          </cell>
          <cell r="I527"/>
          <cell r="J527"/>
          <cell r="K527"/>
          <cell r="L527" t="str">
            <v>nvt</v>
          </cell>
          <cell r="M527">
            <v>0</v>
          </cell>
          <cell r="N527"/>
          <cell r="O527">
            <v>0</v>
          </cell>
          <cell r="P527">
            <v>1</v>
          </cell>
          <cell r="Q527">
            <v>0</v>
          </cell>
          <cell r="R527">
            <v>0</v>
          </cell>
          <cell r="S527">
            <v>0</v>
          </cell>
        </row>
        <row r="528">
          <cell r="D528" t="str">
            <v>Horizon Prisma Atlantis 1 gebouw C</v>
          </cell>
          <cell r="E528" t="str">
            <v>1e</v>
          </cell>
          <cell r="F528" t="str">
            <v>C1.120</v>
          </cell>
          <cell r="G528" t="str">
            <v>wisseldienstkamer</v>
          </cell>
          <cell r="H528" t="str">
            <v>niet van toepassing</v>
          </cell>
          <cell r="I528"/>
          <cell r="J528"/>
          <cell r="K528"/>
          <cell r="L528" t="str">
            <v>nvt</v>
          </cell>
          <cell r="M528">
            <v>0</v>
          </cell>
          <cell r="N528"/>
          <cell r="O528">
            <v>0</v>
          </cell>
          <cell r="P528">
            <v>1</v>
          </cell>
          <cell r="Q528">
            <v>0</v>
          </cell>
          <cell r="R528">
            <v>0</v>
          </cell>
          <cell r="S528">
            <v>0</v>
          </cell>
        </row>
        <row r="529">
          <cell r="D529" t="str">
            <v>Horizon Prisma Delta gebouw B</v>
          </cell>
          <cell r="E529" t="str">
            <v>bgg</v>
          </cell>
          <cell r="F529" t="str">
            <v>B0.03</v>
          </cell>
          <cell r="G529" t="str">
            <v>gangzone</v>
          </cell>
          <cell r="H529" t="str">
            <v>entree, gang, hal, repro, kopieer, was/droogruimte</v>
          </cell>
          <cell r="I529" t="str">
            <v>tapijt</v>
          </cell>
          <cell r="J529">
            <v>35.5</v>
          </cell>
          <cell r="K529"/>
          <cell r="L529">
            <v>3153</v>
          </cell>
          <cell r="M529">
            <v>103</v>
          </cell>
          <cell r="N529"/>
          <cell r="O529">
            <v>153</v>
          </cell>
          <cell r="P529">
            <v>1</v>
          </cell>
          <cell r="Q529">
            <v>0</v>
          </cell>
          <cell r="R529">
            <v>0</v>
          </cell>
          <cell r="S529">
            <v>0</v>
          </cell>
        </row>
        <row r="530">
          <cell r="D530" t="str">
            <v>Horizon Prisma Delta gebouw B</v>
          </cell>
          <cell r="E530" t="str">
            <v>bgg</v>
          </cell>
          <cell r="F530" t="str">
            <v>B0.07</v>
          </cell>
          <cell r="G530" t="str">
            <v>kantoor</v>
          </cell>
          <cell r="H530" t="str">
            <v>administratieve -, personeels- en vergaderruimte</v>
          </cell>
          <cell r="I530" t="str">
            <v>tapijt</v>
          </cell>
          <cell r="J530">
            <v>55.1</v>
          </cell>
          <cell r="K530"/>
          <cell r="L530">
            <v>1102</v>
          </cell>
          <cell r="M530">
            <v>101</v>
          </cell>
          <cell r="N530"/>
          <cell r="O530">
            <v>102</v>
          </cell>
          <cell r="P530">
            <v>1</v>
          </cell>
          <cell r="Q530">
            <v>0</v>
          </cell>
          <cell r="R530">
            <v>0</v>
          </cell>
          <cell r="S530">
            <v>0</v>
          </cell>
        </row>
        <row r="531">
          <cell r="D531" t="str">
            <v>Horizon Prisma Delta gebouw B</v>
          </cell>
          <cell r="E531" t="str">
            <v>1e</v>
          </cell>
          <cell r="F531" t="str">
            <v>B1.02</v>
          </cell>
          <cell r="G531" t="str">
            <v>trap</v>
          </cell>
          <cell r="H531" t="str">
            <v>trappenhuis</v>
          </cell>
          <cell r="I531" t="str">
            <v>tapijt</v>
          </cell>
          <cell r="J531">
            <v>10</v>
          </cell>
          <cell r="K531"/>
          <cell r="L531">
            <v>9153</v>
          </cell>
          <cell r="M531">
            <v>109</v>
          </cell>
          <cell r="N531"/>
          <cell r="O531">
            <v>153</v>
          </cell>
          <cell r="P531">
            <v>1</v>
          </cell>
          <cell r="Q531">
            <v>0</v>
          </cell>
          <cell r="R531">
            <v>0</v>
          </cell>
          <cell r="S531">
            <v>0</v>
          </cell>
        </row>
        <row r="532">
          <cell r="D532" t="str">
            <v>Horizon Prisma Delta gebouw B</v>
          </cell>
          <cell r="E532" t="str">
            <v>1e</v>
          </cell>
          <cell r="F532" t="str">
            <v>B1.04</v>
          </cell>
          <cell r="G532" t="str">
            <v>kantoor</v>
          </cell>
          <cell r="H532" t="str">
            <v>administratieve -, personeels- en vergaderruimte</v>
          </cell>
          <cell r="I532" t="str">
            <v>tapijt</v>
          </cell>
          <cell r="J532">
            <v>23.06</v>
          </cell>
          <cell r="K532"/>
          <cell r="L532">
            <v>1102</v>
          </cell>
          <cell r="M532">
            <v>101</v>
          </cell>
          <cell r="N532"/>
          <cell r="O532">
            <v>102</v>
          </cell>
          <cell r="P532">
            <v>1</v>
          </cell>
          <cell r="Q532">
            <v>0</v>
          </cell>
          <cell r="R532">
            <v>0</v>
          </cell>
          <cell r="S532">
            <v>0</v>
          </cell>
        </row>
        <row r="533">
          <cell r="D533" t="str">
            <v>Horizon Prisma Delta gebouw B</v>
          </cell>
          <cell r="E533" t="str">
            <v>1e</v>
          </cell>
          <cell r="F533" t="str">
            <v>B1.05</v>
          </cell>
          <cell r="G533" t="str">
            <v>kantoor</v>
          </cell>
          <cell r="H533" t="str">
            <v>administratieve -, personeels- en vergaderruimte</v>
          </cell>
          <cell r="I533" t="str">
            <v>tapijt</v>
          </cell>
          <cell r="J533">
            <v>20.100000000000001</v>
          </cell>
          <cell r="K533"/>
          <cell r="L533">
            <v>1102</v>
          </cell>
          <cell r="M533">
            <v>101</v>
          </cell>
          <cell r="N533"/>
          <cell r="O533">
            <v>102</v>
          </cell>
          <cell r="P533">
            <v>1</v>
          </cell>
          <cell r="Q533">
            <v>0</v>
          </cell>
          <cell r="R533">
            <v>0</v>
          </cell>
          <cell r="S533">
            <v>0</v>
          </cell>
        </row>
        <row r="534">
          <cell r="D534" t="str">
            <v>Horizon Prisma Delta gebouw B</v>
          </cell>
          <cell r="E534" t="str">
            <v>1e</v>
          </cell>
          <cell r="F534" t="str">
            <v>B1.06</v>
          </cell>
          <cell r="G534" t="str">
            <v>Vergaderruimte</v>
          </cell>
          <cell r="H534" t="str">
            <v>administratieve -, personeels- en vergaderruimte</v>
          </cell>
          <cell r="I534" t="str">
            <v>tapijt</v>
          </cell>
          <cell r="J534">
            <v>31.08</v>
          </cell>
          <cell r="K534"/>
          <cell r="L534">
            <v>1153</v>
          </cell>
          <cell r="M534">
            <v>101</v>
          </cell>
          <cell r="N534"/>
          <cell r="O534">
            <v>153</v>
          </cell>
          <cell r="P534">
            <v>1</v>
          </cell>
          <cell r="Q534">
            <v>0</v>
          </cell>
          <cell r="R534">
            <v>0</v>
          </cell>
          <cell r="S534">
            <v>0</v>
          </cell>
        </row>
        <row r="535">
          <cell r="D535" t="str">
            <v>Horizon Prisma Delta gebouw B</v>
          </cell>
          <cell r="E535" t="str">
            <v>bgg</v>
          </cell>
          <cell r="F535" t="str">
            <v>B0.01</v>
          </cell>
          <cell r="G535" t="str">
            <v>Entree</v>
          </cell>
          <cell r="H535" t="str">
            <v>niet van toepassing</v>
          </cell>
          <cell r="I535" t="str">
            <v>inloopmat</v>
          </cell>
          <cell r="J535"/>
          <cell r="K535">
            <v>7.6</v>
          </cell>
          <cell r="L535" t="str">
            <v>nvt</v>
          </cell>
          <cell r="M535">
            <v>0</v>
          </cell>
          <cell r="N535"/>
          <cell r="O535">
            <v>0</v>
          </cell>
          <cell r="P535">
            <v>1</v>
          </cell>
          <cell r="Q535">
            <v>0</v>
          </cell>
          <cell r="R535">
            <v>0</v>
          </cell>
          <cell r="S535">
            <v>0</v>
          </cell>
        </row>
        <row r="536">
          <cell r="D536" t="str">
            <v>Horizon Prisma Delta gebouw B</v>
          </cell>
          <cell r="E536" t="str">
            <v>bgg</v>
          </cell>
          <cell r="F536" t="str">
            <v>B0.02</v>
          </cell>
          <cell r="G536" t="str">
            <v>Trap</v>
          </cell>
          <cell r="H536" t="str">
            <v>niet van toepassing</v>
          </cell>
          <cell r="I536" t="str">
            <v>hout</v>
          </cell>
          <cell r="J536"/>
          <cell r="K536">
            <v>2.2999999999999998</v>
          </cell>
          <cell r="L536" t="str">
            <v>nvt</v>
          </cell>
          <cell r="M536">
            <v>0</v>
          </cell>
          <cell r="N536"/>
          <cell r="O536">
            <v>0</v>
          </cell>
          <cell r="P536">
            <v>1</v>
          </cell>
          <cell r="Q536">
            <v>0</v>
          </cell>
          <cell r="R536">
            <v>0</v>
          </cell>
          <cell r="S536">
            <v>0</v>
          </cell>
        </row>
        <row r="537">
          <cell r="D537" t="str">
            <v>Horizon Prisma Delta gebouw B</v>
          </cell>
          <cell r="E537" t="str">
            <v>bgg</v>
          </cell>
          <cell r="F537" t="str">
            <v>B0.03</v>
          </cell>
          <cell r="G537" t="str">
            <v>gangzone</v>
          </cell>
          <cell r="H537" t="str">
            <v>niet van toepassing</v>
          </cell>
          <cell r="I537" t="str">
            <v>tapijt</v>
          </cell>
          <cell r="J537"/>
          <cell r="K537">
            <v>125.1</v>
          </cell>
          <cell r="L537" t="str">
            <v>nvt</v>
          </cell>
          <cell r="M537">
            <v>0</v>
          </cell>
          <cell r="N537"/>
          <cell r="O537">
            <v>0</v>
          </cell>
          <cell r="P537">
            <v>1</v>
          </cell>
          <cell r="Q537">
            <v>0</v>
          </cell>
          <cell r="R537">
            <v>0</v>
          </cell>
          <cell r="S537">
            <v>0</v>
          </cell>
        </row>
        <row r="538">
          <cell r="D538" t="str">
            <v>Horizon Prisma Delta gebouw B</v>
          </cell>
          <cell r="E538" t="str">
            <v>bgg</v>
          </cell>
          <cell r="F538" t="str">
            <v>B0.04</v>
          </cell>
          <cell r="G538" t="str">
            <v>wachtruimte</v>
          </cell>
          <cell r="H538" t="str">
            <v>niet van toepassing</v>
          </cell>
          <cell r="I538" t="str">
            <v>tapijt</v>
          </cell>
          <cell r="J538"/>
          <cell r="K538">
            <v>18.8</v>
          </cell>
          <cell r="L538" t="str">
            <v>nvt</v>
          </cell>
          <cell r="M538">
            <v>0</v>
          </cell>
          <cell r="N538"/>
          <cell r="O538">
            <v>0</v>
          </cell>
          <cell r="P538">
            <v>1</v>
          </cell>
          <cell r="Q538">
            <v>0</v>
          </cell>
          <cell r="R538">
            <v>0</v>
          </cell>
          <cell r="S538">
            <v>0</v>
          </cell>
        </row>
        <row r="539">
          <cell r="D539" t="str">
            <v>Horizon Prisma Delta gebouw B</v>
          </cell>
          <cell r="E539" t="str">
            <v>bgg</v>
          </cell>
          <cell r="F539" t="str">
            <v>B0.06</v>
          </cell>
          <cell r="G539" t="str">
            <v>kantoor</v>
          </cell>
          <cell r="H539" t="str">
            <v>niet van toepassing</v>
          </cell>
          <cell r="I539" t="str">
            <v>tapijt</v>
          </cell>
          <cell r="J539"/>
          <cell r="K539">
            <v>21.9</v>
          </cell>
          <cell r="L539" t="str">
            <v>nvt</v>
          </cell>
          <cell r="M539">
            <v>0</v>
          </cell>
          <cell r="N539"/>
          <cell r="O539">
            <v>0</v>
          </cell>
          <cell r="P539">
            <v>1</v>
          </cell>
          <cell r="Q539">
            <v>0</v>
          </cell>
          <cell r="R539">
            <v>0</v>
          </cell>
          <cell r="S539">
            <v>0</v>
          </cell>
        </row>
        <row r="540">
          <cell r="D540" t="str">
            <v>Horizon Prisma Delta gebouw B</v>
          </cell>
          <cell r="E540" t="str">
            <v>bgg</v>
          </cell>
          <cell r="F540" t="str">
            <v>B0.07</v>
          </cell>
          <cell r="G540" t="str">
            <v>kantoor</v>
          </cell>
          <cell r="H540" t="str">
            <v>niet van toepassing</v>
          </cell>
          <cell r="I540" t="str">
            <v>tapijt</v>
          </cell>
          <cell r="J540"/>
          <cell r="K540">
            <v>55.1</v>
          </cell>
          <cell r="L540" t="str">
            <v>nvt</v>
          </cell>
          <cell r="M540">
            <v>0</v>
          </cell>
          <cell r="N540"/>
          <cell r="O540">
            <v>0</v>
          </cell>
          <cell r="P540">
            <v>1</v>
          </cell>
          <cell r="Q540">
            <v>0</v>
          </cell>
          <cell r="R540">
            <v>0</v>
          </cell>
          <cell r="S540">
            <v>0</v>
          </cell>
        </row>
        <row r="541">
          <cell r="D541" t="str">
            <v>Horizon Prisma Delta gebouw B</v>
          </cell>
          <cell r="E541" t="str">
            <v>bgg</v>
          </cell>
          <cell r="F541" t="str">
            <v>B0.09</v>
          </cell>
          <cell r="G541" t="str">
            <v>damestoilet</v>
          </cell>
          <cell r="H541" t="str">
            <v>sanitaire ruimte (toilet-/doucheruimte)</v>
          </cell>
          <cell r="I541" t="str">
            <v>tegel</v>
          </cell>
          <cell r="J541">
            <v>1.2</v>
          </cell>
          <cell r="K541"/>
          <cell r="L541">
            <v>4153</v>
          </cell>
          <cell r="M541">
            <v>104</v>
          </cell>
          <cell r="N541"/>
          <cell r="O541">
            <v>153</v>
          </cell>
          <cell r="P541">
            <v>1</v>
          </cell>
          <cell r="Q541">
            <v>0</v>
          </cell>
          <cell r="R541">
            <v>0</v>
          </cell>
          <cell r="S541">
            <v>0</v>
          </cell>
        </row>
        <row r="542">
          <cell r="D542" t="str">
            <v>Horizon Prisma Delta gebouw B</v>
          </cell>
          <cell r="E542" t="str">
            <v>bgg</v>
          </cell>
          <cell r="F542" t="str">
            <v>B0.10</v>
          </cell>
          <cell r="G542" t="str">
            <v>voorruimte damestoilet</v>
          </cell>
          <cell r="H542" t="str">
            <v>sanitaire ruimte (toilet-/doucheruimte)</v>
          </cell>
          <cell r="I542" t="str">
            <v>steen</v>
          </cell>
          <cell r="J542">
            <v>3.6</v>
          </cell>
          <cell r="K542"/>
          <cell r="L542">
            <v>4153</v>
          </cell>
          <cell r="M542">
            <v>104</v>
          </cell>
          <cell r="N542"/>
          <cell r="O542">
            <v>153</v>
          </cell>
          <cell r="P542">
            <v>1</v>
          </cell>
          <cell r="Q542">
            <v>0</v>
          </cell>
          <cell r="R542">
            <v>0</v>
          </cell>
          <cell r="S542">
            <v>0</v>
          </cell>
        </row>
        <row r="543">
          <cell r="D543" t="str">
            <v>Horizon Prisma Delta gebouw B</v>
          </cell>
          <cell r="E543" t="str">
            <v>bgg</v>
          </cell>
          <cell r="F543" t="str">
            <v>B0.11</v>
          </cell>
          <cell r="G543" t="str">
            <v>damestoilet</v>
          </cell>
          <cell r="H543" t="str">
            <v>sanitaire ruimte (toilet-/doucheruimte)</v>
          </cell>
          <cell r="I543" t="str">
            <v>steen</v>
          </cell>
          <cell r="J543">
            <v>1.2</v>
          </cell>
          <cell r="K543"/>
          <cell r="L543">
            <v>4153</v>
          </cell>
          <cell r="M543">
            <v>104</v>
          </cell>
          <cell r="N543"/>
          <cell r="O543">
            <v>153</v>
          </cell>
          <cell r="P543">
            <v>1</v>
          </cell>
          <cell r="Q543">
            <v>0</v>
          </cell>
          <cell r="R543">
            <v>0</v>
          </cell>
          <cell r="S543">
            <v>0</v>
          </cell>
        </row>
        <row r="544">
          <cell r="D544" t="str">
            <v>Horizon Prisma Delta gebouw B</v>
          </cell>
          <cell r="E544" t="str">
            <v>bgg</v>
          </cell>
          <cell r="F544" t="str">
            <v>B0.12</v>
          </cell>
          <cell r="G544" t="str">
            <v>techniek computer</v>
          </cell>
          <cell r="H544" t="str">
            <v>niet van toepassing</v>
          </cell>
          <cell r="I544" t="str">
            <v>tapijt</v>
          </cell>
          <cell r="J544"/>
          <cell r="K544">
            <v>20.6</v>
          </cell>
          <cell r="L544" t="str">
            <v>nvt</v>
          </cell>
          <cell r="M544">
            <v>0</v>
          </cell>
          <cell r="N544"/>
          <cell r="O544">
            <v>0</v>
          </cell>
          <cell r="P544">
            <v>1</v>
          </cell>
          <cell r="Q544">
            <v>0</v>
          </cell>
          <cell r="R544">
            <v>0</v>
          </cell>
          <cell r="S544">
            <v>0</v>
          </cell>
        </row>
        <row r="545">
          <cell r="D545" t="str">
            <v>Horizon Prisma Delta gebouw B</v>
          </cell>
          <cell r="E545" t="str">
            <v>bgg</v>
          </cell>
          <cell r="F545" t="str">
            <v>B0.13</v>
          </cell>
          <cell r="G545" t="str">
            <v>systeembeheer</v>
          </cell>
          <cell r="H545" t="str">
            <v>niet van toepassing</v>
          </cell>
          <cell r="I545" t="str">
            <v>tapijt</v>
          </cell>
          <cell r="J545"/>
          <cell r="K545">
            <v>48.4</v>
          </cell>
          <cell r="L545" t="str">
            <v>nvt</v>
          </cell>
          <cell r="M545">
            <v>0</v>
          </cell>
          <cell r="N545"/>
          <cell r="O545">
            <v>0</v>
          </cell>
          <cell r="P545">
            <v>1</v>
          </cell>
          <cell r="Q545">
            <v>0</v>
          </cell>
          <cell r="R545">
            <v>0</v>
          </cell>
          <cell r="S545">
            <v>0</v>
          </cell>
        </row>
        <row r="546">
          <cell r="D546" t="str">
            <v>Horizon Prisma Delta gebouw B</v>
          </cell>
          <cell r="E546" t="str">
            <v>bgg</v>
          </cell>
          <cell r="F546" t="str">
            <v>B0.14</v>
          </cell>
          <cell r="G546" t="str">
            <v>Berging/winkeltje</v>
          </cell>
          <cell r="H546" t="str">
            <v>niet van toepassing</v>
          </cell>
          <cell r="I546"/>
          <cell r="J546"/>
          <cell r="K546"/>
          <cell r="L546" t="str">
            <v>nvt</v>
          </cell>
          <cell r="M546">
            <v>0</v>
          </cell>
          <cell r="N546"/>
          <cell r="O546">
            <v>0</v>
          </cell>
          <cell r="P546">
            <v>1</v>
          </cell>
          <cell r="Q546">
            <v>0</v>
          </cell>
          <cell r="R546">
            <v>0</v>
          </cell>
          <cell r="S546">
            <v>0</v>
          </cell>
        </row>
        <row r="547">
          <cell r="D547" t="str">
            <v>Horizon Prisma Delta gebouw B</v>
          </cell>
          <cell r="E547" t="str">
            <v>bgg</v>
          </cell>
          <cell r="F547" t="str">
            <v>B0.15</v>
          </cell>
          <cell r="G547" t="str">
            <v>Berging</v>
          </cell>
          <cell r="H547" t="str">
            <v>niet van toepassing</v>
          </cell>
          <cell r="I547"/>
          <cell r="J547"/>
          <cell r="K547"/>
          <cell r="L547" t="str">
            <v>nvt</v>
          </cell>
          <cell r="M547">
            <v>0</v>
          </cell>
          <cell r="N547"/>
          <cell r="O547">
            <v>0</v>
          </cell>
          <cell r="P547">
            <v>1</v>
          </cell>
          <cell r="Q547">
            <v>0</v>
          </cell>
          <cell r="R547">
            <v>0</v>
          </cell>
          <cell r="S547">
            <v>0</v>
          </cell>
        </row>
        <row r="548">
          <cell r="D548" t="str">
            <v>Horizon Prisma Delta gebouw B</v>
          </cell>
          <cell r="E548" t="str">
            <v>bgg</v>
          </cell>
          <cell r="F548" t="str">
            <v>B0.16</v>
          </cell>
          <cell r="G548" t="str">
            <v>Sluis</v>
          </cell>
          <cell r="H548" t="str">
            <v>niet van toepassing</v>
          </cell>
          <cell r="I548" t="str">
            <v>tapijt</v>
          </cell>
          <cell r="J548"/>
          <cell r="K548">
            <v>1.7</v>
          </cell>
          <cell r="L548" t="str">
            <v>nvt</v>
          </cell>
          <cell r="M548">
            <v>0</v>
          </cell>
          <cell r="N548"/>
          <cell r="O548">
            <v>0</v>
          </cell>
          <cell r="P548">
            <v>1</v>
          </cell>
          <cell r="Q548">
            <v>0</v>
          </cell>
          <cell r="R548">
            <v>0</v>
          </cell>
          <cell r="S548">
            <v>0</v>
          </cell>
        </row>
        <row r="549">
          <cell r="D549" t="str">
            <v>Horizon Prisma Delta gebouw B</v>
          </cell>
          <cell r="E549" t="str">
            <v>bgg</v>
          </cell>
          <cell r="F549" t="str">
            <v>B0.17</v>
          </cell>
          <cell r="G549" t="str">
            <v>kantoor</v>
          </cell>
          <cell r="H549" t="str">
            <v>niet van toepassing</v>
          </cell>
          <cell r="I549" t="str">
            <v>tapijt</v>
          </cell>
          <cell r="J549"/>
          <cell r="K549">
            <v>19.600000000000001</v>
          </cell>
          <cell r="L549" t="str">
            <v>nvt</v>
          </cell>
          <cell r="M549">
            <v>0</v>
          </cell>
          <cell r="N549"/>
          <cell r="O549">
            <v>0</v>
          </cell>
          <cell r="P549">
            <v>1</v>
          </cell>
          <cell r="Q549">
            <v>0</v>
          </cell>
          <cell r="R549">
            <v>0</v>
          </cell>
          <cell r="S549">
            <v>0</v>
          </cell>
        </row>
        <row r="550">
          <cell r="D550" t="str">
            <v>Horizon Prisma Delta gebouw B</v>
          </cell>
          <cell r="E550" t="str">
            <v>bgg</v>
          </cell>
          <cell r="F550" t="str">
            <v>B0.18</v>
          </cell>
          <cell r="G550" t="str">
            <v>kantoor</v>
          </cell>
          <cell r="H550" t="str">
            <v>niet van toepassing</v>
          </cell>
          <cell r="I550" t="str">
            <v>tapijt</v>
          </cell>
          <cell r="J550"/>
          <cell r="K550">
            <v>22.2</v>
          </cell>
          <cell r="L550" t="str">
            <v>nvt</v>
          </cell>
          <cell r="M550">
            <v>0</v>
          </cell>
          <cell r="N550"/>
          <cell r="O550">
            <v>0</v>
          </cell>
          <cell r="P550">
            <v>1</v>
          </cell>
          <cell r="Q550">
            <v>0</v>
          </cell>
          <cell r="R550">
            <v>0</v>
          </cell>
          <cell r="S550">
            <v>0</v>
          </cell>
        </row>
        <row r="551">
          <cell r="D551" t="str">
            <v>Horizon Prisma Delta gebouw B</v>
          </cell>
          <cell r="E551" t="str">
            <v>bgg</v>
          </cell>
          <cell r="F551" t="str">
            <v>B0.19</v>
          </cell>
          <cell r="G551" t="str">
            <v>Berging/Magazijn</v>
          </cell>
          <cell r="H551" t="str">
            <v>niet van toepassing</v>
          </cell>
          <cell r="I551"/>
          <cell r="J551"/>
          <cell r="K551"/>
          <cell r="L551" t="str">
            <v>nvt</v>
          </cell>
          <cell r="M551">
            <v>0</v>
          </cell>
          <cell r="N551"/>
          <cell r="O551">
            <v>0</v>
          </cell>
          <cell r="P551">
            <v>1</v>
          </cell>
          <cell r="Q551">
            <v>0</v>
          </cell>
          <cell r="R551">
            <v>0</v>
          </cell>
          <cell r="S551">
            <v>0</v>
          </cell>
        </row>
        <row r="552">
          <cell r="D552" t="str">
            <v>Horizon Prisma Delta gebouw B</v>
          </cell>
          <cell r="E552" t="str">
            <v>bgg</v>
          </cell>
          <cell r="F552" t="str">
            <v>B0.20</v>
          </cell>
          <cell r="G552" t="str">
            <v>Kantine</v>
          </cell>
          <cell r="H552" t="str">
            <v>niet van toepassing</v>
          </cell>
          <cell r="I552"/>
          <cell r="J552"/>
          <cell r="K552"/>
          <cell r="L552" t="str">
            <v>nvt</v>
          </cell>
          <cell r="M552">
            <v>0</v>
          </cell>
          <cell r="N552"/>
          <cell r="O552">
            <v>0</v>
          </cell>
          <cell r="P552">
            <v>1</v>
          </cell>
          <cell r="Q552">
            <v>0</v>
          </cell>
          <cell r="R552">
            <v>0</v>
          </cell>
          <cell r="S552">
            <v>0</v>
          </cell>
        </row>
        <row r="553">
          <cell r="D553" t="str">
            <v>Horizon Prisma Delta gebouw B</v>
          </cell>
          <cell r="E553" t="str">
            <v>bgg</v>
          </cell>
          <cell r="F553" t="str">
            <v>B0.21</v>
          </cell>
          <cell r="G553" t="str">
            <v>Ketelhuis</v>
          </cell>
          <cell r="H553" t="str">
            <v>niet van toepassing</v>
          </cell>
          <cell r="I553"/>
          <cell r="J553"/>
          <cell r="K553"/>
          <cell r="L553" t="str">
            <v>nvt</v>
          </cell>
          <cell r="M553">
            <v>0</v>
          </cell>
          <cell r="N553"/>
          <cell r="O553">
            <v>0</v>
          </cell>
          <cell r="P553">
            <v>1</v>
          </cell>
          <cell r="Q553">
            <v>0</v>
          </cell>
          <cell r="R553">
            <v>0</v>
          </cell>
          <cell r="S553">
            <v>0</v>
          </cell>
        </row>
        <row r="554">
          <cell r="D554" t="str">
            <v>Horizon Prisma Delta gebouw B</v>
          </cell>
          <cell r="E554" t="str">
            <v>bgg</v>
          </cell>
          <cell r="F554" t="str">
            <v>B0.22</v>
          </cell>
          <cell r="G554" t="str">
            <v>kantoor</v>
          </cell>
          <cell r="H554" t="str">
            <v>niet van toepassing</v>
          </cell>
          <cell r="I554" t="str">
            <v>tapijt</v>
          </cell>
          <cell r="J554"/>
          <cell r="K554">
            <v>12.3</v>
          </cell>
          <cell r="L554" t="str">
            <v>nvt</v>
          </cell>
          <cell r="M554">
            <v>0</v>
          </cell>
          <cell r="N554"/>
          <cell r="O554">
            <v>0</v>
          </cell>
          <cell r="P554">
            <v>1</v>
          </cell>
          <cell r="Q554">
            <v>0</v>
          </cell>
          <cell r="R554">
            <v>0</v>
          </cell>
          <cell r="S554">
            <v>0</v>
          </cell>
        </row>
        <row r="555">
          <cell r="D555" t="str">
            <v>Horizon Prisma Delta gebouw B</v>
          </cell>
          <cell r="E555" t="str">
            <v>bgg</v>
          </cell>
          <cell r="F555" t="str">
            <v>B0.23</v>
          </cell>
          <cell r="G555" t="str">
            <v>kantoor</v>
          </cell>
          <cell r="H555" t="str">
            <v>niet van toepassing</v>
          </cell>
          <cell r="I555" t="str">
            <v>tapijt</v>
          </cell>
          <cell r="J555"/>
          <cell r="K555">
            <v>33.299999999999997</v>
          </cell>
          <cell r="L555" t="str">
            <v>nvt</v>
          </cell>
          <cell r="M555">
            <v>0</v>
          </cell>
          <cell r="N555"/>
          <cell r="O555">
            <v>0</v>
          </cell>
          <cell r="P555">
            <v>1</v>
          </cell>
          <cell r="Q555">
            <v>0</v>
          </cell>
          <cell r="R555">
            <v>0</v>
          </cell>
          <cell r="S555">
            <v>0</v>
          </cell>
        </row>
        <row r="556">
          <cell r="D556" t="str">
            <v>Horizon Prisma Delta gebouw B</v>
          </cell>
          <cell r="E556" t="str">
            <v>bgg</v>
          </cell>
          <cell r="F556" t="str">
            <v>B0.24</v>
          </cell>
          <cell r="G556" t="str">
            <v>Archief</v>
          </cell>
          <cell r="H556" t="str">
            <v>niet van toepassing</v>
          </cell>
          <cell r="I556"/>
          <cell r="J556"/>
          <cell r="K556"/>
          <cell r="L556" t="str">
            <v>nvt</v>
          </cell>
          <cell r="M556">
            <v>0</v>
          </cell>
          <cell r="N556"/>
          <cell r="O556">
            <v>0</v>
          </cell>
          <cell r="P556">
            <v>1</v>
          </cell>
          <cell r="Q556">
            <v>0</v>
          </cell>
          <cell r="R556">
            <v>0</v>
          </cell>
          <cell r="S556">
            <v>0</v>
          </cell>
        </row>
        <row r="557">
          <cell r="D557" t="str">
            <v>Horizon Prisma Delta gebouw B</v>
          </cell>
          <cell r="E557" t="str">
            <v>bgg</v>
          </cell>
          <cell r="F557" t="str">
            <v>B0.25</v>
          </cell>
          <cell r="G557" t="str">
            <v>kantoor</v>
          </cell>
          <cell r="H557" t="str">
            <v>niet van toepassing</v>
          </cell>
          <cell r="I557" t="str">
            <v>tapijt</v>
          </cell>
          <cell r="J557"/>
          <cell r="K557">
            <v>41.7</v>
          </cell>
          <cell r="L557" t="str">
            <v>nvt</v>
          </cell>
          <cell r="M557">
            <v>0</v>
          </cell>
          <cell r="N557"/>
          <cell r="O557">
            <v>0</v>
          </cell>
          <cell r="P557">
            <v>1</v>
          </cell>
          <cell r="Q557">
            <v>0</v>
          </cell>
          <cell r="R557">
            <v>0</v>
          </cell>
          <cell r="S557">
            <v>0</v>
          </cell>
        </row>
        <row r="558">
          <cell r="D558" t="str">
            <v>Horizon Prisma Delta gebouw B</v>
          </cell>
          <cell r="E558" t="str">
            <v>bgg</v>
          </cell>
          <cell r="F558" t="str">
            <v>B0.26</v>
          </cell>
          <cell r="G558" t="str">
            <v>Archief</v>
          </cell>
          <cell r="H558" t="str">
            <v>niet van toepassing</v>
          </cell>
          <cell r="I558"/>
          <cell r="J558"/>
          <cell r="K558"/>
          <cell r="L558" t="str">
            <v>nvt</v>
          </cell>
          <cell r="M558">
            <v>0</v>
          </cell>
          <cell r="N558"/>
          <cell r="O558">
            <v>0</v>
          </cell>
          <cell r="P558">
            <v>1</v>
          </cell>
          <cell r="Q558">
            <v>0</v>
          </cell>
          <cell r="R558">
            <v>0</v>
          </cell>
          <cell r="S558">
            <v>0</v>
          </cell>
        </row>
        <row r="559">
          <cell r="D559" t="str">
            <v>Horizon Prisma Delta gebouw B</v>
          </cell>
          <cell r="E559" t="str">
            <v>bgg</v>
          </cell>
          <cell r="F559" t="str">
            <v>B0.27</v>
          </cell>
          <cell r="G559" t="str">
            <v>gangzone</v>
          </cell>
          <cell r="H559" t="str">
            <v>niet van toepassing</v>
          </cell>
          <cell r="I559" t="str">
            <v>tapijt</v>
          </cell>
          <cell r="J559"/>
          <cell r="K559">
            <v>55.1</v>
          </cell>
          <cell r="L559" t="str">
            <v>nvt</v>
          </cell>
          <cell r="M559">
            <v>0</v>
          </cell>
          <cell r="N559"/>
          <cell r="O559">
            <v>0</v>
          </cell>
          <cell r="P559">
            <v>1</v>
          </cell>
          <cell r="Q559">
            <v>0</v>
          </cell>
          <cell r="R559">
            <v>0</v>
          </cell>
          <cell r="S559">
            <v>0</v>
          </cell>
        </row>
        <row r="560">
          <cell r="D560" t="str">
            <v>Horizon Prisma Delta gebouw B</v>
          </cell>
          <cell r="E560" t="str">
            <v>bgg</v>
          </cell>
          <cell r="F560" t="str">
            <v>B0.28</v>
          </cell>
          <cell r="G560" t="str">
            <v>Berging</v>
          </cell>
          <cell r="H560" t="str">
            <v>niet van toepassing</v>
          </cell>
          <cell r="I560"/>
          <cell r="J560"/>
          <cell r="K560"/>
          <cell r="L560" t="str">
            <v>nvt</v>
          </cell>
          <cell r="M560">
            <v>0</v>
          </cell>
          <cell r="N560"/>
          <cell r="O560">
            <v>0</v>
          </cell>
          <cell r="P560">
            <v>1</v>
          </cell>
          <cell r="Q560">
            <v>0</v>
          </cell>
          <cell r="R560">
            <v>0</v>
          </cell>
          <cell r="S560">
            <v>0</v>
          </cell>
        </row>
        <row r="561">
          <cell r="D561" t="str">
            <v>Horizon Prisma Delta gebouw B</v>
          </cell>
          <cell r="E561" t="str">
            <v>bgg</v>
          </cell>
          <cell r="F561" t="str">
            <v>B0.29</v>
          </cell>
          <cell r="G561" t="str">
            <v>kantoor</v>
          </cell>
          <cell r="H561" t="str">
            <v>niet van toepassing</v>
          </cell>
          <cell r="I561" t="str">
            <v>tapijt</v>
          </cell>
          <cell r="J561"/>
          <cell r="K561">
            <v>12.8</v>
          </cell>
          <cell r="L561" t="str">
            <v>nvt</v>
          </cell>
          <cell r="M561">
            <v>0</v>
          </cell>
          <cell r="N561"/>
          <cell r="O561">
            <v>0</v>
          </cell>
          <cell r="P561">
            <v>1</v>
          </cell>
          <cell r="Q561">
            <v>0</v>
          </cell>
          <cell r="R561">
            <v>0</v>
          </cell>
          <cell r="S561">
            <v>0</v>
          </cell>
        </row>
        <row r="562">
          <cell r="D562" t="str">
            <v>Horizon Prisma Delta gebouw B</v>
          </cell>
          <cell r="E562" t="str">
            <v>bgg</v>
          </cell>
          <cell r="F562" t="str">
            <v>B0.30</v>
          </cell>
          <cell r="G562" t="str">
            <v>toilet</v>
          </cell>
          <cell r="H562" t="str">
            <v>sanitaire ruimte (toilet-/doucheruimte)</v>
          </cell>
          <cell r="I562" t="str">
            <v>tegel</v>
          </cell>
          <cell r="J562">
            <v>1.8</v>
          </cell>
          <cell r="K562"/>
          <cell r="L562">
            <v>4153</v>
          </cell>
          <cell r="M562">
            <v>104</v>
          </cell>
          <cell r="N562"/>
          <cell r="O562">
            <v>153</v>
          </cell>
          <cell r="P562">
            <v>1</v>
          </cell>
          <cell r="Q562">
            <v>0</v>
          </cell>
          <cell r="R562">
            <v>0</v>
          </cell>
          <cell r="S562">
            <v>0</v>
          </cell>
        </row>
        <row r="563">
          <cell r="D563" t="str">
            <v>Horizon Prisma Delta gebouw B</v>
          </cell>
          <cell r="E563" t="str">
            <v>bgg</v>
          </cell>
          <cell r="F563" t="str">
            <v>B0.31</v>
          </cell>
          <cell r="G563" t="str">
            <v>toilet</v>
          </cell>
          <cell r="H563" t="str">
            <v>sanitaire ruimte (toilet-/doucheruimte)</v>
          </cell>
          <cell r="I563" t="str">
            <v>tegel</v>
          </cell>
          <cell r="J563">
            <v>1.8</v>
          </cell>
          <cell r="K563"/>
          <cell r="L563">
            <v>4153</v>
          </cell>
          <cell r="M563">
            <v>104</v>
          </cell>
          <cell r="N563"/>
          <cell r="O563">
            <v>153</v>
          </cell>
          <cell r="P563">
            <v>1</v>
          </cell>
          <cell r="Q563">
            <v>0</v>
          </cell>
          <cell r="R563">
            <v>0</v>
          </cell>
          <cell r="S563">
            <v>0</v>
          </cell>
        </row>
        <row r="564">
          <cell r="D564" t="str">
            <v>Horizon Prisma Delta gebouw B</v>
          </cell>
          <cell r="E564" t="str">
            <v>bgg</v>
          </cell>
          <cell r="F564" t="str">
            <v>B0.32/B0.33</v>
          </cell>
          <cell r="G564" t="str">
            <v>kantoor</v>
          </cell>
          <cell r="H564" t="str">
            <v>niet van toepassing</v>
          </cell>
          <cell r="I564" t="str">
            <v>tapijt</v>
          </cell>
          <cell r="J564"/>
          <cell r="K564">
            <v>18.7</v>
          </cell>
          <cell r="L564" t="str">
            <v>nvt</v>
          </cell>
          <cell r="M564">
            <v>0</v>
          </cell>
          <cell r="N564"/>
          <cell r="O564">
            <v>0</v>
          </cell>
          <cell r="P564">
            <v>1</v>
          </cell>
          <cell r="Q564">
            <v>0</v>
          </cell>
          <cell r="R564">
            <v>0</v>
          </cell>
          <cell r="S564">
            <v>0</v>
          </cell>
        </row>
        <row r="565">
          <cell r="D565" t="str">
            <v>Horizon Prisma Delta gebouw B</v>
          </cell>
          <cell r="E565" t="str">
            <v>bgg</v>
          </cell>
          <cell r="F565" t="str">
            <v>B0.34</v>
          </cell>
          <cell r="G565" t="str">
            <v>Berging</v>
          </cell>
          <cell r="H565" t="str">
            <v>niet van toepassing</v>
          </cell>
          <cell r="I565"/>
          <cell r="J565"/>
          <cell r="K565"/>
          <cell r="L565" t="str">
            <v>nvt</v>
          </cell>
          <cell r="M565">
            <v>0</v>
          </cell>
          <cell r="N565"/>
          <cell r="O565">
            <v>0</v>
          </cell>
          <cell r="P565">
            <v>1</v>
          </cell>
          <cell r="Q565">
            <v>0</v>
          </cell>
          <cell r="R565">
            <v>0</v>
          </cell>
          <cell r="S565">
            <v>0</v>
          </cell>
        </row>
        <row r="566">
          <cell r="D566" t="str">
            <v>Horizon Prisma Delta gebouw B</v>
          </cell>
          <cell r="E566" t="str">
            <v>bgg</v>
          </cell>
          <cell r="F566" t="str">
            <v>B0.35</v>
          </cell>
          <cell r="G566" t="str">
            <v>kantoor</v>
          </cell>
          <cell r="H566" t="str">
            <v>niet van toepassing</v>
          </cell>
          <cell r="I566" t="str">
            <v>tapijt</v>
          </cell>
          <cell r="J566"/>
          <cell r="K566">
            <v>12.9</v>
          </cell>
          <cell r="L566" t="str">
            <v>nvt</v>
          </cell>
          <cell r="M566">
            <v>0</v>
          </cell>
          <cell r="N566"/>
          <cell r="O566">
            <v>0</v>
          </cell>
          <cell r="P566">
            <v>1</v>
          </cell>
          <cell r="Q566">
            <v>0</v>
          </cell>
          <cell r="R566">
            <v>0</v>
          </cell>
          <cell r="S566">
            <v>0</v>
          </cell>
        </row>
        <row r="567">
          <cell r="D567" t="str">
            <v>Horizon Prisma Delta gebouw B</v>
          </cell>
          <cell r="E567" t="str">
            <v>bgg</v>
          </cell>
          <cell r="F567" t="str">
            <v>B0.36</v>
          </cell>
          <cell r="G567" t="str">
            <v>Washok</v>
          </cell>
          <cell r="H567" t="str">
            <v>niet van toepassing</v>
          </cell>
          <cell r="I567"/>
          <cell r="J567"/>
          <cell r="K567"/>
          <cell r="L567" t="str">
            <v>nvt</v>
          </cell>
          <cell r="M567">
            <v>0</v>
          </cell>
          <cell r="N567"/>
          <cell r="O567">
            <v>0</v>
          </cell>
          <cell r="P567">
            <v>1</v>
          </cell>
          <cell r="Q567">
            <v>0</v>
          </cell>
          <cell r="R567">
            <v>0</v>
          </cell>
          <cell r="S567">
            <v>0</v>
          </cell>
        </row>
        <row r="568">
          <cell r="D568" t="str">
            <v>Horizon Prisma Delta gebouw B</v>
          </cell>
          <cell r="E568" t="str">
            <v>bgg</v>
          </cell>
          <cell r="F568" t="str">
            <v>B0.37</v>
          </cell>
          <cell r="G568" t="str">
            <v>herentoilet</v>
          </cell>
          <cell r="H568" t="str">
            <v>sanitaire ruimte (toilet-/doucheruimte)</v>
          </cell>
          <cell r="I568" t="str">
            <v>tegel</v>
          </cell>
          <cell r="J568">
            <v>1.2</v>
          </cell>
          <cell r="K568"/>
          <cell r="L568">
            <v>4153</v>
          </cell>
          <cell r="M568">
            <v>104</v>
          </cell>
          <cell r="N568"/>
          <cell r="O568">
            <v>153</v>
          </cell>
          <cell r="P568">
            <v>1</v>
          </cell>
          <cell r="Q568">
            <v>0</v>
          </cell>
          <cell r="R568">
            <v>0</v>
          </cell>
          <cell r="S568">
            <v>0</v>
          </cell>
        </row>
        <row r="569">
          <cell r="D569" t="str">
            <v>Horizon Prisma Delta gebouw B</v>
          </cell>
          <cell r="E569" t="str">
            <v>bgg</v>
          </cell>
          <cell r="F569" t="str">
            <v>B0.38</v>
          </cell>
          <cell r="G569" t="str">
            <v>voorruimte herentoilet</v>
          </cell>
          <cell r="H569" t="str">
            <v>sanitaire ruimte (toilet-/doucheruimte)</v>
          </cell>
          <cell r="I569" t="str">
            <v>steen</v>
          </cell>
          <cell r="J569">
            <v>3.6</v>
          </cell>
          <cell r="K569"/>
          <cell r="L569">
            <v>4153</v>
          </cell>
          <cell r="M569">
            <v>104</v>
          </cell>
          <cell r="N569"/>
          <cell r="O569">
            <v>153</v>
          </cell>
          <cell r="P569">
            <v>1</v>
          </cell>
          <cell r="Q569">
            <v>0</v>
          </cell>
          <cell r="R569">
            <v>0</v>
          </cell>
          <cell r="S569">
            <v>0</v>
          </cell>
        </row>
        <row r="570">
          <cell r="D570" t="str">
            <v>Horizon Prisma Delta gebouw B</v>
          </cell>
          <cell r="E570" t="str">
            <v>bgg</v>
          </cell>
          <cell r="F570" t="str">
            <v>B0.39</v>
          </cell>
          <cell r="G570" t="str">
            <v>herentoilet</v>
          </cell>
          <cell r="H570" t="str">
            <v>sanitaire ruimte (toilet-/doucheruimte)</v>
          </cell>
          <cell r="I570" t="str">
            <v>steen</v>
          </cell>
          <cell r="J570">
            <v>1.2</v>
          </cell>
          <cell r="K570"/>
          <cell r="L570">
            <v>4153</v>
          </cell>
          <cell r="M570">
            <v>104</v>
          </cell>
          <cell r="N570"/>
          <cell r="O570">
            <v>153</v>
          </cell>
          <cell r="P570">
            <v>1</v>
          </cell>
          <cell r="Q570">
            <v>0</v>
          </cell>
          <cell r="R570">
            <v>0</v>
          </cell>
          <cell r="S570">
            <v>0</v>
          </cell>
        </row>
        <row r="571">
          <cell r="D571" t="str">
            <v>Horizon Prisma Delta gebouw B</v>
          </cell>
          <cell r="E571" t="str">
            <v>bgg</v>
          </cell>
          <cell r="F571" t="str">
            <v>B0.40</v>
          </cell>
          <cell r="G571" t="str">
            <v>kantoor</v>
          </cell>
          <cell r="H571" t="str">
            <v>niet van toepassing</v>
          </cell>
          <cell r="I571" t="str">
            <v>tapijt</v>
          </cell>
          <cell r="J571"/>
          <cell r="K571">
            <v>20.100000000000001</v>
          </cell>
          <cell r="L571" t="str">
            <v>nvt</v>
          </cell>
          <cell r="M571">
            <v>0</v>
          </cell>
          <cell r="N571"/>
          <cell r="O571">
            <v>0</v>
          </cell>
          <cell r="P571">
            <v>1</v>
          </cell>
          <cell r="Q571">
            <v>0</v>
          </cell>
          <cell r="R571">
            <v>0</v>
          </cell>
          <cell r="S571">
            <v>0</v>
          </cell>
        </row>
        <row r="572">
          <cell r="D572" t="str">
            <v>Horizon Prisma Delta gebouw B</v>
          </cell>
          <cell r="E572" t="str">
            <v>bgg</v>
          </cell>
          <cell r="F572" t="str">
            <v>B0.41</v>
          </cell>
          <cell r="G572" t="str">
            <v>kantoor</v>
          </cell>
          <cell r="H572" t="str">
            <v>niet van toepassing</v>
          </cell>
          <cell r="I572" t="str">
            <v>tapijt</v>
          </cell>
          <cell r="J572"/>
          <cell r="K572">
            <v>20.100000000000001</v>
          </cell>
          <cell r="L572" t="str">
            <v>nvt</v>
          </cell>
          <cell r="M572">
            <v>0</v>
          </cell>
          <cell r="N572"/>
          <cell r="O572">
            <v>0</v>
          </cell>
          <cell r="P572">
            <v>1</v>
          </cell>
          <cell r="Q572">
            <v>0</v>
          </cell>
          <cell r="R572">
            <v>0</v>
          </cell>
          <cell r="S572">
            <v>0</v>
          </cell>
        </row>
        <row r="573">
          <cell r="D573" t="str">
            <v>Horizon Prisma Delta gebouw B</v>
          </cell>
          <cell r="E573" t="str">
            <v>bgg</v>
          </cell>
          <cell r="F573" t="str">
            <v>B0.42</v>
          </cell>
          <cell r="G573" t="str">
            <v>kantoor</v>
          </cell>
          <cell r="H573" t="str">
            <v>niet van toepassing</v>
          </cell>
          <cell r="I573" t="str">
            <v>tapijt</v>
          </cell>
          <cell r="J573"/>
          <cell r="K573">
            <v>20.100000000000001</v>
          </cell>
          <cell r="L573" t="str">
            <v>nvt</v>
          </cell>
          <cell r="M573">
            <v>0</v>
          </cell>
          <cell r="N573"/>
          <cell r="O573">
            <v>0</v>
          </cell>
          <cell r="P573">
            <v>1</v>
          </cell>
          <cell r="Q573">
            <v>0</v>
          </cell>
          <cell r="R573">
            <v>0</v>
          </cell>
          <cell r="S573">
            <v>0</v>
          </cell>
        </row>
        <row r="574">
          <cell r="D574" t="str">
            <v>Horizon Prisma Delta gebouw B</v>
          </cell>
          <cell r="E574" t="str">
            <v>bgg</v>
          </cell>
          <cell r="F574" t="str">
            <v>B0.43</v>
          </cell>
          <cell r="G574" t="str">
            <v>kantoor</v>
          </cell>
          <cell r="H574" t="str">
            <v>niet van toepassing</v>
          </cell>
          <cell r="I574" t="str">
            <v>tapijt</v>
          </cell>
          <cell r="J574"/>
          <cell r="K574">
            <v>25.2</v>
          </cell>
          <cell r="L574" t="str">
            <v>nvt</v>
          </cell>
          <cell r="M574">
            <v>0</v>
          </cell>
          <cell r="N574"/>
          <cell r="O574">
            <v>0</v>
          </cell>
          <cell r="P574">
            <v>1</v>
          </cell>
          <cell r="Q574">
            <v>0</v>
          </cell>
          <cell r="R574">
            <v>0</v>
          </cell>
          <cell r="S574">
            <v>0</v>
          </cell>
        </row>
        <row r="575">
          <cell r="D575" t="str">
            <v>Horizon Prisma Delta gebouw B</v>
          </cell>
          <cell r="E575" t="str">
            <v>bgg</v>
          </cell>
          <cell r="F575" t="str">
            <v>B0.44</v>
          </cell>
          <cell r="G575" t="str">
            <v>receptie</v>
          </cell>
          <cell r="H575" t="str">
            <v>niet van toepassing</v>
          </cell>
          <cell r="I575" t="str">
            <v>tapijt</v>
          </cell>
          <cell r="J575"/>
          <cell r="K575">
            <v>9</v>
          </cell>
          <cell r="L575" t="str">
            <v>nvt</v>
          </cell>
          <cell r="M575">
            <v>0</v>
          </cell>
          <cell r="N575"/>
          <cell r="O575">
            <v>0</v>
          </cell>
          <cell r="P575">
            <v>1</v>
          </cell>
          <cell r="Q575">
            <v>0</v>
          </cell>
          <cell r="R575">
            <v>0</v>
          </cell>
          <cell r="S575">
            <v>0</v>
          </cell>
        </row>
        <row r="576">
          <cell r="D576" t="str">
            <v>Horizon Prisma Delta gebouw B</v>
          </cell>
          <cell r="E576" t="str">
            <v>1e</v>
          </cell>
          <cell r="F576" t="str">
            <v>B1.01</v>
          </cell>
          <cell r="G576" t="str">
            <v>gangzone</v>
          </cell>
          <cell r="H576" t="str">
            <v>niet van toepassing</v>
          </cell>
          <cell r="I576" t="str">
            <v>tapijt</v>
          </cell>
          <cell r="J576"/>
          <cell r="K576">
            <v>57.1</v>
          </cell>
          <cell r="L576" t="str">
            <v>nvt</v>
          </cell>
          <cell r="M576">
            <v>0</v>
          </cell>
          <cell r="N576"/>
          <cell r="O576">
            <v>0</v>
          </cell>
          <cell r="P576">
            <v>1</v>
          </cell>
          <cell r="Q576">
            <v>0</v>
          </cell>
          <cell r="R576">
            <v>0</v>
          </cell>
          <cell r="S576">
            <v>0</v>
          </cell>
        </row>
        <row r="577">
          <cell r="D577" t="str">
            <v>Horizon Prisma Delta gebouw B</v>
          </cell>
          <cell r="E577" t="str">
            <v>1e</v>
          </cell>
          <cell r="F577" t="str">
            <v>B1.02</v>
          </cell>
          <cell r="G577" t="str">
            <v>trap</v>
          </cell>
          <cell r="H577" t="str">
            <v>niet van toepassing</v>
          </cell>
          <cell r="I577" t="str">
            <v>tapijt</v>
          </cell>
          <cell r="J577"/>
          <cell r="K577">
            <v>6.2</v>
          </cell>
          <cell r="L577" t="str">
            <v>nvt</v>
          </cell>
          <cell r="M577">
            <v>0</v>
          </cell>
          <cell r="N577"/>
          <cell r="O577">
            <v>0</v>
          </cell>
          <cell r="P577">
            <v>1</v>
          </cell>
          <cell r="Q577">
            <v>0</v>
          </cell>
          <cell r="R577">
            <v>0</v>
          </cell>
          <cell r="S577">
            <v>0</v>
          </cell>
        </row>
        <row r="578">
          <cell r="D578" t="str">
            <v>Horizon Prisma Delta gebouw B</v>
          </cell>
          <cell r="E578" t="str">
            <v>1e</v>
          </cell>
          <cell r="F578" t="str">
            <v>B1.03</v>
          </cell>
          <cell r="G578" t="str">
            <v>kantoor</v>
          </cell>
          <cell r="H578" t="str">
            <v>niet van toepassing</v>
          </cell>
          <cell r="I578" t="str">
            <v>tapijt</v>
          </cell>
          <cell r="J578"/>
          <cell r="K578">
            <v>20.8</v>
          </cell>
          <cell r="L578" t="str">
            <v>nvt</v>
          </cell>
          <cell r="M578">
            <v>0</v>
          </cell>
          <cell r="N578"/>
          <cell r="O578">
            <v>0</v>
          </cell>
          <cell r="P578">
            <v>1</v>
          </cell>
          <cell r="Q578">
            <v>0</v>
          </cell>
          <cell r="R578">
            <v>0</v>
          </cell>
          <cell r="S578">
            <v>0</v>
          </cell>
        </row>
        <row r="579">
          <cell r="D579" t="str">
            <v>Horizon Prisma Delta gebouw B</v>
          </cell>
          <cell r="E579" t="str">
            <v>1e</v>
          </cell>
          <cell r="F579" t="str">
            <v>B1.04</v>
          </cell>
          <cell r="G579" t="str">
            <v>kantoor</v>
          </cell>
          <cell r="H579" t="str">
            <v>niet van toepassing</v>
          </cell>
          <cell r="I579" t="str">
            <v>tapijt</v>
          </cell>
          <cell r="J579"/>
          <cell r="K579">
            <v>43.5</v>
          </cell>
          <cell r="L579" t="str">
            <v>nvt</v>
          </cell>
          <cell r="M579">
            <v>0</v>
          </cell>
          <cell r="N579"/>
          <cell r="O579">
            <v>0</v>
          </cell>
          <cell r="P579">
            <v>1</v>
          </cell>
          <cell r="Q579">
            <v>0</v>
          </cell>
          <cell r="R579">
            <v>0</v>
          </cell>
          <cell r="S579">
            <v>0</v>
          </cell>
        </row>
        <row r="580">
          <cell r="D580" t="str">
            <v>Horizon Prisma Delta gebouw B</v>
          </cell>
          <cell r="E580" t="str">
            <v>1e</v>
          </cell>
          <cell r="F580" t="str">
            <v>B1.05</v>
          </cell>
          <cell r="G580" t="str">
            <v>kantoor</v>
          </cell>
          <cell r="H580" t="str">
            <v>niet van toepassing</v>
          </cell>
          <cell r="I580" t="str">
            <v>tapijt</v>
          </cell>
          <cell r="J580"/>
          <cell r="K580">
            <v>20.100000000000001</v>
          </cell>
          <cell r="L580" t="str">
            <v>nvt</v>
          </cell>
          <cell r="M580">
            <v>0</v>
          </cell>
          <cell r="N580"/>
          <cell r="O580">
            <v>0</v>
          </cell>
          <cell r="P580">
            <v>1</v>
          </cell>
          <cell r="Q580">
            <v>0</v>
          </cell>
          <cell r="R580">
            <v>0</v>
          </cell>
          <cell r="S580">
            <v>0</v>
          </cell>
        </row>
        <row r="581">
          <cell r="D581" t="str">
            <v>Horizon Prisma Delta gebouw B</v>
          </cell>
          <cell r="E581" t="str">
            <v>1e</v>
          </cell>
          <cell r="F581" t="str">
            <v>B1.06</v>
          </cell>
          <cell r="G581" t="str">
            <v>Vergaderruimte</v>
          </cell>
          <cell r="H581" t="str">
            <v>niet van toepassing</v>
          </cell>
          <cell r="I581" t="str">
            <v>tapijt</v>
          </cell>
          <cell r="J581"/>
          <cell r="K581">
            <v>41.3</v>
          </cell>
          <cell r="L581" t="str">
            <v>nvt</v>
          </cell>
          <cell r="M581">
            <v>0</v>
          </cell>
          <cell r="N581"/>
          <cell r="O581">
            <v>0</v>
          </cell>
          <cell r="P581">
            <v>1</v>
          </cell>
          <cell r="Q581">
            <v>0</v>
          </cell>
          <cell r="R581">
            <v>0</v>
          </cell>
          <cell r="S581">
            <v>0</v>
          </cell>
        </row>
        <row r="582">
          <cell r="D582" t="str">
            <v>Horizon Prisma Delta gebouw B</v>
          </cell>
          <cell r="E582" t="str">
            <v>1e</v>
          </cell>
          <cell r="F582" t="str">
            <v>B1.07</v>
          </cell>
          <cell r="G582" t="str">
            <v>gangzone</v>
          </cell>
          <cell r="H582" t="str">
            <v>niet van toepassing</v>
          </cell>
          <cell r="I582" t="str">
            <v>tapijt</v>
          </cell>
          <cell r="J582"/>
          <cell r="K582">
            <v>39.1</v>
          </cell>
          <cell r="L582" t="str">
            <v>nvt</v>
          </cell>
          <cell r="M582">
            <v>0</v>
          </cell>
          <cell r="N582"/>
          <cell r="O582">
            <v>0</v>
          </cell>
          <cell r="P582">
            <v>1</v>
          </cell>
          <cell r="Q582">
            <v>0</v>
          </cell>
          <cell r="R582">
            <v>0</v>
          </cell>
          <cell r="S582">
            <v>0</v>
          </cell>
        </row>
        <row r="583">
          <cell r="D583" t="str">
            <v>Horizon Prisma Delta gebouw B</v>
          </cell>
          <cell r="E583" t="str">
            <v>1e</v>
          </cell>
          <cell r="F583" t="str">
            <v>B1.08</v>
          </cell>
          <cell r="G583" t="str">
            <v>kantoor</v>
          </cell>
          <cell r="H583" t="str">
            <v>niet van toepassing</v>
          </cell>
          <cell r="I583" t="str">
            <v>tapijt</v>
          </cell>
          <cell r="J583"/>
          <cell r="K583">
            <v>74.5</v>
          </cell>
          <cell r="L583" t="str">
            <v>nvt</v>
          </cell>
          <cell r="M583">
            <v>0</v>
          </cell>
          <cell r="N583"/>
          <cell r="O583">
            <v>0</v>
          </cell>
          <cell r="P583">
            <v>1</v>
          </cell>
          <cell r="Q583">
            <v>0</v>
          </cell>
          <cell r="R583">
            <v>0</v>
          </cell>
          <cell r="S583">
            <v>0</v>
          </cell>
        </row>
        <row r="584">
          <cell r="D584" t="str">
            <v>Horizon Prisma Delta gebouw B</v>
          </cell>
          <cell r="E584" t="str">
            <v>1e</v>
          </cell>
          <cell r="F584" t="str">
            <v>B1.09</v>
          </cell>
          <cell r="G584" t="str">
            <v>Archief</v>
          </cell>
          <cell r="H584" t="str">
            <v>niet van toepassing</v>
          </cell>
          <cell r="I584"/>
          <cell r="J584"/>
          <cell r="K584"/>
          <cell r="L584" t="str">
            <v>nvt</v>
          </cell>
          <cell r="M584">
            <v>0</v>
          </cell>
          <cell r="N584"/>
          <cell r="O584">
            <v>0</v>
          </cell>
          <cell r="P584">
            <v>1</v>
          </cell>
          <cell r="Q584">
            <v>0</v>
          </cell>
          <cell r="R584">
            <v>0</v>
          </cell>
          <cell r="S584">
            <v>0</v>
          </cell>
        </row>
        <row r="585">
          <cell r="D585" t="str">
            <v>Horizon Prisma Delta gebouw B</v>
          </cell>
          <cell r="E585" t="str">
            <v>1e</v>
          </cell>
          <cell r="F585" t="str">
            <v>B1.10</v>
          </cell>
          <cell r="G585" t="str">
            <v>Kantoor</v>
          </cell>
          <cell r="H585" t="str">
            <v>niet van toepassing</v>
          </cell>
          <cell r="I585" t="str">
            <v>tapijt</v>
          </cell>
          <cell r="J585"/>
          <cell r="K585">
            <v>14.9</v>
          </cell>
          <cell r="L585" t="str">
            <v>nvt</v>
          </cell>
          <cell r="M585">
            <v>0</v>
          </cell>
          <cell r="N585"/>
          <cell r="O585">
            <v>0</v>
          </cell>
          <cell r="P585">
            <v>1</v>
          </cell>
          <cell r="Q585">
            <v>0</v>
          </cell>
          <cell r="R585">
            <v>0</v>
          </cell>
          <cell r="S585">
            <v>0</v>
          </cell>
        </row>
        <row r="586">
          <cell r="D586" t="str">
            <v>Horizon Prisma Delta gebouw B</v>
          </cell>
          <cell r="E586" t="str">
            <v>1e</v>
          </cell>
          <cell r="F586" t="str">
            <v>B1.11</v>
          </cell>
          <cell r="G586" t="str">
            <v>kantoor AHPZ</v>
          </cell>
          <cell r="H586" t="str">
            <v>niet van toepassing</v>
          </cell>
          <cell r="I586" t="str">
            <v>tapijt</v>
          </cell>
          <cell r="J586"/>
          <cell r="K586">
            <v>13.5</v>
          </cell>
          <cell r="L586" t="str">
            <v>nvt</v>
          </cell>
          <cell r="M586">
            <v>0</v>
          </cell>
          <cell r="N586"/>
          <cell r="O586">
            <v>0</v>
          </cell>
          <cell r="P586">
            <v>1</v>
          </cell>
          <cell r="Q586">
            <v>0</v>
          </cell>
          <cell r="R586">
            <v>0</v>
          </cell>
          <cell r="S586">
            <v>0</v>
          </cell>
        </row>
        <row r="587">
          <cell r="D587" t="str">
            <v>Horizon Prisma Delta gebouw B</v>
          </cell>
          <cell r="E587" t="str">
            <v>1e</v>
          </cell>
          <cell r="F587" t="str">
            <v>B1.12</v>
          </cell>
          <cell r="G587" t="str">
            <v>kantoor PZ</v>
          </cell>
          <cell r="H587" t="str">
            <v>niet van toepassing</v>
          </cell>
          <cell r="I587" t="str">
            <v>tapijt</v>
          </cell>
          <cell r="J587"/>
          <cell r="K587">
            <v>49.03</v>
          </cell>
          <cell r="L587" t="str">
            <v>nvt</v>
          </cell>
          <cell r="M587">
            <v>0</v>
          </cell>
          <cell r="N587"/>
          <cell r="O587">
            <v>0</v>
          </cell>
          <cell r="P587">
            <v>1</v>
          </cell>
          <cell r="Q587">
            <v>0</v>
          </cell>
          <cell r="R587">
            <v>0</v>
          </cell>
          <cell r="S587">
            <v>0</v>
          </cell>
        </row>
        <row r="588">
          <cell r="D588" t="str">
            <v>Horizon Prisma Delta gebouw B</v>
          </cell>
          <cell r="E588" t="str">
            <v>1e</v>
          </cell>
          <cell r="F588" t="str">
            <v>B1.13</v>
          </cell>
          <cell r="G588" t="str">
            <v>Werkkast</v>
          </cell>
          <cell r="H588" t="str">
            <v>niet van toepassing</v>
          </cell>
          <cell r="I588"/>
          <cell r="J588"/>
          <cell r="K588"/>
          <cell r="L588" t="str">
            <v>nvt</v>
          </cell>
          <cell r="M588">
            <v>0</v>
          </cell>
          <cell r="N588"/>
          <cell r="O588">
            <v>0</v>
          </cell>
          <cell r="P588">
            <v>1</v>
          </cell>
          <cell r="Q588">
            <v>0</v>
          </cell>
          <cell r="R588">
            <v>0</v>
          </cell>
          <cell r="S588">
            <v>0</v>
          </cell>
        </row>
        <row r="589">
          <cell r="D589" t="str">
            <v>Horizon Prisma Delta gebouw B</v>
          </cell>
          <cell r="E589" t="str">
            <v>1e</v>
          </cell>
          <cell r="F589" t="str">
            <v>B1.14</v>
          </cell>
          <cell r="G589" t="str">
            <v>Vergaderruimte</v>
          </cell>
          <cell r="H589" t="str">
            <v>niet van toepassing</v>
          </cell>
          <cell r="I589" t="str">
            <v>tapijt</v>
          </cell>
          <cell r="J589"/>
          <cell r="K589">
            <v>58.2</v>
          </cell>
          <cell r="L589" t="str">
            <v>nvt</v>
          </cell>
          <cell r="M589">
            <v>0</v>
          </cell>
          <cell r="N589"/>
          <cell r="O589">
            <v>0</v>
          </cell>
          <cell r="P589">
            <v>1</v>
          </cell>
          <cell r="Q589">
            <v>0</v>
          </cell>
          <cell r="R589">
            <v>0</v>
          </cell>
          <cell r="S589">
            <v>0</v>
          </cell>
        </row>
        <row r="590">
          <cell r="D590" t="str">
            <v>Horizon Prisma Delta gebouw B</v>
          </cell>
          <cell r="E590" t="str">
            <v>1e</v>
          </cell>
          <cell r="F590" t="str">
            <v>B1.15</v>
          </cell>
          <cell r="G590" t="str">
            <v>Opslag</v>
          </cell>
          <cell r="H590" t="str">
            <v>niet van toepassing</v>
          </cell>
          <cell r="I590" t="str">
            <v>tapijt</v>
          </cell>
          <cell r="J590"/>
          <cell r="K590"/>
          <cell r="L590" t="str">
            <v>nvt</v>
          </cell>
          <cell r="M590">
            <v>0</v>
          </cell>
          <cell r="N590"/>
          <cell r="O590">
            <v>0</v>
          </cell>
          <cell r="P590">
            <v>1</v>
          </cell>
          <cell r="Q590">
            <v>0</v>
          </cell>
          <cell r="R590">
            <v>0</v>
          </cell>
          <cell r="S590">
            <v>0</v>
          </cell>
        </row>
        <row r="591">
          <cell r="D591" t="str">
            <v>Horizon Prisma Delta gebouw B</v>
          </cell>
          <cell r="E591" t="str">
            <v>1e</v>
          </cell>
          <cell r="F591" t="str">
            <v>B1.16</v>
          </cell>
          <cell r="G591" t="str">
            <v>herentoilet</v>
          </cell>
          <cell r="H591" t="str">
            <v>sanitaire ruimte (toilet-/doucheruimte)</v>
          </cell>
          <cell r="I591" t="str">
            <v>steen</v>
          </cell>
          <cell r="J591">
            <v>1.3</v>
          </cell>
          <cell r="K591"/>
          <cell r="L591">
            <v>4153</v>
          </cell>
          <cell r="M591">
            <v>104</v>
          </cell>
          <cell r="N591"/>
          <cell r="O591">
            <v>153</v>
          </cell>
          <cell r="P591">
            <v>1</v>
          </cell>
          <cell r="Q591">
            <v>0</v>
          </cell>
          <cell r="R591">
            <v>0</v>
          </cell>
          <cell r="S591">
            <v>0</v>
          </cell>
        </row>
        <row r="592">
          <cell r="D592" t="str">
            <v>Horizon Prisma Delta gebouw B</v>
          </cell>
          <cell r="E592" t="str">
            <v>1e</v>
          </cell>
          <cell r="F592" t="str">
            <v>B1.17</v>
          </cell>
          <cell r="G592" t="str">
            <v>voorruimte herentoilet</v>
          </cell>
          <cell r="H592" t="str">
            <v>sanitaire ruimte (toilet-/doucheruimte)</v>
          </cell>
          <cell r="I592" t="str">
            <v>steen</v>
          </cell>
          <cell r="J592">
            <v>1.6</v>
          </cell>
          <cell r="K592"/>
          <cell r="L592">
            <v>4153</v>
          </cell>
          <cell r="M592">
            <v>104</v>
          </cell>
          <cell r="N592"/>
          <cell r="O592">
            <v>153</v>
          </cell>
          <cell r="P592">
            <v>1</v>
          </cell>
          <cell r="Q592">
            <v>0</v>
          </cell>
          <cell r="R592">
            <v>0</v>
          </cell>
          <cell r="S592">
            <v>0</v>
          </cell>
        </row>
        <row r="593">
          <cell r="D593" t="str">
            <v>Horizon Prisma Delta gebouw B</v>
          </cell>
          <cell r="E593" t="str">
            <v>1e</v>
          </cell>
          <cell r="F593" t="str">
            <v>B1.18</v>
          </cell>
          <cell r="G593" t="str">
            <v>damestoilet</v>
          </cell>
          <cell r="H593" t="str">
            <v>sanitaire ruimte (toilet-/doucheruimte)</v>
          </cell>
          <cell r="I593" t="str">
            <v>steen</v>
          </cell>
          <cell r="J593">
            <v>1.3</v>
          </cell>
          <cell r="K593"/>
          <cell r="L593">
            <v>4153</v>
          </cell>
          <cell r="M593">
            <v>104</v>
          </cell>
          <cell r="N593"/>
          <cell r="O593">
            <v>153</v>
          </cell>
          <cell r="P593">
            <v>1</v>
          </cell>
          <cell r="Q593">
            <v>0</v>
          </cell>
          <cell r="R593">
            <v>0</v>
          </cell>
          <cell r="S593">
            <v>0</v>
          </cell>
        </row>
        <row r="594">
          <cell r="D594" t="str">
            <v>Horizon Prisma Delta gebouw B</v>
          </cell>
          <cell r="E594" t="str">
            <v>1e</v>
          </cell>
          <cell r="F594" t="str">
            <v>B1.19</v>
          </cell>
          <cell r="G594" t="str">
            <v>voorruimte damestoilet</v>
          </cell>
          <cell r="H594" t="str">
            <v>sanitaire ruimte (toilet-/doucheruimte)</v>
          </cell>
          <cell r="I594" t="str">
            <v>steen</v>
          </cell>
          <cell r="J594">
            <v>1.6</v>
          </cell>
          <cell r="K594"/>
          <cell r="L594">
            <v>4153</v>
          </cell>
          <cell r="M594">
            <v>104</v>
          </cell>
          <cell r="N594"/>
          <cell r="O594">
            <v>153</v>
          </cell>
          <cell r="P594">
            <v>1</v>
          </cell>
          <cell r="Q594">
            <v>0</v>
          </cell>
          <cell r="R594">
            <v>0</v>
          </cell>
          <cell r="S594">
            <v>0</v>
          </cell>
        </row>
        <row r="595">
          <cell r="D595" t="str">
            <v>Horizon Prisma Delta gebouw B</v>
          </cell>
          <cell r="E595" t="str">
            <v>1e</v>
          </cell>
          <cell r="F595" t="str">
            <v>B1.20</v>
          </cell>
          <cell r="G595" t="str">
            <v>kantoor</v>
          </cell>
          <cell r="H595" t="str">
            <v>niet van toepassing</v>
          </cell>
          <cell r="I595" t="str">
            <v>tapijt</v>
          </cell>
          <cell r="J595"/>
          <cell r="K595">
            <v>27.3</v>
          </cell>
          <cell r="L595" t="str">
            <v>nvt</v>
          </cell>
          <cell r="M595">
            <v>0</v>
          </cell>
          <cell r="N595"/>
          <cell r="O595">
            <v>0</v>
          </cell>
          <cell r="P595">
            <v>1</v>
          </cell>
          <cell r="Q595">
            <v>0</v>
          </cell>
          <cell r="R595">
            <v>0</v>
          </cell>
          <cell r="S595">
            <v>0</v>
          </cell>
        </row>
        <row r="596">
          <cell r="D596" t="str">
            <v>Horizon Prisma Delta gebouw B</v>
          </cell>
          <cell r="E596" t="str">
            <v>1e</v>
          </cell>
          <cell r="F596" t="str">
            <v>B1.21</v>
          </cell>
          <cell r="G596" t="str">
            <v>kantoor</v>
          </cell>
          <cell r="H596" t="str">
            <v>niet van toepassing</v>
          </cell>
          <cell r="I596" t="str">
            <v>tapijt</v>
          </cell>
          <cell r="J596"/>
          <cell r="K596">
            <v>20.100000000000001</v>
          </cell>
          <cell r="L596" t="str">
            <v>nvt</v>
          </cell>
          <cell r="M596">
            <v>0</v>
          </cell>
          <cell r="N596"/>
          <cell r="O596">
            <v>0</v>
          </cell>
          <cell r="P596">
            <v>1</v>
          </cell>
          <cell r="Q596">
            <v>0</v>
          </cell>
          <cell r="R596">
            <v>0</v>
          </cell>
          <cell r="S596">
            <v>0</v>
          </cell>
        </row>
        <row r="597">
          <cell r="D597" t="str">
            <v>Horizon Prisma Delta gebouw B</v>
          </cell>
          <cell r="E597" t="str">
            <v>1e</v>
          </cell>
          <cell r="F597" t="str">
            <v>B1.22</v>
          </cell>
          <cell r="G597" t="str">
            <v>kantoor</v>
          </cell>
          <cell r="H597" t="str">
            <v>niet van toepassing</v>
          </cell>
          <cell r="I597" t="str">
            <v>tapijt</v>
          </cell>
          <cell r="J597"/>
          <cell r="K597">
            <v>41.2</v>
          </cell>
          <cell r="L597" t="str">
            <v>nvt</v>
          </cell>
          <cell r="M597">
            <v>0</v>
          </cell>
          <cell r="N597"/>
          <cell r="O597">
            <v>0</v>
          </cell>
          <cell r="P597">
            <v>1</v>
          </cell>
          <cell r="Q597">
            <v>0</v>
          </cell>
          <cell r="R597">
            <v>0</v>
          </cell>
          <cell r="S597">
            <v>0</v>
          </cell>
        </row>
        <row r="598">
          <cell r="D598" t="str">
            <v>Horizon Prisma Delta gebouw B</v>
          </cell>
          <cell r="E598" t="str">
            <v>1e</v>
          </cell>
          <cell r="F598" t="str">
            <v>B1.23</v>
          </cell>
          <cell r="G598" t="str">
            <v>kantoor</v>
          </cell>
          <cell r="H598" t="str">
            <v>niet van toepassing</v>
          </cell>
          <cell r="I598" t="str">
            <v>tapijt</v>
          </cell>
          <cell r="J598"/>
          <cell r="K598">
            <v>25.7</v>
          </cell>
          <cell r="L598" t="str">
            <v>nvt</v>
          </cell>
          <cell r="M598">
            <v>0</v>
          </cell>
          <cell r="N598"/>
          <cell r="O598">
            <v>0</v>
          </cell>
          <cell r="P598">
            <v>1</v>
          </cell>
          <cell r="Q598">
            <v>0</v>
          </cell>
          <cell r="R598">
            <v>0</v>
          </cell>
          <cell r="S598">
            <v>0</v>
          </cell>
        </row>
        <row r="599">
          <cell r="D599" t="str">
            <v>Horizon Prisma Delta gebouw B</v>
          </cell>
          <cell r="E599" t="str">
            <v>1e</v>
          </cell>
          <cell r="F599" t="str">
            <v>B1.24</v>
          </cell>
          <cell r="G599" t="str">
            <v>berging</v>
          </cell>
          <cell r="H599" t="str">
            <v>niet van toepassing</v>
          </cell>
          <cell r="I599" t="str">
            <v>linoleum</v>
          </cell>
          <cell r="J599"/>
          <cell r="K599"/>
          <cell r="L599" t="str">
            <v>nvt</v>
          </cell>
          <cell r="M599">
            <v>0</v>
          </cell>
          <cell r="N599"/>
          <cell r="O599">
            <v>0</v>
          </cell>
          <cell r="P599">
            <v>1</v>
          </cell>
          <cell r="Q599">
            <v>0</v>
          </cell>
          <cell r="R599">
            <v>0</v>
          </cell>
          <cell r="S599">
            <v>0</v>
          </cell>
        </row>
        <row r="600">
          <cell r="D600" t="str">
            <v>Horizon Prisma Lichtboei gebouw E</v>
          </cell>
          <cell r="E600" t="str">
            <v>bgg</v>
          </cell>
          <cell r="F600" t="str">
            <v>E0.01</v>
          </cell>
          <cell r="G600" t="str">
            <v>entree</v>
          </cell>
          <cell r="H600" t="str">
            <v>entree, gang, hal, repro, kopieer, was/droogruimte</v>
          </cell>
          <cell r="I600" t="str">
            <v>tapijt/schoonloop</v>
          </cell>
          <cell r="J600">
            <v>6</v>
          </cell>
          <cell r="K600"/>
          <cell r="L600">
            <v>3153</v>
          </cell>
          <cell r="M600">
            <v>103</v>
          </cell>
          <cell r="N600"/>
          <cell r="O600">
            <v>153</v>
          </cell>
          <cell r="P600">
            <v>1</v>
          </cell>
          <cell r="Q600">
            <v>0</v>
          </cell>
          <cell r="R600">
            <v>0</v>
          </cell>
          <cell r="S600">
            <v>0</v>
          </cell>
        </row>
        <row r="601">
          <cell r="D601" t="str">
            <v>Horizon Prisma Lichtboei gebouw E</v>
          </cell>
          <cell r="E601" t="str">
            <v>bgg</v>
          </cell>
          <cell r="F601" t="str">
            <v>E0.02</v>
          </cell>
          <cell r="G601" t="str">
            <v>Keuken (keuken)</v>
          </cell>
          <cell r="H601" t="str">
            <v>Keuken</v>
          </cell>
          <cell r="I601" t="str">
            <v>Tarket</v>
          </cell>
          <cell r="J601">
            <v>9.1</v>
          </cell>
          <cell r="K601"/>
          <cell r="L601">
            <v>18255</v>
          </cell>
          <cell r="M601" t="str">
            <v>nvt</v>
          </cell>
          <cell r="N601"/>
          <cell r="O601">
            <v>255</v>
          </cell>
          <cell r="P601">
            <v>1</v>
          </cell>
          <cell r="Q601">
            <v>0</v>
          </cell>
          <cell r="R601">
            <v>0</v>
          </cell>
          <cell r="S601">
            <v>0</v>
          </cell>
        </row>
        <row r="602">
          <cell r="D602" t="str">
            <v>Horizon Prisma Lichtboei gebouw E</v>
          </cell>
          <cell r="E602" t="str">
            <v>bgg</v>
          </cell>
          <cell r="F602" t="str">
            <v>E0.02A</v>
          </cell>
          <cell r="G602" t="str">
            <v>kast</v>
          </cell>
          <cell r="H602" t="str">
            <v>niet van toepassing</v>
          </cell>
          <cell r="I602"/>
          <cell r="J602"/>
          <cell r="K602"/>
          <cell r="L602" t="str">
            <v>nvt</v>
          </cell>
          <cell r="M602">
            <v>0</v>
          </cell>
          <cell r="N602"/>
          <cell r="O602">
            <v>0</v>
          </cell>
          <cell r="P602">
            <v>1</v>
          </cell>
          <cell r="Q602">
            <v>0</v>
          </cell>
          <cell r="R602">
            <v>0</v>
          </cell>
          <cell r="S602">
            <v>0</v>
          </cell>
        </row>
        <row r="603">
          <cell r="D603" t="str">
            <v>Horizon Prisma Lichtboei gebouw E</v>
          </cell>
          <cell r="E603" t="str">
            <v>bgg</v>
          </cell>
          <cell r="F603" t="str">
            <v>E0.03</v>
          </cell>
          <cell r="G603" t="str">
            <v>Hal</v>
          </cell>
          <cell r="H603" t="str">
            <v>entree, gang, hal, repro, kopieer, was/droogruimte</v>
          </cell>
          <cell r="I603" t="str">
            <v>Tarket</v>
          </cell>
          <cell r="J603">
            <v>69.400000000000006</v>
          </cell>
          <cell r="K603"/>
          <cell r="L603">
            <v>3153</v>
          </cell>
          <cell r="M603">
            <v>103</v>
          </cell>
          <cell r="N603"/>
          <cell r="O603">
            <v>153</v>
          </cell>
          <cell r="P603">
            <v>1</v>
          </cell>
          <cell r="Q603">
            <v>0</v>
          </cell>
          <cell r="R603">
            <v>0</v>
          </cell>
          <cell r="S603">
            <v>0</v>
          </cell>
        </row>
        <row r="604">
          <cell r="D604" t="str">
            <v>Horizon Prisma Lichtboei gebouw E</v>
          </cell>
          <cell r="E604" t="str">
            <v>bgg</v>
          </cell>
          <cell r="F604" t="str">
            <v>E0.3a</v>
          </cell>
          <cell r="G604" t="str">
            <v>kast</v>
          </cell>
          <cell r="H604" t="str">
            <v>niet van toepassing</v>
          </cell>
          <cell r="I604"/>
          <cell r="J604"/>
          <cell r="K604"/>
          <cell r="L604" t="str">
            <v>nvt</v>
          </cell>
          <cell r="M604">
            <v>0</v>
          </cell>
          <cell r="N604"/>
          <cell r="O604">
            <v>0</v>
          </cell>
          <cell r="P604">
            <v>1</v>
          </cell>
          <cell r="Q604">
            <v>0</v>
          </cell>
          <cell r="R604">
            <v>0</v>
          </cell>
          <cell r="S604">
            <v>0</v>
          </cell>
        </row>
        <row r="605">
          <cell r="D605" t="str">
            <v>Horizon Prisma Lichtboei gebouw E</v>
          </cell>
          <cell r="E605" t="str">
            <v>bgg</v>
          </cell>
          <cell r="F605" t="str">
            <v>E0.3b</v>
          </cell>
          <cell r="G605" t="str">
            <v>Kast</v>
          </cell>
          <cell r="H605" t="str">
            <v>niet van toepassing</v>
          </cell>
          <cell r="I605"/>
          <cell r="J605"/>
          <cell r="K605"/>
          <cell r="L605" t="str">
            <v>nvt</v>
          </cell>
          <cell r="M605">
            <v>0</v>
          </cell>
          <cell r="N605"/>
          <cell r="O605">
            <v>0</v>
          </cell>
          <cell r="P605">
            <v>1</v>
          </cell>
          <cell r="Q605">
            <v>0</v>
          </cell>
          <cell r="R605">
            <v>0</v>
          </cell>
          <cell r="S605">
            <v>0</v>
          </cell>
        </row>
        <row r="606">
          <cell r="D606" t="str">
            <v>Horizon Prisma Lichtboei gebouw E</v>
          </cell>
          <cell r="E606" t="str">
            <v>bgg</v>
          </cell>
          <cell r="F606" t="str">
            <v>E0.04</v>
          </cell>
          <cell r="G606" t="str">
            <v>Woonkamer</v>
          </cell>
          <cell r="H606" t="str">
            <v>aula, gemeenschappelijke ruimte, bibliotheek</v>
          </cell>
          <cell r="I606" t="str">
            <v>Tarket</v>
          </cell>
          <cell r="J606">
            <v>55.5</v>
          </cell>
          <cell r="K606"/>
          <cell r="L606">
            <v>2153</v>
          </cell>
          <cell r="M606">
            <v>102</v>
          </cell>
          <cell r="N606"/>
          <cell r="O606">
            <v>153</v>
          </cell>
          <cell r="P606">
            <v>1</v>
          </cell>
          <cell r="Q606">
            <v>0</v>
          </cell>
          <cell r="R606">
            <v>0</v>
          </cell>
          <cell r="S606">
            <v>0</v>
          </cell>
        </row>
        <row r="607">
          <cell r="D607" t="str">
            <v>Horizon Prisma Lichtboei gebouw E</v>
          </cell>
          <cell r="E607" t="str">
            <v>bgg</v>
          </cell>
          <cell r="F607" t="str">
            <v>E0.05</v>
          </cell>
          <cell r="G607" t="str">
            <v>Hal</v>
          </cell>
          <cell r="H607" t="str">
            <v>entree, gang, hal, repro, kopieer, was/droogruimte</v>
          </cell>
          <cell r="I607" t="str">
            <v>Tarket</v>
          </cell>
          <cell r="J607">
            <v>15.7</v>
          </cell>
          <cell r="K607"/>
          <cell r="L607">
            <v>3153</v>
          </cell>
          <cell r="M607">
            <v>103</v>
          </cell>
          <cell r="N607"/>
          <cell r="O607">
            <v>153</v>
          </cell>
          <cell r="P607">
            <v>1</v>
          </cell>
          <cell r="Q607">
            <v>0</v>
          </cell>
          <cell r="R607">
            <v>0</v>
          </cell>
          <cell r="S607">
            <v>0</v>
          </cell>
        </row>
        <row r="608">
          <cell r="D608" t="str">
            <v>Horizon Prisma Lichtboei gebouw E</v>
          </cell>
          <cell r="E608" t="str">
            <v>bgg</v>
          </cell>
          <cell r="F608" t="str">
            <v>E0.06</v>
          </cell>
          <cell r="G608" t="str">
            <v>Berging/bijkeuken</v>
          </cell>
          <cell r="H608" t="str">
            <v>niet van toepassing</v>
          </cell>
          <cell r="I608" t="str">
            <v>Tarket</v>
          </cell>
          <cell r="J608"/>
          <cell r="K608">
            <v>8.9</v>
          </cell>
          <cell r="L608" t="str">
            <v>nvt</v>
          </cell>
          <cell r="M608">
            <v>0</v>
          </cell>
          <cell r="N608"/>
          <cell r="O608">
            <v>0</v>
          </cell>
          <cell r="P608">
            <v>1</v>
          </cell>
          <cell r="Q608">
            <v>0</v>
          </cell>
          <cell r="R608">
            <v>0</v>
          </cell>
          <cell r="S608">
            <v>0</v>
          </cell>
        </row>
        <row r="609">
          <cell r="D609" t="str">
            <v>Horizon Prisma Lichtboei gebouw E</v>
          </cell>
          <cell r="E609" t="str">
            <v>bgg</v>
          </cell>
          <cell r="F609" t="str">
            <v>E0.07</v>
          </cell>
          <cell r="G609" t="str">
            <v>Kantoor</v>
          </cell>
          <cell r="H609" t="str">
            <v>administratieve -, personeels- en vergaderruimte</v>
          </cell>
          <cell r="I609" t="str">
            <v>Tarket</v>
          </cell>
          <cell r="J609">
            <v>8.6999999999999993</v>
          </cell>
          <cell r="K609"/>
          <cell r="L609">
            <v>1102</v>
          </cell>
          <cell r="M609">
            <v>101</v>
          </cell>
          <cell r="N609"/>
          <cell r="O609">
            <v>102</v>
          </cell>
          <cell r="P609">
            <v>1</v>
          </cell>
          <cell r="Q609">
            <v>0</v>
          </cell>
          <cell r="R609">
            <v>0</v>
          </cell>
          <cell r="S609">
            <v>0</v>
          </cell>
        </row>
        <row r="610">
          <cell r="D610" t="str">
            <v>Horizon Prisma Lichtboei gebouw E</v>
          </cell>
          <cell r="E610" t="str">
            <v>bgg</v>
          </cell>
          <cell r="F610" t="str">
            <v>E0.08A</v>
          </cell>
          <cell r="G610" t="str">
            <v>voorruimte sanitair</v>
          </cell>
          <cell r="H610" t="str">
            <v>sanitaire ruimte (toilet-/doucheruimte)</v>
          </cell>
          <cell r="I610" t="str">
            <v>steen</v>
          </cell>
          <cell r="J610">
            <v>7.1</v>
          </cell>
          <cell r="K610"/>
          <cell r="L610">
            <v>4153</v>
          </cell>
          <cell r="M610">
            <v>104</v>
          </cell>
          <cell r="N610"/>
          <cell r="O610">
            <v>153</v>
          </cell>
          <cell r="P610">
            <v>1</v>
          </cell>
          <cell r="Q610">
            <v>0</v>
          </cell>
          <cell r="R610">
            <v>0</v>
          </cell>
          <cell r="S610">
            <v>0</v>
          </cell>
        </row>
        <row r="611">
          <cell r="D611" t="str">
            <v>Horizon Prisma Lichtboei gebouw E</v>
          </cell>
          <cell r="E611" t="str">
            <v>bgg</v>
          </cell>
          <cell r="F611" t="str">
            <v>E0.08B</v>
          </cell>
          <cell r="G611" t="str">
            <v>douche</v>
          </cell>
          <cell r="H611" t="str">
            <v>sanitaire ruimte (toilet-/doucheruimte)</v>
          </cell>
          <cell r="I611" t="str">
            <v>steen</v>
          </cell>
          <cell r="J611">
            <v>1.1000000000000001</v>
          </cell>
          <cell r="K611"/>
          <cell r="L611">
            <v>4255</v>
          </cell>
          <cell r="M611">
            <v>104</v>
          </cell>
          <cell r="N611"/>
          <cell r="O611">
            <v>255</v>
          </cell>
          <cell r="P611">
            <v>1</v>
          </cell>
          <cell r="Q611">
            <v>0</v>
          </cell>
          <cell r="R611">
            <v>0</v>
          </cell>
          <cell r="S611">
            <v>0</v>
          </cell>
        </row>
        <row r="612">
          <cell r="D612" t="str">
            <v>Horizon Prisma Lichtboei gebouw E</v>
          </cell>
          <cell r="E612" t="str">
            <v>bgg</v>
          </cell>
          <cell r="F612" t="str">
            <v>E0.08C</v>
          </cell>
          <cell r="G612" t="str">
            <v>douche</v>
          </cell>
          <cell r="H612" t="str">
            <v>sanitaire ruimte (toilet-/doucheruimte)</v>
          </cell>
          <cell r="I612" t="str">
            <v>steen</v>
          </cell>
          <cell r="J612">
            <v>1.1000000000000001</v>
          </cell>
          <cell r="K612"/>
          <cell r="L612">
            <v>4255</v>
          </cell>
          <cell r="M612">
            <v>104</v>
          </cell>
          <cell r="N612"/>
          <cell r="O612">
            <v>255</v>
          </cell>
          <cell r="P612">
            <v>1</v>
          </cell>
          <cell r="Q612">
            <v>0</v>
          </cell>
          <cell r="R612">
            <v>0</v>
          </cell>
          <cell r="S612">
            <v>0</v>
          </cell>
        </row>
        <row r="613">
          <cell r="D613" t="str">
            <v>Horizon Prisma Lichtboei gebouw E</v>
          </cell>
          <cell r="E613" t="str">
            <v>bgg</v>
          </cell>
          <cell r="F613" t="str">
            <v>E0.08D</v>
          </cell>
          <cell r="G613" t="str">
            <v>douche</v>
          </cell>
          <cell r="H613" t="str">
            <v>sanitaire ruimte (toilet-/doucheruimte)</v>
          </cell>
          <cell r="I613" t="str">
            <v>steen</v>
          </cell>
          <cell r="J613">
            <v>1.1000000000000001</v>
          </cell>
          <cell r="K613"/>
          <cell r="L613">
            <v>4255</v>
          </cell>
          <cell r="M613">
            <v>104</v>
          </cell>
          <cell r="N613"/>
          <cell r="O613">
            <v>255</v>
          </cell>
          <cell r="P613">
            <v>1</v>
          </cell>
          <cell r="Q613">
            <v>0</v>
          </cell>
          <cell r="R613">
            <v>0</v>
          </cell>
          <cell r="S613">
            <v>0</v>
          </cell>
        </row>
        <row r="614">
          <cell r="D614" t="str">
            <v>Horizon Prisma Lichtboei gebouw E</v>
          </cell>
          <cell r="E614" t="str">
            <v>bgg</v>
          </cell>
          <cell r="F614" t="str">
            <v>E0.09</v>
          </cell>
          <cell r="G614" t="str">
            <v>toilet</v>
          </cell>
          <cell r="H614" t="str">
            <v>sanitaire ruimte (toilet-/doucheruimte)</v>
          </cell>
          <cell r="I614" t="str">
            <v>steen</v>
          </cell>
          <cell r="J614">
            <v>1</v>
          </cell>
          <cell r="K614"/>
          <cell r="L614">
            <v>4153</v>
          </cell>
          <cell r="M614">
            <v>104</v>
          </cell>
          <cell r="N614"/>
          <cell r="O614">
            <v>153</v>
          </cell>
          <cell r="P614">
            <v>1</v>
          </cell>
          <cell r="Q614">
            <v>0</v>
          </cell>
          <cell r="R614">
            <v>0</v>
          </cell>
          <cell r="S614">
            <v>0</v>
          </cell>
        </row>
        <row r="615">
          <cell r="D615" t="str">
            <v>Horizon Prisma Lichtboei gebouw E</v>
          </cell>
          <cell r="E615" t="str">
            <v>bgg</v>
          </cell>
          <cell r="F615" t="str">
            <v>E0.10</v>
          </cell>
          <cell r="G615" t="str">
            <v>toilet</v>
          </cell>
          <cell r="H615" t="str">
            <v>sanitaire ruimte (toilet-/doucheruimte)</v>
          </cell>
          <cell r="I615" t="str">
            <v>steen</v>
          </cell>
          <cell r="J615">
            <v>1</v>
          </cell>
          <cell r="K615"/>
          <cell r="L615">
            <v>4153</v>
          </cell>
          <cell r="M615">
            <v>104</v>
          </cell>
          <cell r="N615"/>
          <cell r="O615">
            <v>153</v>
          </cell>
          <cell r="P615">
            <v>1</v>
          </cell>
          <cell r="Q615">
            <v>0</v>
          </cell>
          <cell r="R615">
            <v>0</v>
          </cell>
          <cell r="S615">
            <v>0</v>
          </cell>
        </row>
        <row r="616">
          <cell r="D616" t="str">
            <v>Horizon Prisma Lichtboei gebouw E</v>
          </cell>
          <cell r="E616" t="str">
            <v>bgg</v>
          </cell>
          <cell r="F616" t="str">
            <v>E0.11</v>
          </cell>
          <cell r="G616" t="str">
            <v>Zit-Slaapkamer</v>
          </cell>
          <cell r="H616" t="str">
            <v>niet van toepassing</v>
          </cell>
          <cell r="I616" t="str">
            <v>Linoleum</v>
          </cell>
          <cell r="J616"/>
          <cell r="K616"/>
          <cell r="L616" t="str">
            <v>nvt</v>
          </cell>
          <cell r="M616">
            <v>0</v>
          </cell>
          <cell r="N616"/>
          <cell r="O616">
            <v>0</v>
          </cell>
          <cell r="P616">
            <v>1</v>
          </cell>
          <cell r="Q616">
            <v>0</v>
          </cell>
          <cell r="R616">
            <v>0</v>
          </cell>
          <cell r="S616">
            <v>0</v>
          </cell>
        </row>
        <row r="617">
          <cell r="D617" t="str">
            <v>Horizon Prisma Lichtboei gebouw E</v>
          </cell>
          <cell r="E617" t="str">
            <v>bgg</v>
          </cell>
          <cell r="F617" t="str">
            <v>E0.12</v>
          </cell>
          <cell r="G617" t="str">
            <v>Zit-Slaapkamer</v>
          </cell>
          <cell r="H617" t="str">
            <v>niet van toepassing</v>
          </cell>
          <cell r="I617" t="str">
            <v>Linoleum</v>
          </cell>
          <cell r="J617"/>
          <cell r="K617"/>
          <cell r="L617" t="str">
            <v>nvt</v>
          </cell>
          <cell r="M617">
            <v>0</v>
          </cell>
          <cell r="N617"/>
          <cell r="O617">
            <v>0</v>
          </cell>
          <cell r="P617">
            <v>1</v>
          </cell>
          <cell r="Q617">
            <v>0</v>
          </cell>
          <cell r="R617">
            <v>0</v>
          </cell>
          <cell r="S617">
            <v>0</v>
          </cell>
        </row>
        <row r="618">
          <cell r="D618" t="str">
            <v>Horizon Prisma Lichtboei gebouw E</v>
          </cell>
          <cell r="E618" t="str">
            <v>bgg</v>
          </cell>
          <cell r="F618" t="str">
            <v>E0.13</v>
          </cell>
          <cell r="G618" t="str">
            <v>Zit-Slaapkamer</v>
          </cell>
          <cell r="H618" t="str">
            <v>niet van toepassing</v>
          </cell>
          <cell r="I618" t="str">
            <v>Linoleum</v>
          </cell>
          <cell r="J618"/>
          <cell r="K618"/>
          <cell r="L618" t="str">
            <v>nvt</v>
          </cell>
          <cell r="M618">
            <v>0</v>
          </cell>
          <cell r="N618"/>
          <cell r="O618">
            <v>0</v>
          </cell>
          <cell r="P618">
            <v>1</v>
          </cell>
          <cell r="Q618">
            <v>0</v>
          </cell>
          <cell r="R618">
            <v>0</v>
          </cell>
          <cell r="S618">
            <v>0</v>
          </cell>
        </row>
        <row r="619">
          <cell r="D619" t="str">
            <v>Horizon Prisma Lichtboei gebouw E</v>
          </cell>
          <cell r="E619" t="str">
            <v>bgg</v>
          </cell>
          <cell r="F619" t="str">
            <v>E0.14</v>
          </cell>
          <cell r="G619" t="str">
            <v>Zit-Slaapkamer</v>
          </cell>
          <cell r="H619" t="str">
            <v>niet van toepassing</v>
          </cell>
          <cell r="I619" t="str">
            <v>Linoleum</v>
          </cell>
          <cell r="J619"/>
          <cell r="K619"/>
          <cell r="L619" t="str">
            <v>nvt</v>
          </cell>
          <cell r="M619">
            <v>0</v>
          </cell>
          <cell r="N619"/>
          <cell r="O619">
            <v>0</v>
          </cell>
          <cell r="P619">
            <v>1</v>
          </cell>
          <cell r="Q619">
            <v>0</v>
          </cell>
          <cell r="R619">
            <v>0</v>
          </cell>
          <cell r="S619">
            <v>0</v>
          </cell>
        </row>
        <row r="620">
          <cell r="D620" t="str">
            <v>Horizon Prisma Lichtboei gebouw E</v>
          </cell>
          <cell r="E620" t="str">
            <v>bgg</v>
          </cell>
          <cell r="F620" t="str">
            <v>E0.15</v>
          </cell>
          <cell r="G620" t="str">
            <v>Zit-Slaapkamer</v>
          </cell>
          <cell r="H620" t="str">
            <v>niet van toepassing</v>
          </cell>
          <cell r="I620" t="str">
            <v>Linoleum</v>
          </cell>
          <cell r="J620"/>
          <cell r="K620"/>
          <cell r="L620" t="str">
            <v>nvt</v>
          </cell>
          <cell r="M620">
            <v>0</v>
          </cell>
          <cell r="N620"/>
          <cell r="O620">
            <v>0</v>
          </cell>
          <cell r="P620">
            <v>1</v>
          </cell>
          <cell r="Q620">
            <v>0</v>
          </cell>
          <cell r="R620">
            <v>0</v>
          </cell>
          <cell r="S620">
            <v>0</v>
          </cell>
        </row>
        <row r="621">
          <cell r="D621" t="str">
            <v>Horizon Prisma Lichtboei gebouw E</v>
          </cell>
          <cell r="E621" t="str">
            <v>bgg</v>
          </cell>
          <cell r="F621" t="str">
            <v>E0.16</v>
          </cell>
          <cell r="G621" t="str">
            <v>spreekkamer</v>
          </cell>
          <cell r="H621" t="str">
            <v>administratieve -, personeels- en vergaderruimte</v>
          </cell>
          <cell r="I621" t="str">
            <v>Tarket</v>
          </cell>
          <cell r="J621">
            <v>8.4</v>
          </cell>
          <cell r="K621"/>
          <cell r="L621">
            <v>1102</v>
          </cell>
          <cell r="M621">
            <v>101</v>
          </cell>
          <cell r="N621"/>
          <cell r="O621">
            <v>102</v>
          </cell>
          <cell r="P621">
            <v>1</v>
          </cell>
          <cell r="Q621">
            <v>0</v>
          </cell>
          <cell r="R621">
            <v>0</v>
          </cell>
          <cell r="S621">
            <v>0</v>
          </cell>
        </row>
        <row r="622">
          <cell r="D622" t="str">
            <v>Horizon Prisma Lichtboei gebouw E</v>
          </cell>
          <cell r="E622" t="str">
            <v>bgg</v>
          </cell>
          <cell r="F622" t="str">
            <v>E0.17</v>
          </cell>
          <cell r="G622" t="str">
            <v>Time-out</v>
          </cell>
          <cell r="H622" t="str">
            <v>op afroep</v>
          </cell>
          <cell r="I622" t="str">
            <v>Linoleum</v>
          </cell>
          <cell r="J622">
            <v>8.4</v>
          </cell>
          <cell r="K622"/>
          <cell r="L622" t="str">
            <v>op afroep</v>
          </cell>
          <cell r="M622">
            <v>0</v>
          </cell>
          <cell r="N622"/>
          <cell r="O622">
            <v>0</v>
          </cell>
          <cell r="P622">
            <v>1</v>
          </cell>
          <cell r="Q622">
            <v>0</v>
          </cell>
          <cell r="R622">
            <v>0</v>
          </cell>
          <cell r="S622">
            <v>0</v>
          </cell>
        </row>
        <row r="623">
          <cell r="D623" t="str">
            <v>Horizon Prisma Lichtboei gebouw E</v>
          </cell>
          <cell r="E623" t="str">
            <v>bgg</v>
          </cell>
          <cell r="F623" t="str">
            <v>E0.18</v>
          </cell>
          <cell r="G623" t="str">
            <v>Zit-Slaapkamer</v>
          </cell>
          <cell r="H623" t="str">
            <v>niet van toepassing</v>
          </cell>
          <cell r="I623" t="str">
            <v>Linoleum</v>
          </cell>
          <cell r="J623"/>
          <cell r="K623"/>
          <cell r="L623" t="str">
            <v>nvt</v>
          </cell>
          <cell r="M623">
            <v>0</v>
          </cell>
          <cell r="N623"/>
          <cell r="O623">
            <v>0</v>
          </cell>
          <cell r="P623">
            <v>1</v>
          </cell>
          <cell r="Q623">
            <v>0</v>
          </cell>
          <cell r="R623">
            <v>0</v>
          </cell>
          <cell r="S623">
            <v>0</v>
          </cell>
        </row>
        <row r="624">
          <cell r="D624" t="str">
            <v>Horizon Prisma Lichtboei gebouw E</v>
          </cell>
          <cell r="E624" t="str">
            <v>bgg</v>
          </cell>
          <cell r="F624" t="str">
            <v>E0.19</v>
          </cell>
          <cell r="G624" t="str">
            <v>gang</v>
          </cell>
          <cell r="H624" t="str">
            <v>niet van toepassing</v>
          </cell>
          <cell r="I624" t="str">
            <v>tapijt</v>
          </cell>
          <cell r="J624"/>
          <cell r="K624"/>
          <cell r="L624" t="str">
            <v>nvt</v>
          </cell>
          <cell r="M624">
            <v>0</v>
          </cell>
          <cell r="N624"/>
          <cell r="O624">
            <v>0</v>
          </cell>
          <cell r="P624">
            <v>1</v>
          </cell>
          <cell r="Q624">
            <v>0</v>
          </cell>
          <cell r="R624">
            <v>0</v>
          </cell>
          <cell r="S624">
            <v>0</v>
          </cell>
        </row>
        <row r="625">
          <cell r="D625" t="str">
            <v>Horizon Prisma Lichtboei gebouw E</v>
          </cell>
          <cell r="E625" t="str">
            <v>bgg</v>
          </cell>
          <cell r="F625" t="str">
            <v>E0.20</v>
          </cell>
          <cell r="G625" t="str">
            <v>Zit-Slaapkamer</v>
          </cell>
          <cell r="H625" t="str">
            <v>niet van toepassing</v>
          </cell>
          <cell r="I625" t="str">
            <v>Linoleum</v>
          </cell>
          <cell r="J625"/>
          <cell r="K625"/>
          <cell r="L625" t="str">
            <v>nvt</v>
          </cell>
          <cell r="M625">
            <v>0</v>
          </cell>
          <cell r="N625"/>
          <cell r="O625">
            <v>0</v>
          </cell>
          <cell r="P625">
            <v>1</v>
          </cell>
          <cell r="Q625">
            <v>0</v>
          </cell>
          <cell r="R625">
            <v>0</v>
          </cell>
          <cell r="S625">
            <v>0</v>
          </cell>
        </row>
        <row r="626">
          <cell r="D626" t="str">
            <v>Horizon Prisma Lichtboei gebouw E</v>
          </cell>
          <cell r="E626" t="str">
            <v>bgg</v>
          </cell>
          <cell r="F626" t="str">
            <v>E0.21</v>
          </cell>
          <cell r="G626" t="str">
            <v>Zit-Slaapkamer</v>
          </cell>
          <cell r="H626" t="str">
            <v>niet van toepassing</v>
          </cell>
          <cell r="I626" t="str">
            <v>Linoleum</v>
          </cell>
          <cell r="J626"/>
          <cell r="K626"/>
          <cell r="L626" t="str">
            <v>nvt</v>
          </cell>
          <cell r="M626">
            <v>0</v>
          </cell>
          <cell r="N626"/>
          <cell r="O626">
            <v>0</v>
          </cell>
          <cell r="P626">
            <v>1</v>
          </cell>
          <cell r="Q626">
            <v>0</v>
          </cell>
          <cell r="R626">
            <v>0</v>
          </cell>
          <cell r="S626">
            <v>0</v>
          </cell>
        </row>
        <row r="627">
          <cell r="D627" t="str">
            <v>Horizon Prisma Lichtboei gebouw E</v>
          </cell>
          <cell r="E627" t="str">
            <v>bgg</v>
          </cell>
          <cell r="F627" t="str">
            <v>E0.22</v>
          </cell>
          <cell r="G627" t="str">
            <v>Zit-Slaapkamer</v>
          </cell>
          <cell r="H627" t="str">
            <v>niet van toepassing</v>
          </cell>
          <cell r="I627" t="str">
            <v>Linoleum</v>
          </cell>
          <cell r="J627"/>
          <cell r="K627"/>
          <cell r="L627" t="str">
            <v>nvt</v>
          </cell>
          <cell r="M627">
            <v>0</v>
          </cell>
          <cell r="N627"/>
          <cell r="O627">
            <v>0</v>
          </cell>
          <cell r="P627">
            <v>1</v>
          </cell>
          <cell r="Q627">
            <v>0</v>
          </cell>
          <cell r="R627">
            <v>0</v>
          </cell>
          <cell r="S627">
            <v>0</v>
          </cell>
        </row>
        <row r="628">
          <cell r="D628" t="str">
            <v>Horizon Prisma Lichtboei gebouw E</v>
          </cell>
          <cell r="E628" t="str">
            <v>bgg</v>
          </cell>
          <cell r="F628" t="str">
            <v>E0.23</v>
          </cell>
          <cell r="G628" t="str">
            <v>Zit-Slaapkamer</v>
          </cell>
          <cell r="H628" t="str">
            <v>niet van toepassing</v>
          </cell>
          <cell r="I628" t="str">
            <v>Linoleum</v>
          </cell>
          <cell r="J628"/>
          <cell r="K628"/>
          <cell r="L628" t="str">
            <v>nvt</v>
          </cell>
          <cell r="M628">
            <v>0</v>
          </cell>
          <cell r="N628"/>
          <cell r="O628">
            <v>0</v>
          </cell>
          <cell r="P628">
            <v>1</v>
          </cell>
          <cell r="Q628">
            <v>0</v>
          </cell>
          <cell r="R628">
            <v>0</v>
          </cell>
          <cell r="S628">
            <v>0</v>
          </cell>
        </row>
        <row r="629">
          <cell r="D629" t="str">
            <v>Horizon Prisma Lichtboei gebouw E</v>
          </cell>
          <cell r="E629" t="str">
            <v>bgg</v>
          </cell>
          <cell r="F629" t="str">
            <v>E0.24</v>
          </cell>
          <cell r="G629" t="str">
            <v>Zit-Slaapkamer</v>
          </cell>
          <cell r="H629" t="str">
            <v>niet van toepassing</v>
          </cell>
          <cell r="I629" t="str">
            <v>Linoleum</v>
          </cell>
          <cell r="J629"/>
          <cell r="K629"/>
          <cell r="L629" t="str">
            <v>nvt</v>
          </cell>
          <cell r="M629">
            <v>0</v>
          </cell>
          <cell r="N629"/>
          <cell r="O629">
            <v>0</v>
          </cell>
          <cell r="P629">
            <v>1</v>
          </cell>
          <cell r="Q629">
            <v>0</v>
          </cell>
          <cell r="R629">
            <v>0</v>
          </cell>
          <cell r="S629">
            <v>0</v>
          </cell>
        </row>
        <row r="630">
          <cell r="D630" t="str">
            <v>Horizon Prisma Lichtboei gebouw E</v>
          </cell>
          <cell r="E630" t="str">
            <v>bgg</v>
          </cell>
          <cell r="F630" t="str">
            <v>E0.25</v>
          </cell>
          <cell r="G630" t="str">
            <v>Zit-Slaapkamer</v>
          </cell>
          <cell r="H630" t="str">
            <v>niet van toepassing</v>
          </cell>
          <cell r="I630" t="str">
            <v>Linoleum</v>
          </cell>
          <cell r="J630"/>
          <cell r="K630"/>
          <cell r="L630" t="str">
            <v>nvt</v>
          </cell>
          <cell r="M630">
            <v>0</v>
          </cell>
          <cell r="N630"/>
          <cell r="O630">
            <v>0</v>
          </cell>
          <cell r="P630">
            <v>1</v>
          </cell>
          <cell r="Q630">
            <v>0</v>
          </cell>
          <cell r="R630">
            <v>0</v>
          </cell>
          <cell r="S630">
            <v>0</v>
          </cell>
        </row>
        <row r="631">
          <cell r="D631" t="str">
            <v>Horizon Prisma Lichtboei gebouw E</v>
          </cell>
          <cell r="E631" t="str">
            <v>bgg</v>
          </cell>
          <cell r="F631" t="str">
            <v>E0.26</v>
          </cell>
          <cell r="G631" t="str">
            <v>Zit-Slaapkamer</v>
          </cell>
          <cell r="H631" t="str">
            <v>niet van toepassing</v>
          </cell>
          <cell r="I631" t="str">
            <v>Linoleum</v>
          </cell>
          <cell r="J631"/>
          <cell r="K631"/>
          <cell r="L631" t="str">
            <v>nvt</v>
          </cell>
          <cell r="M631">
            <v>0</v>
          </cell>
          <cell r="N631"/>
          <cell r="O631">
            <v>0</v>
          </cell>
          <cell r="P631">
            <v>1</v>
          </cell>
          <cell r="Q631">
            <v>0</v>
          </cell>
          <cell r="R631">
            <v>0</v>
          </cell>
          <cell r="S631">
            <v>0</v>
          </cell>
        </row>
        <row r="632">
          <cell r="D632" t="str">
            <v>Horizon Prisma Lichtboei gebouw E</v>
          </cell>
          <cell r="E632" t="str">
            <v>bgg</v>
          </cell>
          <cell r="F632" t="str">
            <v>E0.27</v>
          </cell>
          <cell r="G632" t="str">
            <v xml:space="preserve">Berging </v>
          </cell>
          <cell r="H632" t="str">
            <v>niet van toepassing</v>
          </cell>
          <cell r="I632" t="str">
            <v>Linoleum</v>
          </cell>
          <cell r="J632"/>
          <cell r="K632"/>
          <cell r="L632" t="str">
            <v>nvt</v>
          </cell>
          <cell r="M632">
            <v>0</v>
          </cell>
          <cell r="N632"/>
          <cell r="O632">
            <v>0</v>
          </cell>
          <cell r="P632">
            <v>1</v>
          </cell>
          <cell r="Q632">
            <v>0</v>
          </cell>
          <cell r="R632">
            <v>0</v>
          </cell>
          <cell r="S632">
            <v>0</v>
          </cell>
        </row>
        <row r="633">
          <cell r="D633" t="str">
            <v>Horizon Prisma Lichtboei gebouw E</v>
          </cell>
          <cell r="E633" t="str">
            <v>bgg</v>
          </cell>
          <cell r="F633" t="str">
            <v>E0.28</v>
          </cell>
          <cell r="G633" t="str">
            <v>afdelingshoofd</v>
          </cell>
          <cell r="H633" t="str">
            <v>niet van toepassing</v>
          </cell>
          <cell r="I633" t="str">
            <v>Tarket</v>
          </cell>
          <cell r="J633"/>
          <cell r="K633"/>
          <cell r="L633" t="str">
            <v>nvt</v>
          </cell>
          <cell r="M633">
            <v>0</v>
          </cell>
          <cell r="N633"/>
          <cell r="O633">
            <v>0</v>
          </cell>
          <cell r="P633">
            <v>1</v>
          </cell>
          <cell r="Q633">
            <v>0</v>
          </cell>
          <cell r="R633">
            <v>0</v>
          </cell>
          <cell r="S633">
            <v>0</v>
          </cell>
        </row>
        <row r="634">
          <cell r="D634" t="str">
            <v>Horizon Prisma Lichtboei gebouw E</v>
          </cell>
          <cell r="E634" t="str">
            <v>bgg</v>
          </cell>
          <cell r="F634" t="str">
            <v>E0.29</v>
          </cell>
          <cell r="G634" t="str">
            <v>Berging</v>
          </cell>
          <cell r="H634" t="str">
            <v>niet van toepassing</v>
          </cell>
          <cell r="I634"/>
          <cell r="J634"/>
          <cell r="K634"/>
          <cell r="L634" t="str">
            <v>nvt</v>
          </cell>
          <cell r="M634">
            <v>0</v>
          </cell>
          <cell r="N634"/>
          <cell r="O634">
            <v>0</v>
          </cell>
          <cell r="P634">
            <v>1</v>
          </cell>
          <cell r="Q634">
            <v>0</v>
          </cell>
          <cell r="R634">
            <v>0</v>
          </cell>
          <cell r="S634">
            <v>0</v>
          </cell>
        </row>
        <row r="635">
          <cell r="D635" t="str">
            <v>Horizon Prisma Lichtboei gebouw E</v>
          </cell>
          <cell r="E635" t="str">
            <v>bgg</v>
          </cell>
          <cell r="F635" t="str">
            <v>E0.30</v>
          </cell>
          <cell r="G635" t="str">
            <v>Toilet</v>
          </cell>
          <cell r="H635" t="str">
            <v>niet van toepassing</v>
          </cell>
          <cell r="I635" t="str">
            <v>steen</v>
          </cell>
          <cell r="J635"/>
          <cell r="K635">
            <v>1</v>
          </cell>
          <cell r="L635" t="str">
            <v>nvt</v>
          </cell>
          <cell r="M635">
            <v>0</v>
          </cell>
          <cell r="N635"/>
          <cell r="O635">
            <v>0</v>
          </cell>
          <cell r="P635">
            <v>1</v>
          </cell>
          <cell r="Q635">
            <v>0</v>
          </cell>
          <cell r="R635">
            <v>0</v>
          </cell>
          <cell r="S635">
            <v>0</v>
          </cell>
        </row>
        <row r="636">
          <cell r="D636" t="str">
            <v>Horizon Prisma Lichtboei gebouw E</v>
          </cell>
          <cell r="E636" t="str">
            <v>bgg</v>
          </cell>
          <cell r="F636" t="str">
            <v>E0.31</v>
          </cell>
          <cell r="G636" t="str">
            <v xml:space="preserve">voorruimte </v>
          </cell>
          <cell r="H636" t="str">
            <v>niet van toepassing</v>
          </cell>
          <cell r="I636" t="str">
            <v>steen</v>
          </cell>
          <cell r="J636"/>
          <cell r="K636">
            <v>3</v>
          </cell>
          <cell r="L636" t="str">
            <v>nvt</v>
          </cell>
          <cell r="M636">
            <v>0</v>
          </cell>
          <cell r="N636"/>
          <cell r="O636">
            <v>0</v>
          </cell>
          <cell r="P636">
            <v>1</v>
          </cell>
          <cell r="Q636">
            <v>0</v>
          </cell>
          <cell r="R636">
            <v>0</v>
          </cell>
          <cell r="S636">
            <v>0</v>
          </cell>
        </row>
        <row r="637">
          <cell r="D637" t="str">
            <v>Horizon Prisma Lichtboei gebouw E</v>
          </cell>
          <cell r="E637" t="str">
            <v>bgg</v>
          </cell>
          <cell r="F637" t="str">
            <v>E0.31</v>
          </cell>
          <cell r="G637" t="str">
            <v>Toilet</v>
          </cell>
          <cell r="H637" t="str">
            <v>niet van toepassing</v>
          </cell>
          <cell r="I637" t="str">
            <v>steen</v>
          </cell>
          <cell r="J637"/>
          <cell r="K637">
            <v>1</v>
          </cell>
          <cell r="L637" t="str">
            <v>nvt</v>
          </cell>
          <cell r="M637">
            <v>0</v>
          </cell>
          <cell r="N637"/>
          <cell r="O637">
            <v>0</v>
          </cell>
          <cell r="P637">
            <v>1</v>
          </cell>
          <cell r="Q637">
            <v>0</v>
          </cell>
          <cell r="R637">
            <v>0</v>
          </cell>
          <cell r="S637">
            <v>0</v>
          </cell>
        </row>
        <row r="638">
          <cell r="D638" t="str">
            <v>Horizon Prisma Lichtboei gebouw E</v>
          </cell>
          <cell r="E638" t="str">
            <v>bgg</v>
          </cell>
          <cell r="F638" t="str">
            <v>E0.32</v>
          </cell>
          <cell r="G638" t="str">
            <v>Hobbyruimte</v>
          </cell>
          <cell r="H638" t="str">
            <v>niet van toepassing</v>
          </cell>
          <cell r="I638" t="str">
            <v>Tarket</v>
          </cell>
          <cell r="J638"/>
          <cell r="K638"/>
          <cell r="L638" t="str">
            <v>nvt</v>
          </cell>
          <cell r="M638">
            <v>0</v>
          </cell>
          <cell r="N638"/>
          <cell r="O638">
            <v>0</v>
          </cell>
          <cell r="P638">
            <v>1</v>
          </cell>
          <cell r="Q638">
            <v>0</v>
          </cell>
          <cell r="R638">
            <v>0</v>
          </cell>
          <cell r="S638">
            <v>0</v>
          </cell>
        </row>
        <row r="639">
          <cell r="D639" t="str">
            <v>Horizon Prisma Lichtboei gebouw E</v>
          </cell>
          <cell r="E639" t="str">
            <v>bgg</v>
          </cell>
          <cell r="F639" t="str">
            <v>E.032a</v>
          </cell>
          <cell r="G639" t="str">
            <v>kast</v>
          </cell>
          <cell r="H639" t="str">
            <v>niet van toepassing</v>
          </cell>
          <cell r="I639"/>
          <cell r="J639"/>
          <cell r="K639"/>
          <cell r="L639" t="str">
            <v>nvt</v>
          </cell>
          <cell r="M639">
            <v>0</v>
          </cell>
          <cell r="N639"/>
          <cell r="O639">
            <v>0</v>
          </cell>
          <cell r="P639">
            <v>1</v>
          </cell>
          <cell r="Q639">
            <v>0</v>
          </cell>
          <cell r="R639">
            <v>0</v>
          </cell>
          <cell r="S639">
            <v>0</v>
          </cell>
        </row>
        <row r="640">
          <cell r="D640" t="str">
            <v>Horizon Prisma Lichtboei gebouw E</v>
          </cell>
          <cell r="E640" t="str">
            <v>bgg</v>
          </cell>
          <cell r="F640" t="str">
            <v>E0.33</v>
          </cell>
          <cell r="G640" t="str">
            <v>slaapkamer</v>
          </cell>
          <cell r="H640" t="str">
            <v>niet van toepassing</v>
          </cell>
          <cell r="I640" t="str">
            <v>Tarket</v>
          </cell>
          <cell r="J640"/>
          <cell r="K640">
            <v>9</v>
          </cell>
          <cell r="L640" t="str">
            <v>nvt</v>
          </cell>
          <cell r="M640">
            <v>0</v>
          </cell>
          <cell r="N640"/>
          <cell r="O640">
            <v>0</v>
          </cell>
          <cell r="P640">
            <v>1</v>
          </cell>
          <cell r="Q640">
            <v>0</v>
          </cell>
          <cell r="R640">
            <v>0</v>
          </cell>
          <cell r="S640">
            <v>0</v>
          </cell>
        </row>
        <row r="641">
          <cell r="D641" t="str">
            <v>Horizon Prisma Lichtboei gebouw E</v>
          </cell>
          <cell r="E641" t="str">
            <v>bgg</v>
          </cell>
          <cell r="F641" t="str">
            <v>E0.34</v>
          </cell>
          <cell r="G641" t="str">
            <v>keuken (keuken)</v>
          </cell>
          <cell r="H641" t="str">
            <v>niet van toepassing</v>
          </cell>
          <cell r="I641" t="str">
            <v>Tarket</v>
          </cell>
          <cell r="J641"/>
          <cell r="K641">
            <v>9.6999999999999993</v>
          </cell>
          <cell r="L641" t="str">
            <v>nvt</v>
          </cell>
          <cell r="M641">
            <v>0</v>
          </cell>
          <cell r="N641"/>
          <cell r="O641">
            <v>0</v>
          </cell>
          <cell r="P641">
            <v>1</v>
          </cell>
          <cell r="Q641">
            <v>0</v>
          </cell>
          <cell r="R641">
            <v>0</v>
          </cell>
          <cell r="S641">
            <v>0</v>
          </cell>
        </row>
        <row r="642">
          <cell r="D642" t="str">
            <v>Horizon Prisma Lichtboei gebouw E</v>
          </cell>
          <cell r="E642" t="str">
            <v>bgg</v>
          </cell>
          <cell r="F642" t="str">
            <v>E0.35</v>
          </cell>
          <cell r="G642" t="str">
            <v>entree</v>
          </cell>
          <cell r="H642" t="str">
            <v>niet van toepassing</v>
          </cell>
          <cell r="I642" t="str">
            <v>Tarket</v>
          </cell>
          <cell r="J642"/>
          <cell r="K642">
            <v>5.5</v>
          </cell>
          <cell r="L642" t="str">
            <v>nvt</v>
          </cell>
          <cell r="M642">
            <v>0</v>
          </cell>
          <cell r="N642"/>
          <cell r="O642">
            <v>0</v>
          </cell>
          <cell r="P642">
            <v>1</v>
          </cell>
          <cell r="Q642">
            <v>0</v>
          </cell>
          <cell r="R642">
            <v>0</v>
          </cell>
          <cell r="S642">
            <v>0</v>
          </cell>
        </row>
        <row r="643">
          <cell r="D643" t="str">
            <v>Horizon Prisma Lichtboei gebouw E</v>
          </cell>
          <cell r="E643" t="str">
            <v>bgg</v>
          </cell>
          <cell r="F643" t="str">
            <v>E0.36</v>
          </cell>
          <cell r="G643" t="str">
            <v>hal</v>
          </cell>
          <cell r="H643" t="str">
            <v>niet van toepassing</v>
          </cell>
          <cell r="I643" t="str">
            <v>Tarket</v>
          </cell>
          <cell r="J643"/>
          <cell r="K643">
            <v>22.4</v>
          </cell>
          <cell r="L643" t="str">
            <v>nvt</v>
          </cell>
          <cell r="M643">
            <v>0</v>
          </cell>
          <cell r="N643"/>
          <cell r="O643">
            <v>0</v>
          </cell>
          <cell r="P643">
            <v>1</v>
          </cell>
          <cell r="Q643">
            <v>0</v>
          </cell>
          <cell r="R643">
            <v>0</v>
          </cell>
          <cell r="S643">
            <v>0</v>
          </cell>
        </row>
        <row r="644">
          <cell r="D644" t="str">
            <v>Horizon Prisma Lichtboei gebouw E</v>
          </cell>
          <cell r="E644" t="str">
            <v>bgg</v>
          </cell>
          <cell r="F644" t="str">
            <v>E0.37</v>
          </cell>
          <cell r="G644" t="str">
            <v>vergaderruimte</v>
          </cell>
          <cell r="H644" t="str">
            <v>niet van toepassing</v>
          </cell>
          <cell r="I644" t="str">
            <v>Tarket</v>
          </cell>
          <cell r="J644"/>
          <cell r="K644">
            <v>21.7</v>
          </cell>
          <cell r="L644" t="str">
            <v>nvt</v>
          </cell>
          <cell r="M644">
            <v>0</v>
          </cell>
          <cell r="N644"/>
          <cell r="O644">
            <v>0</v>
          </cell>
          <cell r="P644">
            <v>1</v>
          </cell>
          <cell r="Q644">
            <v>0</v>
          </cell>
          <cell r="R644">
            <v>0</v>
          </cell>
          <cell r="S644">
            <v>0</v>
          </cell>
        </row>
        <row r="645">
          <cell r="D645" t="str">
            <v>Horizon Prisma Lichtboei gebouw E</v>
          </cell>
          <cell r="E645" t="str">
            <v>bgg</v>
          </cell>
          <cell r="F645" t="str">
            <v>E0.38</v>
          </cell>
          <cell r="G645" t="str">
            <v>vergaderruimte</v>
          </cell>
          <cell r="H645" t="str">
            <v>niet van toepassing</v>
          </cell>
          <cell r="I645" t="str">
            <v>Tarket</v>
          </cell>
          <cell r="J645"/>
          <cell r="K645">
            <v>24.8</v>
          </cell>
          <cell r="L645" t="str">
            <v>nvt</v>
          </cell>
          <cell r="M645">
            <v>0</v>
          </cell>
          <cell r="N645"/>
          <cell r="O645">
            <v>0</v>
          </cell>
          <cell r="P645">
            <v>1</v>
          </cell>
          <cell r="Q645">
            <v>0</v>
          </cell>
          <cell r="R645">
            <v>0</v>
          </cell>
          <cell r="S645">
            <v>0</v>
          </cell>
        </row>
        <row r="646">
          <cell r="D646" t="str">
            <v>Horizon Prisma Boerderij gebouw D</v>
          </cell>
          <cell r="E646" t="str">
            <v>bgg</v>
          </cell>
          <cell r="F646" t="str">
            <v>D0.01A</v>
          </cell>
          <cell r="G646" t="str">
            <v>Entrée</v>
          </cell>
          <cell r="H646" t="str">
            <v>entree, gang, hal, repro, kopieer, was/droogruimte</v>
          </cell>
          <cell r="I646" t="str">
            <v>inloopmat</v>
          </cell>
          <cell r="J646">
            <v>12.3</v>
          </cell>
          <cell r="K646"/>
          <cell r="L646">
            <v>3153</v>
          </cell>
          <cell r="M646">
            <v>103</v>
          </cell>
          <cell r="N646"/>
          <cell r="O646">
            <v>153</v>
          </cell>
          <cell r="P646">
            <v>1</v>
          </cell>
          <cell r="Q646">
            <v>0</v>
          </cell>
          <cell r="R646">
            <v>0</v>
          </cell>
          <cell r="S646">
            <v>0</v>
          </cell>
        </row>
        <row r="647">
          <cell r="D647" t="str">
            <v>Horizon Prisma Boerderij gebouw D</v>
          </cell>
          <cell r="E647" t="str">
            <v>bgg</v>
          </cell>
          <cell r="F647" t="str">
            <v>D0.01B</v>
          </cell>
          <cell r="G647" t="str">
            <v>Entrée</v>
          </cell>
          <cell r="H647" t="str">
            <v>entree, gang, hal, repro, kopieer, was/droogruimte</v>
          </cell>
          <cell r="I647" t="str">
            <v>linoleum</v>
          </cell>
          <cell r="J647">
            <v>12</v>
          </cell>
          <cell r="K647"/>
          <cell r="L647">
            <v>3153</v>
          </cell>
          <cell r="M647">
            <v>103</v>
          </cell>
          <cell r="N647"/>
          <cell r="O647">
            <v>153</v>
          </cell>
          <cell r="P647">
            <v>1</v>
          </cell>
          <cell r="Q647">
            <v>0</v>
          </cell>
          <cell r="R647">
            <v>0</v>
          </cell>
          <cell r="S647">
            <v>0</v>
          </cell>
        </row>
        <row r="648">
          <cell r="D648" t="str">
            <v>Horizon Prisma Boerderij gebouw D</v>
          </cell>
          <cell r="E648" t="str">
            <v>bgg</v>
          </cell>
          <cell r="F648" t="str">
            <v>D0.02A</v>
          </cell>
          <cell r="G648" t="str">
            <v>gang</v>
          </cell>
          <cell r="H648" t="str">
            <v>entree, gang, hal, repro, kopieer, was/droogruimte</v>
          </cell>
          <cell r="I648" t="str">
            <v>linoleum</v>
          </cell>
          <cell r="J648">
            <v>7.7</v>
          </cell>
          <cell r="K648"/>
          <cell r="L648">
            <v>3153</v>
          </cell>
          <cell r="M648">
            <v>103</v>
          </cell>
          <cell r="N648"/>
          <cell r="O648">
            <v>153</v>
          </cell>
          <cell r="P648">
            <v>1</v>
          </cell>
          <cell r="Q648">
            <v>0</v>
          </cell>
          <cell r="R648">
            <v>0</v>
          </cell>
          <cell r="S648">
            <v>0</v>
          </cell>
        </row>
        <row r="649">
          <cell r="D649" t="str">
            <v>Horizon Prisma Boerderij gebouw D</v>
          </cell>
          <cell r="E649" t="str">
            <v>bgg</v>
          </cell>
          <cell r="F649" t="str">
            <v>D0.02B</v>
          </cell>
          <cell r="G649" t="str">
            <v>gang</v>
          </cell>
          <cell r="H649" t="str">
            <v>entree, gang, hal, repro, kopieer, was/droogruimte</v>
          </cell>
          <cell r="I649" t="str">
            <v>linoleum</v>
          </cell>
          <cell r="J649">
            <v>60.4</v>
          </cell>
          <cell r="K649"/>
          <cell r="L649">
            <v>3153</v>
          </cell>
          <cell r="M649">
            <v>103</v>
          </cell>
          <cell r="N649"/>
          <cell r="O649">
            <v>153</v>
          </cell>
          <cell r="P649">
            <v>1</v>
          </cell>
          <cell r="Q649">
            <v>0</v>
          </cell>
          <cell r="R649">
            <v>0</v>
          </cell>
          <cell r="S649">
            <v>0</v>
          </cell>
        </row>
        <row r="650">
          <cell r="D650" t="str">
            <v>Horizon Prisma Boerderij gebouw D</v>
          </cell>
          <cell r="E650" t="str">
            <v>bgg</v>
          </cell>
          <cell r="F650" t="str">
            <v>D0.03</v>
          </cell>
          <cell r="G650" t="str">
            <v>Groepsverblijf</v>
          </cell>
          <cell r="H650" t="str">
            <v>leslokaal</v>
          </cell>
          <cell r="I650" t="str">
            <v>Linoleum</v>
          </cell>
          <cell r="J650">
            <v>44</v>
          </cell>
          <cell r="K650"/>
          <cell r="L650">
            <v>7153</v>
          </cell>
          <cell r="M650">
            <v>107</v>
          </cell>
          <cell r="N650"/>
          <cell r="O650">
            <v>153</v>
          </cell>
          <cell r="P650">
            <v>1</v>
          </cell>
          <cell r="Q650">
            <v>0</v>
          </cell>
          <cell r="R650">
            <v>0</v>
          </cell>
          <cell r="S650">
            <v>0</v>
          </cell>
        </row>
        <row r="651">
          <cell r="D651" t="str">
            <v>Horizon Prisma Boerderij gebouw D</v>
          </cell>
          <cell r="E651" t="str">
            <v>bgg</v>
          </cell>
          <cell r="F651" t="str">
            <v>D0.04A</v>
          </cell>
          <cell r="G651" t="str">
            <v>slaapkamer</v>
          </cell>
          <cell r="H651" t="str">
            <v>niet van toepassing</v>
          </cell>
          <cell r="I651" t="str">
            <v>linoleum</v>
          </cell>
          <cell r="J651"/>
          <cell r="K651">
            <v>7.7</v>
          </cell>
          <cell r="L651" t="str">
            <v>nvt</v>
          </cell>
          <cell r="M651">
            <v>0</v>
          </cell>
          <cell r="N651"/>
          <cell r="O651">
            <v>0</v>
          </cell>
          <cell r="P651">
            <v>1</v>
          </cell>
          <cell r="Q651">
            <v>0</v>
          </cell>
          <cell r="R651">
            <v>0</v>
          </cell>
          <cell r="S651">
            <v>0</v>
          </cell>
        </row>
        <row r="652">
          <cell r="D652" t="str">
            <v>Horizon Prisma Boerderij gebouw D</v>
          </cell>
          <cell r="E652" t="str">
            <v>bgg</v>
          </cell>
          <cell r="F652" t="str">
            <v>D0.04B</v>
          </cell>
          <cell r="G652" t="str">
            <v>keuken (keuken)</v>
          </cell>
          <cell r="H652" t="str">
            <v>Keuken</v>
          </cell>
          <cell r="I652" t="str">
            <v>linoleum</v>
          </cell>
          <cell r="J652">
            <v>10.4</v>
          </cell>
          <cell r="K652"/>
          <cell r="L652">
            <v>18255</v>
          </cell>
          <cell r="M652" t="str">
            <v>nvt</v>
          </cell>
          <cell r="N652"/>
          <cell r="O652">
            <v>255</v>
          </cell>
          <cell r="P652">
            <v>1</v>
          </cell>
          <cell r="Q652">
            <v>0</v>
          </cell>
          <cell r="R652">
            <v>0</v>
          </cell>
          <cell r="S652">
            <v>0</v>
          </cell>
        </row>
        <row r="653">
          <cell r="D653" t="str">
            <v>Horizon Prisma Boerderij gebouw D</v>
          </cell>
          <cell r="E653" t="str">
            <v>bgg</v>
          </cell>
          <cell r="F653" t="str">
            <v>D0.05</v>
          </cell>
          <cell r="G653" t="str">
            <v>bijkeuken</v>
          </cell>
          <cell r="H653" t="str">
            <v>Keuken</v>
          </cell>
          <cell r="I653" t="str">
            <v>linoleum</v>
          </cell>
          <cell r="J653">
            <v>7</v>
          </cell>
          <cell r="K653"/>
          <cell r="L653">
            <v>18153</v>
          </cell>
          <cell r="M653" t="str">
            <v>nvt</v>
          </cell>
          <cell r="N653"/>
          <cell r="O653">
            <v>153</v>
          </cell>
          <cell r="P653">
            <v>1</v>
          </cell>
          <cell r="Q653">
            <v>0</v>
          </cell>
          <cell r="R653">
            <v>0</v>
          </cell>
          <cell r="S653">
            <v>0</v>
          </cell>
        </row>
        <row r="654">
          <cell r="D654" t="str">
            <v>Horizon Prisma Boerderij gebouw D</v>
          </cell>
          <cell r="E654" t="str">
            <v>bgg</v>
          </cell>
          <cell r="F654" t="str">
            <v>D0.06</v>
          </cell>
          <cell r="G654" t="str">
            <v>kantoor</v>
          </cell>
          <cell r="H654" t="str">
            <v>administratieve -, personeels- en vergaderruimte</v>
          </cell>
          <cell r="I654" t="str">
            <v>tapijt</v>
          </cell>
          <cell r="J654">
            <v>11.4</v>
          </cell>
          <cell r="K654"/>
          <cell r="L654">
            <v>1102</v>
          </cell>
          <cell r="M654">
            <v>101</v>
          </cell>
          <cell r="N654"/>
          <cell r="O654">
            <v>102</v>
          </cell>
          <cell r="P654">
            <v>1</v>
          </cell>
          <cell r="Q654">
            <v>0</v>
          </cell>
          <cell r="R654">
            <v>0</v>
          </cell>
          <cell r="S654">
            <v>0</v>
          </cell>
        </row>
        <row r="655">
          <cell r="D655" t="str">
            <v>Horizon Prisma Boerderij gebouw D</v>
          </cell>
          <cell r="E655" t="str">
            <v>bgg</v>
          </cell>
          <cell r="F655" t="str">
            <v>D0.07</v>
          </cell>
          <cell r="G655" t="str">
            <v>kantoor</v>
          </cell>
          <cell r="H655" t="str">
            <v>administratieve -, personeels- en vergaderruimte</v>
          </cell>
          <cell r="I655" t="str">
            <v>tapijt</v>
          </cell>
          <cell r="J655">
            <v>20.2</v>
          </cell>
          <cell r="K655"/>
          <cell r="L655">
            <v>1102</v>
          </cell>
          <cell r="M655">
            <v>101</v>
          </cell>
          <cell r="N655"/>
          <cell r="O655">
            <v>102</v>
          </cell>
          <cell r="P655">
            <v>1</v>
          </cell>
          <cell r="Q655">
            <v>0</v>
          </cell>
          <cell r="R655">
            <v>0</v>
          </cell>
          <cell r="S655">
            <v>0</v>
          </cell>
        </row>
        <row r="656">
          <cell r="D656" t="str">
            <v>Horizon Prisma Boerderij gebouw D</v>
          </cell>
          <cell r="E656" t="str">
            <v>bgg</v>
          </cell>
          <cell r="F656" t="str">
            <v>D0.07a</v>
          </cell>
          <cell r="G656" t="str">
            <v>kast</v>
          </cell>
          <cell r="H656" t="str">
            <v>niet van toepassing</v>
          </cell>
          <cell r="I656"/>
          <cell r="J656"/>
          <cell r="K656"/>
          <cell r="L656" t="str">
            <v>nvt</v>
          </cell>
          <cell r="M656">
            <v>0</v>
          </cell>
          <cell r="N656"/>
          <cell r="O656">
            <v>0</v>
          </cell>
          <cell r="P656">
            <v>1</v>
          </cell>
          <cell r="Q656">
            <v>0</v>
          </cell>
          <cell r="R656">
            <v>0</v>
          </cell>
          <cell r="S656">
            <v>0</v>
          </cell>
        </row>
        <row r="657">
          <cell r="D657" t="str">
            <v>Horizon Prisma Boerderij gebouw D</v>
          </cell>
          <cell r="E657" t="str">
            <v>bgg</v>
          </cell>
          <cell r="F657" t="str">
            <v>D0.08</v>
          </cell>
          <cell r="G657" t="str">
            <v>was/droogruimte</v>
          </cell>
          <cell r="H657" t="str">
            <v>sanitaire ruimte (toilet-/doucheruimte)</v>
          </cell>
          <cell r="I657" t="str">
            <v>linoleum</v>
          </cell>
          <cell r="J657">
            <v>7.8</v>
          </cell>
          <cell r="K657"/>
          <cell r="L657">
            <v>4102</v>
          </cell>
          <cell r="M657">
            <v>104</v>
          </cell>
          <cell r="N657"/>
          <cell r="O657">
            <v>102</v>
          </cell>
          <cell r="P657">
            <v>1</v>
          </cell>
          <cell r="Q657">
            <v>0</v>
          </cell>
          <cell r="R657">
            <v>0</v>
          </cell>
          <cell r="S657">
            <v>0</v>
          </cell>
        </row>
        <row r="658">
          <cell r="D658" t="str">
            <v>Horizon Prisma Boerderij gebouw D</v>
          </cell>
          <cell r="E658" t="str">
            <v>bgg</v>
          </cell>
          <cell r="F658" t="str">
            <v>D0.10</v>
          </cell>
          <cell r="G658" t="str">
            <v>Slaapkamer</v>
          </cell>
          <cell r="H658" t="str">
            <v>niet van toepassing</v>
          </cell>
          <cell r="I658" t="str">
            <v>linoleum</v>
          </cell>
          <cell r="J658"/>
          <cell r="K658"/>
          <cell r="L658" t="str">
            <v>nvt</v>
          </cell>
          <cell r="M658">
            <v>0</v>
          </cell>
          <cell r="N658"/>
          <cell r="O658">
            <v>0</v>
          </cell>
          <cell r="P658">
            <v>1</v>
          </cell>
          <cell r="Q658">
            <v>0</v>
          </cell>
          <cell r="R658">
            <v>0</v>
          </cell>
          <cell r="S658">
            <v>0</v>
          </cell>
        </row>
        <row r="659">
          <cell r="D659" t="str">
            <v>Horizon Prisma Boerderij gebouw D</v>
          </cell>
          <cell r="E659" t="str">
            <v>bgg</v>
          </cell>
          <cell r="F659" t="str">
            <v>D0.11</v>
          </cell>
          <cell r="G659" t="str">
            <v>Slaapkamer</v>
          </cell>
          <cell r="H659" t="str">
            <v>niet van toepassing</v>
          </cell>
          <cell r="I659" t="str">
            <v>linoleum</v>
          </cell>
          <cell r="J659"/>
          <cell r="K659"/>
          <cell r="L659" t="str">
            <v>nvt</v>
          </cell>
          <cell r="M659">
            <v>0</v>
          </cell>
          <cell r="N659"/>
          <cell r="O659">
            <v>0</v>
          </cell>
          <cell r="P659">
            <v>1</v>
          </cell>
          <cell r="Q659">
            <v>0</v>
          </cell>
          <cell r="R659">
            <v>0</v>
          </cell>
          <cell r="S659">
            <v>0</v>
          </cell>
        </row>
        <row r="660">
          <cell r="D660" t="str">
            <v>Horizon Prisma Boerderij gebouw D</v>
          </cell>
          <cell r="E660" t="str">
            <v>bgg</v>
          </cell>
          <cell r="F660" t="str">
            <v>D0.12</v>
          </cell>
          <cell r="G660" t="str">
            <v>Slaapkamer</v>
          </cell>
          <cell r="H660" t="str">
            <v>niet van toepassing</v>
          </cell>
          <cell r="I660" t="str">
            <v>linoleum</v>
          </cell>
          <cell r="J660"/>
          <cell r="K660"/>
          <cell r="L660" t="str">
            <v>nvt</v>
          </cell>
          <cell r="M660">
            <v>0</v>
          </cell>
          <cell r="N660"/>
          <cell r="O660">
            <v>0</v>
          </cell>
          <cell r="P660">
            <v>1</v>
          </cell>
          <cell r="Q660">
            <v>0</v>
          </cell>
          <cell r="R660">
            <v>0</v>
          </cell>
          <cell r="S660">
            <v>0</v>
          </cell>
        </row>
        <row r="661">
          <cell r="D661" t="str">
            <v>Horizon Prisma Boerderij gebouw D</v>
          </cell>
          <cell r="E661" t="str">
            <v>bgg</v>
          </cell>
          <cell r="F661" t="str">
            <v>D0.13</v>
          </cell>
          <cell r="G661" t="str">
            <v>Slaapkamer</v>
          </cell>
          <cell r="H661" t="str">
            <v>niet van toepassing</v>
          </cell>
          <cell r="I661" t="str">
            <v>linoleum</v>
          </cell>
          <cell r="J661"/>
          <cell r="K661"/>
          <cell r="L661" t="str">
            <v>nvt</v>
          </cell>
          <cell r="M661">
            <v>0</v>
          </cell>
          <cell r="N661"/>
          <cell r="O661">
            <v>0</v>
          </cell>
          <cell r="P661">
            <v>1</v>
          </cell>
          <cell r="Q661">
            <v>0</v>
          </cell>
          <cell r="R661">
            <v>0</v>
          </cell>
          <cell r="S661">
            <v>0</v>
          </cell>
        </row>
        <row r="662">
          <cell r="D662" t="str">
            <v>Horizon Prisma Boerderij gebouw D</v>
          </cell>
          <cell r="E662" t="str">
            <v>bgg</v>
          </cell>
          <cell r="F662" t="str">
            <v>D0.14</v>
          </cell>
          <cell r="G662" t="str">
            <v>Slaapkamer</v>
          </cell>
          <cell r="H662" t="str">
            <v>niet van toepassing</v>
          </cell>
          <cell r="I662" t="str">
            <v>linoleum</v>
          </cell>
          <cell r="J662"/>
          <cell r="K662"/>
          <cell r="L662" t="str">
            <v>nvt</v>
          </cell>
          <cell r="M662">
            <v>0</v>
          </cell>
          <cell r="N662"/>
          <cell r="O662">
            <v>0</v>
          </cell>
          <cell r="P662">
            <v>1</v>
          </cell>
          <cell r="Q662">
            <v>0</v>
          </cell>
          <cell r="R662">
            <v>0</v>
          </cell>
          <cell r="S662">
            <v>0</v>
          </cell>
        </row>
        <row r="663">
          <cell r="D663" t="str">
            <v>Horizon Prisma Boerderij gebouw D</v>
          </cell>
          <cell r="E663" t="str">
            <v>bgg</v>
          </cell>
          <cell r="F663" t="str">
            <v>D0.15</v>
          </cell>
          <cell r="G663" t="str">
            <v>Slaapkamer</v>
          </cell>
          <cell r="H663" t="str">
            <v>niet van toepassing</v>
          </cell>
          <cell r="I663" t="str">
            <v>linoleum</v>
          </cell>
          <cell r="J663"/>
          <cell r="K663"/>
          <cell r="L663" t="str">
            <v>nvt</v>
          </cell>
          <cell r="M663">
            <v>0</v>
          </cell>
          <cell r="N663"/>
          <cell r="O663">
            <v>0</v>
          </cell>
          <cell r="P663">
            <v>1</v>
          </cell>
          <cell r="Q663">
            <v>0</v>
          </cell>
          <cell r="R663">
            <v>0</v>
          </cell>
          <cell r="S663">
            <v>0</v>
          </cell>
        </row>
        <row r="664">
          <cell r="D664" t="str">
            <v>Horizon Prisma Boerderij gebouw D</v>
          </cell>
          <cell r="E664" t="str">
            <v>bgg</v>
          </cell>
          <cell r="F664" t="str">
            <v>D0.16</v>
          </cell>
          <cell r="G664" t="str">
            <v>Slaapkamer</v>
          </cell>
          <cell r="H664" t="str">
            <v>niet van toepassing</v>
          </cell>
          <cell r="I664" t="str">
            <v>linoleum</v>
          </cell>
          <cell r="J664"/>
          <cell r="K664"/>
          <cell r="L664" t="str">
            <v>nvt</v>
          </cell>
          <cell r="M664">
            <v>0</v>
          </cell>
          <cell r="N664"/>
          <cell r="O664">
            <v>0</v>
          </cell>
          <cell r="P664">
            <v>1</v>
          </cell>
          <cell r="Q664">
            <v>0</v>
          </cell>
          <cell r="R664">
            <v>0</v>
          </cell>
          <cell r="S664">
            <v>0</v>
          </cell>
        </row>
        <row r="665">
          <cell r="D665" t="str">
            <v>Horizon Prisma Boerderij gebouw D</v>
          </cell>
          <cell r="E665" t="str">
            <v>bgg</v>
          </cell>
          <cell r="F665" t="str">
            <v>D0.17</v>
          </cell>
          <cell r="G665" t="str">
            <v>Slaapkamer</v>
          </cell>
          <cell r="H665" t="str">
            <v>niet van toepassing</v>
          </cell>
          <cell r="I665" t="str">
            <v>linoleum</v>
          </cell>
          <cell r="J665"/>
          <cell r="K665"/>
          <cell r="L665" t="str">
            <v>nvt</v>
          </cell>
          <cell r="M665">
            <v>0</v>
          </cell>
          <cell r="N665"/>
          <cell r="O665">
            <v>0</v>
          </cell>
          <cell r="P665">
            <v>1</v>
          </cell>
          <cell r="Q665">
            <v>0</v>
          </cell>
          <cell r="R665">
            <v>0</v>
          </cell>
          <cell r="S665">
            <v>0</v>
          </cell>
        </row>
        <row r="666">
          <cell r="D666" t="str">
            <v>Horizon Prisma Boerderij gebouw D</v>
          </cell>
          <cell r="E666" t="str">
            <v>bgg</v>
          </cell>
          <cell r="F666" t="str">
            <v>D0.18</v>
          </cell>
          <cell r="G666" t="str">
            <v>CV ruimte</v>
          </cell>
          <cell r="H666" t="str">
            <v>niet van toepassing</v>
          </cell>
          <cell r="I666"/>
          <cell r="J666"/>
          <cell r="K666">
            <v>3.4</v>
          </cell>
          <cell r="L666" t="str">
            <v>nvt</v>
          </cell>
          <cell r="M666">
            <v>0</v>
          </cell>
          <cell r="N666"/>
          <cell r="O666">
            <v>0</v>
          </cell>
          <cell r="P666">
            <v>1</v>
          </cell>
          <cell r="Q666">
            <v>0</v>
          </cell>
          <cell r="R666">
            <v>0</v>
          </cell>
          <cell r="S666">
            <v>0</v>
          </cell>
        </row>
        <row r="667">
          <cell r="D667" t="str">
            <v>Horizon Prisma Boerderij gebouw D</v>
          </cell>
          <cell r="E667" t="str">
            <v>bgg</v>
          </cell>
          <cell r="F667" t="str">
            <v>D0.18A</v>
          </cell>
          <cell r="G667" t="str">
            <v>toilet</v>
          </cell>
          <cell r="H667" t="str">
            <v>sanitaire ruimte (toilet-/doucheruimte)</v>
          </cell>
          <cell r="I667" t="str">
            <v>steen</v>
          </cell>
          <cell r="J667">
            <v>0.8</v>
          </cell>
          <cell r="K667"/>
          <cell r="L667">
            <v>4153</v>
          </cell>
          <cell r="M667">
            <v>104</v>
          </cell>
          <cell r="N667"/>
          <cell r="O667">
            <v>153</v>
          </cell>
          <cell r="P667">
            <v>1</v>
          </cell>
          <cell r="Q667">
            <v>0</v>
          </cell>
          <cell r="R667">
            <v>0</v>
          </cell>
          <cell r="S667">
            <v>0</v>
          </cell>
        </row>
        <row r="668">
          <cell r="D668" t="str">
            <v>Horizon Prisma Boerderij gebouw D</v>
          </cell>
          <cell r="E668" t="str">
            <v>bgg</v>
          </cell>
          <cell r="F668" t="str">
            <v>D0.18B</v>
          </cell>
          <cell r="G668" t="str">
            <v>toilet</v>
          </cell>
          <cell r="H668" t="str">
            <v>sanitaire ruimte (toilet-/doucheruimte)</v>
          </cell>
          <cell r="I668" t="str">
            <v>steen</v>
          </cell>
          <cell r="J668">
            <v>0.8</v>
          </cell>
          <cell r="K668"/>
          <cell r="L668">
            <v>4153</v>
          </cell>
          <cell r="M668">
            <v>104</v>
          </cell>
          <cell r="N668"/>
          <cell r="O668">
            <v>153</v>
          </cell>
          <cell r="P668">
            <v>1</v>
          </cell>
          <cell r="Q668">
            <v>0</v>
          </cell>
          <cell r="R668">
            <v>0</v>
          </cell>
          <cell r="S668">
            <v>0</v>
          </cell>
        </row>
        <row r="669">
          <cell r="D669" t="str">
            <v>Horizon Prisma Boerderij gebouw D</v>
          </cell>
          <cell r="E669" t="str">
            <v>bgg</v>
          </cell>
          <cell r="F669" t="str">
            <v>D0.18C</v>
          </cell>
          <cell r="G669" t="str">
            <v>voorruimte</v>
          </cell>
          <cell r="H669" t="str">
            <v>sanitaire ruimte (toilet-/doucheruimte)</v>
          </cell>
          <cell r="I669" t="str">
            <v>steen</v>
          </cell>
          <cell r="J669">
            <v>2.1</v>
          </cell>
          <cell r="K669"/>
          <cell r="L669">
            <v>4153</v>
          </cell>
          <cell r="M669">
            <v>104</v>
          </cell>
          <cell r="N669"/>
          <cell r="O669">
            <v>153</v>
          </cell>
          <cell r="P669">
            <v>1</v>
          </cell>
          <cell r="Q669">
            <v>0</v>
          </cell>
          <cell r="R669">
            <v>0</v>
          </cell>
          <cell r="S669">
            <v>0</v>
          </cell>
        </row>
        <row r="670">
          <cell r="D670" t="str">
            <v>Horizon Prisma Boerderij gebouw D</v>
          </cell>
          <cell r="E670" t="str">
            <v>bgg</v>
          </cell>
          <cell r="F670" t="str">
            <v>D0.19</v>
          </cell>
          <cell r="G670" t="str">
            <v>slaapkamer</v>
          </cell>
          <cell r="H670" t="str">
            <v>niet van toepassing</v>
          </cell>
          <cell r="I670" t="str">
            <v>tapijt</v>
          </cell>
          <cell r="J670"/>
          <cell r="K670">
            <v>13.6</v>
          </cell>
          <cell r="L670" t="str">
            <v>nvt</v>
          </cell>
          <cell r="M670">
            <v>0</v>
          </cell>
          <cell r="N670"/>
          <cell r="O670">
            <v>0</v>
          </cell>
          <cell r="P670">
            <v>1</v>
          </cell>
          <cell r="Q670">
            <v>0</v>
          </cell>
          <cell r="R670">
            <v>0</v>
          </cell>
          <cell r="S670">
            <v>0</v>
          </cell>
        </row>
        <row r="671">
          <cell r="D671" t="str">
            <v>Horizon Prisma Boerderij gebouw D</v>
          </cell>
          <cell r="E671" t="str">
            <v>bgg</v>
          </cell>
          <cell r="F671" t="str">
            <v>D0.20</v>
          </cell>
          <cell r="G671" t="str">
            <v>keuken</v>
          </cell>
          <cell r="H671" t="str">
            <v>niet van toepassing</v>
          </cell>
          <cell r="I671" t="str">
            <v>tapijt</v>
          </cell>
          <cell r="J671"/>
          <cell r="K671">
            <v>25.5</v>
          </cell>
          <cell r="L671" t="str">
            <v>nvt</v>
          </cell>
          <cell r="M671">
            <v>0</v>
          </cell>
          <cell r="N671"/>
          <cell r="O671">
            <v>0</v>
          </cell>
          <cell r="P671">
            <v>1</v>
          </cell>
          <cell r="Q671">
            <v>0</v>
          </cell>
          <cell r="R671">
            <v>0</v>
          </cell>
          <cell r="S671">
            <v>0</v>
          </cell>
        </row>
        <row r="672">
          <cell r="D672" t="str">
            <v>Horizon Prisma Boerderij gebouw D</v>
          </cell>
          <cell r="E672" t="str">
            <v>bgg</v>
          </cell>
          <cell r="F672" t="str">
            <v>D0.21</v>
          </cell>
          <cell r="G672" t="str">
            <v>woonkamer</v>
          </cell>
          <cell r="H672" t="str">
            <v>niet van toepassing</v>
          </cell>
          <cell r="I672" t="str">
            <v>tapijt</v>
          </cell>
          <cell r="J672"/>
          <cell r="K672">
            <v>16</v>
          </cell>
          <cell r="L672" t="str">
            <v>nvt</v>
          </cell>
          <cell r="M672">
            <v>0</v>
          </cell>
          <cell r="N672"/>
          <cell r="O672">
            <v>0</v>
          </cell>
          <cell r="P672">
            <v>1</v>
          </cell>
          <cell r="Q672">
            <v>0</v>
          </cell>
          <cell r="R672">
            <v>0</v>
          </cell>
          <cell r="S672">
            <v>0</v>
          </cell>
        </row>
        <row r="673">
          <cell r="D673" t="str">
            <v>Horizon Prisma Boerderij gebouw D</v>
          </cell>
          <cell r="E673" t="str">
            <v>bgg</v>
          </cell>
          <cell r="F673" t="str">
            <v>D0.22</v>
          </cell>
          <cell r="G673" t="str">
            <v>voorruimte</v>
          </cell>
          <cell r="H673" t="str">
            <v>sanitaire ruimte (toilet-/doucheruimte)</v>
          </cell>
          <cell r="I673" t="str">
            <v>steen</v>
          </cell>
          <cell r="J673">
            <v>4.4000000000000004</v>
          </cell>
          <cell r="K673"/>
          <cell r="L673">
            <v>4153</v>
          </cell>
          <cell r="M673">
            <v>104</v>
          </cell>
          <cell r="N673"/>
          <cell r="O673">
            <v>153</v>
          </cell>
          <cell r="P673">
            <v>1</v>
          </cell>
          <cell r="Q673">
            <v>0</v>
          </cell>
          <cell r="R673">
            <v>0</v>
          </cell>
          <cell r="S673">
            <v>0</v>
          </cell>
        </row>
        <row r="674">
          <cell r="D674" t="str">
            <v>Horizon Prisma Boerderij gebouw D</v>
          </cell>
          <cell r="E674" t="str">
            <v>bgg</v>
          </cell>
          <cell r="F674" t="str">
            <v>D0.22A</v>
          </cell>
          <cell r="G674" t="str">
            <v>toilet</v>
          </cell>
          <cell r="H674" t="str">
            <v>sanitaire ruimte (toilet-/doucheruimte)</v>
          </cell>
          <cell r="I674" t="str">
            <v>steen</v>
          </cell>
          <cell r="J674">
            <v>0.7</v>
          </cell>
          <cell r="K674"/>
          <cell r="L674">
            <v>4255</v>
          </cell>
          <cell r="M674">
            <v>104</v>
          </cell>
          <cell r="N674"/>
          <cell r="O674">
            <v>255</v>
          </cell>
          <cell r="P674">
            <v>1</v>
          </cell>
          <cell r="Q674">
            <v>0</v>
          </cell>
          <cell r="R674">
            <v>0</v>
          </cell>
          <cell r="S674">
            <v>0</v>
          </cell>
        </row>
        <row r="675">
          <cell r="D675" t="str">
            <v>Horizon Prisma Boerderij gebouw D</v>
          </cell>
          <cell r="E675" t="str">
            <v>bgg</v>
          </cell>
          <cell r="F675" t="str">
            <v>D0.22B</v>
          </cell>
          <cell r="G675" t="str">
            <v>toilet</v>
          </cell>
          <cell r="H675" t="str">
            <v>sanitaire ruimte (toilet-/doucheruimte)</v>
          </cell>
          <cell r="I675" t="str">
            <v>steen</v>
          </cell>
          <cell r="J675">
            <v>0.7</v>
          </cell>
          <cell r="K675"/>
          <cell r="L675">
            <v>4255</v>
          </cell>
          <cell r="M675">
            <v>104</v>
          </cell>
          <cell r="N675"/>
          <cell r="O675">
            <v>255</v>
          </cell>
          <cell r="P675">
            <v>1</v>
          </cell>
          <cell r="Q675">
            <v>0</v>
          </cell>
          <cell r="R675">
            <v>0</v>
          </cell>
          <cell r="S675">
            <v>0</v>
          </cell>
        </row>
        <row r="676">
          <cell r="D676" t="str">
            <v>Horizon Prisma Boerderij gebouw D</v>
          </cell>
          <cell r="E676" t="str">
            <v>bgg</v>
          </cell>
          <cell r="F676" t="str">
            <v>D0.22C</v>
          </cell>
          <cell r="G676" t="str">
            <v>douche</v>
          </cell>
          <cell r="H676" t="str">
            <v>sanitaire ruimte (toilet-/doucheruimte)</v>
          </cell>
          <cell r="I676" t="str">
            <v>steen</v>
          </cell>
          <cell r="J676">
            <v>0.7</v>
          </cell>
          <cell r="K676"/>
          <cell r="L676">
            <v>4255</v>
          </cell>
          <cell r="M676">
            <v>104</v>
          </cell>
          <cell r="N676"/>
          <cell r="O676">
            <v>255</v>
          </cell>
          <cell r="P676">
            <v>1</v>
          </cell>
          <cell r="Q676">
            <v>0</v>
          </cell>
          <cell r="R676">
            <v>0</v>
          </cell>
          <cell r="S676">
            <v>0</v>
          </cell>
        </row>
        <row r="677">
          <cell r="D677" t="str">
            <v>Horizon Prisma Boerderij gebouw D</v>
          </cell>
          <cell r="E677" t="str">
            <v>bgg</v>
          </cell>
          <cell r="F677" t="str">
            <v>D0.22D</v>
          </cell>
          <cell r="G677" t="str">
            <v>douche</v>
          </cell>
          <cell r="H677" t="str">
            <v>sanitaire ruimte (toilet-/doucheruimte)</v>
          </cell>
          <cell r="I677" t="str">
            <v>steen</v>
          </cell>
          <cell r="J677">
            <v>0.7</v>
          </cell>
          <cell r="K677"/>
          <cell r="L677">
            <v>4255</v>
          </cell>
          <cell r="M677">
            <v>104</v>
          </cell>
          <cell r="N677"/>
          <cell r="O677">
            <v>255</v>
          </cell>
          <cell r="P677">
            <v>1</v>
          </cell>
          <cell r="Q677">
            <v>0</v>
          </cell>
          <cell r="R677">
            <v>0</v>
          </cell>
          <cell r="S677">
            <v>0</v>
          </cell>
        </row>
        <row r="678">
          <cell r="D678" t="str">
            <v>Horizon Prisma Boerderij gebouw D</v>
          </cell>
          <cell r="E678" t="str">
            <v>bgg</v>
          </cell>
          <cell r="F678" t="str">
            <v>D0.22E</v>
          </cell>
          <cell r="G678" t="str">
            <v>douche</v>
          </cell>
          <cell r="H678" t="str">
            <v>sanitaire ruimte (toilet-/doucheruimte)</v>
          </cell>
          <cell r="I678" t="str">
            <v>steen</v>
          </cell>
          <cell r="J678">
            <v>0.7</v>
          </cell>
          <cell r="K678"/>
          <cell r="L678">
            <v>4255</v>
          </cell>
          <cell r="M678">
            <v>104</v>
          </cell>
          <cell r="N678"/>
          <cell r="O678">
            <v>255</v>
          </cell>
          <cell r="P678">
            <v>1</v>
          </cell>
          <cell r="Q678">
            <v>0</v>
          </cell>
          <cell r="R678">
            <v>0</v>
          </cell>
          <cell r="S678">
            <v>0</v>
          </cell>
        </row>
        <row r="679">
          <cell r="D679" t="str">
            <v>Horizon Prisma Boerderij gebouw D</v>
          </cell>
          <cell r="E679" t="str">
            <v>bgg</v>
          </cell>
          <cell r="F679" t="str">
            <v>D0.23</v>
          </cell>
          <cell r="G679" t="str">
            <v>Entrée</v>
          </cell>
          <cell r="H679" t="str">
            <v>entree, gang, hal, repro, kopieer, was/droogruimte</v>
          </cell>
          <cell r="I679" t="str">
            <v>linoleum</v>
          </cell>
          <cell r="J679">
            <v>0.3</v>
          </cell>
          <cell r="K679"/>
          <cell r="L679">
            <v>3153</v>
          </cell>
          <cell r="M679">
            <v>103</v>
          </cell>
          <cell r="N679"/>
          <cell r="O679">
            <v>153</v>
          </cell>
          <cell r="P679">
            <v>1</v>
          </cell>
          <cell r="Q679">
            <v>0</v>
          </cell>
          <cell r="R679">
            <v>0</v>
          </cell>
          <cell r="S679">
            <v>0</v>
          </cell>
        </row>
        <row r="680">
          <cell r="D680" t="str">
            <v>Horizon Prisma Boerderij gebouw D</v>
          </cell>
          <cell r="E680" t="str">
            <v>1e</v>
          </cell>
          <cell r="F680" t="str">
            <v>D1.</v>
          </cell>
          <cell r="G680" t="str">
            <v>toilet</v>
          </cell>
          <cell r="H680" t="str">
            <v>sanitaire ruimte (toilet-/doucheruimte)</v>
          </cell>
          <cell r="I680" t="str">
            <v>steen</v>
          </cell>
          <cell r="J680">
            <v>0.9</v>
          </cell>
          <cell r="K680"/>
          <cell r="L680">
            <v>4102</v>
          </cell>
          <cell r="M680">
            <v>104</v>
          </cell>
          <cell r="N680"/>
          <cell r="O680">
            <v>102</v>
          </cell>
          <cell r="P680">
            <v>1</v>
          </cell>
          <cell r="Q680">
            <v>0</v>
          </cell>
          <cell r="R680">
            <v>0</v>
          </cell>
          <cell r="S680">
            <v>0</v>
          </cell>
        </row>
        <row r="681">
          <cell r="D681" t="str">
            <v>Horizon Prisma Boerderij gebouw D</v>
          </cell>
          <cell r="E681" t="str">
            <v>1e</v>
          </cell>
          <cell r="F681" t="str">
            <v>D1.01</v>
          </cell>
          <cell r="G681" t="str">
            <v>gang</v>
          </cell>
          <cell r="H681" t="str">
            <v>niet van toepassing</v>
          </cell>
          <cell r="I681" t="str">
            <v>tapijt</v>
          </cell>
          <cell r="J681">
            <v>0</v>
          </cell>
          <cell r="K681"/>
          <cell r="L681" t="str">
            <v>nvt</v>
          </cell>
          <cell r="M681">
            <v>0</v>
          </cell>
          <cell r="N681"/>
          <cell r="O681">
            <v>0</v>
          </cell>
          <cell r="P681">
            <v>1</v>
          </cell>
          <cell r="Q681">
            <v>0</v>
          </cell>
          <cell r="R681">
            <v>0</v>
          </cell>
          <cell r="S681">
            <v>0</v>
          </cell>
        </row>
        <row r="682">
          <cell r="D682" t="str">
            <v>Horizon Prisma Boerderij gebouw D</v>
          </cell>
          <cell r="E682" t="str">
            <v>1e</v>
          </cell>
          <cell r="F682" t="str">
            <v>D1.01A</v>
          </cell>
          <cell r="G682" t="str">
            <v>trap</v>
          </cell>
          <cell r="H682" t="str">
            <v>trappenhuis</v>
          </cell>
          <cell r="I682" t="str">
            <v>tapijt</v>
          </cell>
          <cell r="J682">
            <v>0.8</v>
          </cell>
          <cell r="K682"/>
          <cell r="L682">
            <v>9153</v>
          </cell>
          <cell r="M682">
            <v>109</v>
          </cell>
          <cell r="N682"/>
          <cell r="O682">
            <v>153</v>
          </cell>
          <cell r="P682">
            <v>1</v>
          </cell>
          <cell r="Q682">
            <v>0</v>
          </cell>
          <cell r="R682">
            <v>0</v>
          </cell>
          <cell r="S682">
            <v>0</v>
          </cell>
        </row>
        <row r="683">
          <cell r="D683" t="str">
            <v>Horizon Prisma Boerderij gebouw D</v>
          </cell>
          <cell r="E683" t="str">
            <v>1e</v>
          </cell>
          <cell r="F683" t="str">
            <v>D1.04</v>
          </cell>
          <cell r="G683" t="str">
            <v>voorruimte</v>
          </cell>
          <cell r="H683" t="str">
            <v>sanitaire ruimte (toilet-/doucheruimte)</v>
          </cell>
          <cell r="I683" t="str">
            <v>tegel</v>
          </cell>
          <cell r="J683">
            <v>6.8</v>
          </cell>
          <cell r="K683"/>
          <cell r="L683">
            <v>4102</v>
          </cell>
          <cell r="M683">
            <v>104</v>
          </cell>
          <cell r="N683"/>
          <cell r="O683">
            <v>102</v>
          </cell>
          <cell r="P683">
            <v>1</v>
          </cell>
          <cell r="Q683">
            <v>0</v>
          </cell>
          <cell r="R683">
            <v>0</v>
          </cell>
          <cell r="S683">
            <v>0</v>
          </cell>
        </row>
        <row r="684">
          <cell r="D684" t="str">
            <v>Horizon Prisma Boerderij gebouw D</v>
          </cell>
          <cell r="E684" t="str">
            <v>1e</v>
          </cell>
          <cell r="F684" t="str">
            <v>D1.04A</v>
          </cell>
          <cell r="G684" t="str">
            <v>toilet</v>
          </cell>
          <cell r="H684" t="str">
            <v>sanitaire ruimte (toilet-/doucheruimte)</v>
          </cell>
          <cell r="I684" t="str">
            <v>steen</v>
          </cell>
          <cell r="J684">
            <v>0.9</v>
          </cell>
          <cell r="K684"/>
          <cell r="L684">
            <v>4102</v>
          </cell>
          <cell r="M684">
            <v>104</v>
          </cell>
          <cell r="N684"/>
          <cell r="O684">
            <v>102</v>
          </cell>
          <cell r="P684">
            <v>1</v>
          </cell>
          <cell r="Q684">
            <v>0</v>
          </cell>
          <cell r="R684">
            <v>0</v>
          </cell>
          <cell r="S684">
            <v>0</v>
          </cell>
        </row>
        <row r="685">
          <cell r="D685" t="str">
            <v>Horizon Prisma Boerderij gebouw D</v>
          </cell>
          <cell r="E685" t="str">
            <v>1e</v>
          </cell>
          <cell r="F685" t="str">
            <v>D1.04B</v>
          </cell>
          <cell r="G685" t="str">
            <v>toilet</v>
          </cell>
          <cell r="H685" t="str">
            <v>sanitaire ruimte (toilet-/doucheruimte)</v>
          </cell>
          <cell r="I685" t="str">
            <v>steen</v>
          </cell>
          <cell r="J685">
            <v>0.9</v>
          </cell>
          <cell r="K685"/>
          <cell r="L685">
            <v>4102</v>
          </cell>
          <cell r="M685">
            <v>104</v>
          </cell>
          <cell r="N685"/>
          <cell r="O685">
            <v>102</v>
          </cell>
          <cell r="P685">
            <v>1</v>
          </cell>
          <cell r="Q685">
            <v>0</v>
          </cell>
          <cell r="R685">
            <v>0</v>
          </cell>
          <cell r="S685">
            <v>0</v>
          </cell>
        </row>
        <row r="686">
          <cell r="D686" t="str">
            <v>Horizon Prisma Boerderij gebouw D</v>
          </cell>
          <cell r="E686" t="str">
            <v>1e</v>
          </cell>
          <cell r="F686" t="str">
            <v>D1.05</v>
          </cell>
          <cell r="G686" t="str">
            <v>kantoor</v>
          </cell>
          <cell r="H686" t="str">
            <v>niet van toepassing</v>
          </cell>
          <cell r="I686" t="str">
            <v>tapijt</v>
          </cell>
          <cell r="J686"/>
          <cell r="K686">
            <v>18.2</v>
          </cell>
          <cell r="L686" t="str">
            <v>nvt</v>
          </cell>
          <cell r="M686">
            <v>0</v>
          </cell>
          <cell r="N686"/>
          <cell r="O686">
            <v>0</v>
          </cell>
          <cell r="P686">
            <v>1</v>
          </cell>
          <cell r="Q686">
            <v>0</v>
          </cell>
          <cell r="R686">
            <v>0</v>
          </cell>
          <cell r="S686">
            <v>0</v>
          </cell>
        </row>
        <row r="687">
          <cell r="D687" t="str">
            <v>Horizon Prisma Boerderij gebouw D</v>
          </cell>
          <cell r="E687" t="str">
            <v>1e</v>
          </cell>
          <cell r="F687" t="str">
            <v>D1.06</v>
          </cell>
          <cell r="G687" t="str">
            <v>kantoor</v>
          </cell>
          <cell r="H687" t="str">
            <v>niet van toepassing</v>
          </cell>
          <cell r="I687" t="str">
            <v>tapijt</v>
          </cell>
          <cell r="J687"/>
          <cell r="K687">
            <v>30.3</v>
          </cell>
          <cell r="L687" t="str">
            <v>nvt</v>
          </cell>
          <cell r="M687">
            <v>0</v>
          </cell>
          <cell r="N687"/>
          <cell r="O687">
            <v>0</v>
          </cell>
          <cell r="P687">
            <v>1</v>
          </cell>
          <cell r="Q687">
            <v>0</v>
          </cell>
          <cell r="R687">
            <v>0</v>
          </cell>
          <cell r="S687">
            <v>0</v>
          </cell>
        </row>
        <row r="688">
          <cell r="D688" t="str">
            <v>Horizon Prisma Boerderij gebouw D</v>
          </cell>
          <cell r="E688" t="str">
            <v>1e</v>
          </cell>
          <cell r="F688" t="str">
            <v>D1.07</v>
          </cell>
          <cell r="G688" t="str">
            <v>therapie</v>
          </cell>
          <cell r="H688" t="str">
            <v>niet van toepassing</v>
          </cell>
          <cell r="I688" t="str">
            <v>tapijt</v>
          </cell>
          <cell r="J688"/>
          <cell r="K688">
            <v>11.5</v>
          </cell>
          <cell r="L688" t="str">
            <v>nvt</v>
          </cell>
          <cell r="M688">
            <v>0</v>
          </cell>
          <cell r="N688"/>
          <cell r="O688">
            <v>0</v>
          </cell>
          <cell r="P688">
            <v>1</v>
          </cell>
          <cell r="Q688">
            <v>0</v>
          </cell>
          <cell r="R688">
            <v>0</v>
          </cell>
          <cell r="S688">
            <v>0</v>
          </cell>
        </row>
        <row r="689">
          <cell r="D689" t="str">
            <v>Horizon Prisma Boerderij gebouw D</v>
          </cell>
          <cell r="E689" t="str">
            <v>1e</v>
          </cell>
          <cell r="F689" t="str">
            <v>D1.08</v>
          </cell>
          <cell r="G689" t="str">
            <v>kantoor</v>
          </cell>
          <cell r="H689" t="str">
            <v>niet van toepassing</v>
          </cell>
          <cell r="I689" t="str">
            <v>tapijt</v>
          </cell>
          <cell r="J689"/>
          <cell r="K689">
            <v>6.4</v>
          </cell>
          <cell r="L689" t="str">
            <v>nvt</v>
          </cell>
          <cell r="M689">
            <v>0</v>
          </cell>
          <cell r="N689"/>
          <cell r="O689">
            <v>0</v>
          </cell>
          <cell r="P689">
            <v>1</v>
          </cell>
          <cell r="Q689">
            <v>0</v>
          </cell>
          <cell r="R689">
            <v>0</v>
          </cell>
          <cell r="S689">
            <v>0</v>
          </cell>
        </row>
        <row r="690">
          <cell r="D690" t="str">
            <v>Horizon Prisma Boerderij gebouw D</v>
          </cell>
          <cell r="E690" t="str">
            <v>1e</v>
          </cell>
          <cell r="F690" t="str">
            <v>D1.09</v>
          </cell>
          <cell r="G690" t="str">
            <v>kantoor</v>
          </cell>
          <cell r="H690" t="str">
            <v>niet van toepassing</v>
          </cell>
          <cell r="I690" t="str">
            <v>tapijt</v>
          </cell>
          <cell r="J690"/>
          <cell r="K690">
            <v>11.4</v>
          </cell>
          <cell r="L690" t="str">
            <v>nvt</v>
          </cell>
          <cell r="M690">
            <v>0</v>
          </cell>
          <cell r="N690"/>
          <cell r="O690">
            <v>0</v>
          </cell>
          <cell r="P690">
            <v>1</v>
          </cell>
          <cell r="Q690">
            <v>0</v>
          </cell>
          <cell r="R690">
            <v>0</v>
          </cell>
          <cell r="S690">
            <v>0</v>
          </cell>
        </row>
        <row r="691">
          <cell r="D691" t="str">
            <v>Horizon Prisma Boerderij gebouw D</v>
          </cell>
          <cell r="E691" t="str">
            <v>1e</v>
          </cell>
          <cell r="F691" t="str">
            <v>D1.10</v>
          </cell>
          <cell r="G691" t="str">
            <v>kantoor</v>
          </cell>
          <cell r="H691" t="str">
            <v>niet van toepassing</v>
          </cell>
          <cell r="I691" t="str">
            <v>linoleum</v>
          </cell>
          <cell r="J691"/>
          <cell r="K691">
            <v>10.199999999999999</v>
          </cell>
          <cell r="L691" t="str">
            <v>nvt</v>
          </cell>
          <cell r="M691">
            <v>0</v>
          </cell>
          <cell r="N691"/>
          <cell r="O691">
            <v>0</v>
          </cell>
          <cell r="P691">
            <v>1</v>
          </cell>
          <cell r="Q691">
            <v>0</v>
          </cell>
          <cell r="R691">
            <v>0</v>
          </cell>
          <cell r="S691">
            <v>0</v>
          </cell>
        </row>
        <row r="692">
          <cell r="D692" t="str">
            <v>Horizon Prisma Boerderij gebouw D</v>
          </cell>
          <cell r="E692" t="str">
            <v>1e</v>
          </cell>
          <cell r="F692" t="str">
            <v>D1.11</v>
          </cell>
          <cell r="G692" t="str">
            <v>kantoor</v>
          </cell>
          <cell r="H692" t="str">
            <v>niet van toepassing</v>
          </cell>
          <cell r="I692" t="str">
            <v>tapijt</v>
          </cell>
          <cell r="J692"/>
          <cell r="K692">
            <v>12.2</v>
          </cell>
          <cell r="L692" t="str">
            <v>nvt</v>
          </cell>
          <cell r="M692">
            <v>0</v>
          </cell>
          <cell r="N692"/>
          <cell r="O692">
            <v>0</v>
          </cell>
          <cell r="P692">
            <v>1</v>
          </cell>
          <cell r="Q692">
            <v>0</v>
          </cell>
          <cell r="R692">
            <v>0</v>
          </cell>
          <cell r="S692">
            <v>0</v>
          </cell>
        </row>
        <row r="693">
          <cell r="D693" t="str">
            <v>Horizon Prisma Boerderij gebouw D</v>
          </cell>
          <cell r="E693" t="str">
            <v>1e</v>
          </cell>
          <cell r="F693" t="str">
            <v>D1.13</v>
          </cell>
          <cell r="G693" t="str">
            <v>Sanitair (voorheen kantoor)</v>
          </cell>
          <cell r="H693" t="str">
            <v>sanitaire ruimte (toilet-/doucheruimte)</v>
          </cell>
          <cell r="I693" t="str">
            <v>steen</v>
          </cell>
          <cell r="J693">
            <v>4.9000000000000004</v>
          </cell>
          <cell r="K693"/>
          <cell r="L693">
            <v>4153</v>
          </cell>
          <cell r="M693">
            <v>104</v>
          </cell>
          <cell r="N693"/>
          <cell r="O693">
            <v>153</v>
          </cell>
          <cell r="P693">
            <v>1</v>
          </cell>
          <cell r="Q693">
            <v>0</v>
          </cell>
          <cell r="R693">
            <v>0</v>
          </cell>
          <cell r="S693">
            <v>0</v>
          </cell>
        </row>
        <row r="694">
          <cell r="D694" t="str">
            <v>Horizon Prisma Boerderij gebouw D</v>
          </cell>
          <cell r="E694" t="str">
            <v>1e</v>
          </cell>
          <cell r="F694" t="str">
            <v>D1.15</v>
          </cell>
          <cell r="G694" t="str">
            <v>kantoor</v>
          </cell>
          <cell r="H694" t="str">
            <v>niet van toepassing</v>
          </cell>
          <cell r="I694" t="str">
            <v>tapijt</v>
          </cell>
          <cell r="J694"/>
          <cell r="K694">
            <v>91.8</v>
          </cell>
          <cell r="L694" t="str">
            <v>nvt</v>
          </cell>
          <cell r="M694">
            <v>0</v>
          </cell>
          <cell r="N694"/>
          <cell r="O694">
            <v>0</v>
          </cell>
          <cell r="P694">
            <v>1</v>
          </cell>
          <cell r="Q694">
            <v>0</v>
          </cell>
          <cell r="R694">
            <v>0</v>
          </cell>
          <cell r="S694">
            <v>0</v>
          </cell>
        </row>
        <row r="695">
          <cell r="D695" t="str">
            <v>Horizon Prisma Boerderij gebouw D</v>
          </cell>
          <cell r="E695" t="str">
            <v>1e</v>
          </cell>
          <cell r="F695" t="str">
            <v>D1.16</v>
          </cell>
          <cell r="G695" t="str">
            <v>kantoor</v>
          </cell>
          <cell r="H695" t="str">
            <v>administratieve -, personeels- en vergaderruimte</v>
          </cell>
          <cell r="I695" t="str">
            <v>tapijt</v>
          </cell>
          <cell r="J695">
            <v>110</v>
          </cell>
          <cell r="K695"/>
          <cell r="L695">
            <v>1102</v>
          </cell>
          <cell r="M695">
            <v>101</v>
          </cell>
          <cell r="N695"/>
          <cell r="O695">
            <v>102</v>
          </cell>
          <cell r="P695">
            <v>1</v>
          </cell>
          <cell r="Q695">
            <v>0</v>
          </cell>
          <cell r="R695">
            <v>0</v>
          </cell>
          <cell r="S695">
            <v>0</v>
          </cell>
        </row>
        <row r="696">
          <cell r="D696" t="str">
            <v>Horizon Prisma Boerderij gebouw D</v>
          </cell>
          <cell r="E696" t="str">
            <v>2e</v>
          </cell>
          <cell r="F696" t="str">
            <v>D1.17</v>
          </cell>
          <cell r="G696" t="str">
            <v>Kast</v>
          </cell>
          <cell r="H696" t="str">
            <v>niet van toepassing</v>
          </cell>
          <cell r="I696"/>
          <cell r="J696"/>
          <cell r="K696"/>
          <cell r="L696" t="str">
            <v>nvt</v>
          </cell>
          <cell r="M696">
            <v>0</v>
          </cell>
          <cell r="N696"/>
          <cell r="O696">
            <v>0</v>
          </cell>
          <cell r="P696">
            <v>1</v>
          </cell>
          <cell r="Q696">
            <v>0</v>
          </cell>
          <cell r="R696">
            <v>0</v>
          </cell>
          <cell r="S696">
            <v>0</v>
          </cell>
        </row>
        <row r="697">
          <cell r="D697" t="str">
            <v>Horizon Prisma Omega gebouw L</v>
          </cell>
          <cell r="E697" t="str">
            <v>bgg</v>
          </cell>
          <cell r="F697" t="str">
            <v xml:space="preserve">A0.01 </v>
          </cell>
          <cell r="G697" t="str">
            <v>Slaapkamer</v>
          </cell>
          <cell r="H697" t="str">
            <v>niet van toepassing</v>
          </cell>
          <cell r="I697" t="str">
            <v>Linoleum</v>
          </cell>
          <cell r="J697"/>
          <cell r="K697"/>
          <cell r="L697" t="str">
            <v>nvt</v>
          </cell>
          <cell r="M697">
            <v>0</v>
          </cell>
          <cell r="N697"/>
          <cell r="O697">
            <v>0</v>
          </cell>
          <cell r="P697">
            <v>1</v>
          </cell>
          <cell r="Q697">
            <v>0</v>
          </cell>
          <cell r="R697">
            <v>0</v>
          </cell>
          <cell r="S697">
            <v>0</v>
          </cell>
        </row>
        <row r="698">
          <cell r="D698" t="str">
            <v>Horizon Prisma Omega gebouw L</v>
          </cell>
          <cell r="E698" t="str">
            <v>bgg</v>
          </cell>
          <cell r="F698" t="str">
            <v>A0.02</v>
          </cell>
          <cell r="G698" t="str">
            <v>Slaapkamer</v>
          </cell>
          <cell r="H698" t="str">
            <v>niet van toepassing</v>
          </cell>
          <cell r="I698" t="str">
            <v>Linoleum</v>
          </cell>
          <cell r="J698"/>
          <cell r="K698"/>
          <cell r="L698" t="str">
            <v>nvt</v>
          </cell>
          <cell r="M698">
            <v>0</v>
          </cell>
          <cell r="N698"/>
          <cell r="O698">
            <v>0</v>
          </cell>
          <cell r="P698">
            <v>1</v>
          </cell>
          <cell r="Q698">
            <v>0</v>
          </cell>
          <cell r="R698">
            <v>0</v>
          </cell>
          <cell r="S698">
            <v>0</v>
          </cell>
        </row>
        <row r="699">
          <cell r="D699" t="str">
            <v>Horizon Prisma Omega gebouw L</v>
          </cell>
          <cell r="E699" t="str">
            <v>bgg</v>
          </cell>
          <cell r="F699" t="str">
            <v>A0.03</v>
          </cell>
          <cell r="G699" t="str">
            <v>Slaapkamer</v>
          </cell>
          <cell r="H699" t="str">
            <v>niet van toepassing</v>
          </cell>
          <cell r="I699" t="str">
            <v>Linoleum</v>
          </cell>
          <cell r="J699"/>
          <cell r="K699"/>
          <cell r="L699" t="str">
            <v>nvt</v>
          </cell>
          <cell r="M699">
            <v>0</v>
          </cell>
          <cell r="N699"/>
          <cell r="O699">
            <v>0</v>
          </cell>
          <cell r="P699">
            <v>1</v>
          </cell>
          <cell r="Q699">
            <v>0</v>
          </cell>
          <cell r="R699">
            <v>0</v>
          </cell>
          <cell r="S699">
            <v>0</v>
          </cell>
        </row>
        <row r="700">
          <cell r="D700" t="str">
            <v>Horizon Prisma Omega gebouw L</v>
          </cell>
          <cell r="E700" t="str">
            <v>bgg</v>
          </cell>
          <cell r="F700" t="str">
            <v>A0.04</v>
          </cell>
          <cell r="G700" t="str">
            <v>Slaapkamer</v>
          </cell>
          <cell r="H700" t="str">
            <v>niet van toepassing</v>
          </cell>
          <cell r="I700" t="str">
            <v>Linoleum</v>
          </cell>
          <cell r="J700"/>
          <cell r="K700"/>
          <cell r="L700" t="str">
            <v>nvt</v>
          </cell>
          <cell r="M700">
            <v>0</v>
          </cell>
          <cell r="N700"/>
          <cell r="O700">
            <v>0</v>
          </cell>
          <cell r="P700">
            <v>1</v>
          </cell>
          <cell r="Q700">
            <v>0</v>
          </cell>
          <cell r="R700">
            <v>0</v>
          </cell>
          <cell r="S700">
            <v>0</v>
          </cell>
        </row>
        <row r="701">
          <cell r="D701" t="str">
            <v>Horizon Prisma Omega gebouw L</v>
          </cell>
          <cell r="E701" t="str">
            <v>bgg</v>
          </cell>
          <cell r="F701" t="str">
            <v>A0.05</v>
          </cell>
          <cell r="G701" t="str">
            <v>Slaapkamer</v>
          </cell>
          <cell r="H701" t="str">
            <v>niet van toepassing</v>
          </cell>
          <cell r="I701" t="str">
            <v>Linoleum</v>
          </cell>
          <cell r="J701"/>
          <cell r="K701"/>
          <cell r="L701" t="str">
            <v>nvt</v>
          </cell>
          <cell r="M701">
            <v>0</v>
          </cell>
          <cell r="N701"/>
          <cell r="O701">
            <v>0</v>
          </cell>
          <cell r="P701">
            <v>1</v>
          </cell>
          <cell r="Q701">
            <v>0</v>
          </cell>
          <cell r="R701">
            <v>0</v>
          </cell>
          <cell r="S701">
            <v>0</v>
          </cell>
        </row>
        <row r="702">
          <cell r="D702" t="str">
            <v>Horizon Prisma Omega gebouw L</v>
          </cell>
          <cell r="E702" t="str">
            <v>bgg</v>
          </cell>
          <cell r="F702" t="str">
            <v>A0.06</v>
          </cell>
          <cell r="G702" t="str">
            <v>Slaapkamer</v>
          </cell>
          <cell r="H702" t="str">
            <v>niet van toepassing</v>
          </cell>
          <cell r="I702" t="str">
            <v>Linoleum</v>
          </cell>
          <cell r="J702"/>
          <cell r="K702"/>
          <cell r="L702" t="str">
            <v>nvt</v>
          </cell>
          <cell r="M702">
            <v>0</v>
          </cell>
          <cell r="N702"/>
          <cell r="O702">
            <v>0</v>
          </cell>
          <cell r="P702">
            <v>1</v>
          </cell>
          <cell r="Q702">
            <v>0</v>
          </cell>
          <cell r="R702">
            <v>0</v>
          </cell>
          <cell r="S702">
            <v>0</v>
          </cell>
        </row>
        <row r="703">
          <cell r="D703" t="str">
            <v>Horizon Prisma Omega gebouw L</v>
          </cell>
          <cell r="E703" t="str">
            <v>bgg</v>
          </cell>
          <cell r="F703" t="str">
            <v>A0.07</v>
          </cell>
          <cell r="G703" t="str">
            <v>Slaapkamer</v>
          </cell>
          <cell r="H703" t="str">
            <v>niet van toepassing</v>
          </cell>
          <cell r="I703" t="str">
            <v>Linoleum</v>
          </cell>
          <cell r="J703"/>
          <cell r="K703"/>
          <cell r="L703" t="str">
            <v>nvt</v>
          </cell>
          <cell r="M703">
            <v>0</v>
          </cell>
          <cell r="N703"/>
          <cell r="O703">
            <v>0</v>
          </cell>
          <cell r="P703">
            <v>1</v>
          </cell>
          <cell r="Q703">
            <v>0</v>
          </cell>
          <cell r="R703">
            <v>0</v>
          </cell>
          <cell r="S703">
            <v>0</v>
          </cell>
        </row>
        <row r="704">
          <cell r="D704" t="str">
            <v>Horizon Prisma Omega gebouw L</v>
          </cell>
          <cell r="E704" t="str">
            <v>bgg</v>
          </cell>
          <cell r="F704" t="str">
            <v>A0.08</v>
          </cell>
          <cell r="G704" t="str">
            <v>Slaapkamer</v>
          </cell>
          <cell r="H704" t="str">
            <v>niet van toepassing</v>
          </cell>
          <cell r="I704" t="str">
            <v>Linoleum</v>
          </cell>
          <cell r="J704"/>
          <cell r="K704"/>
          <cell r="L704" t="str">
            <v>nvt</v>
          </cell>
          <cell r="M704">
            <v>0</v>
          </cell>
          <cell r="N704"/>
          <cell r="O704">
            <v>0</v>
          </cell>
          <cell r="P704">
            <v>1</v>
          </cell>
          <cell r="Q704">
            <v>0</v>
          </cell>
          <cell r="R704">
            <v>0</v>
          </cell>
          <cell r="S704">
            <v>0</v>
          </cell>
        </row>
        <row r="705">
          <cell r="D705" t="str">
            <v>Horizon Prisma Omega gebouw L</v>
          </cell>
          <cell r="E705" t="str">
            <v>bgg</v>
          </cell>
          <cell r="F705" t="str">
            <v>A0.09</v>
          </cell>
          <cell r="G705" t="str">
            <v>Slaapkamer</v>
          </cell>
          <cell r="H705" t="str">
            <v>niet van toepassing</v>
          </cell>
          <cell r="I705" t="str">
            <v>Linoleum</v>
          </cell>
          <cell r="J705"/>
          <cell r="K705"/>
          <cell r="L705" t="str">
            <v>nvt</v>
          </cell>
          <cell r="M705">
            <v>0</v>
          </cell>
          <cell r="N705"/>
          <cell r="O705">
            <v>0</v>
          </cell>
          <cell r="P705">
            <v>1</v>
          </cell>
          <cell r="Q705">
            <v>0</v>
          </cell>
          <cell r="R705">
            <v>0</v>
          </cell>
          <cell r="S705">
            <v>0</v>
          </cell>
        </row>
        <row r="706">
          <cell r="D706" t="str">
            <v>Horizon Prisma Omega gebouw L</v>
          </cell>
          <cell r="E706" t="str">
            <v>bgg</v>
          </cell>
          <cell r="F706" t="str">
            <v>A0.10</v>
          </cell>
          <cell r="G706" t="str">
            <v>Slaapkamer</v>
          </cell>
          <cell r="H706" t="str">
            <v>niet van toepassing</v>
          </cell>
          <cell r="I706" t="str">
            <v>Linoleum</v>
          </cell>
          <cell r="J706"/>
          <cell r="K706"/>
          <cell r="L706" t="str">
            <v>nvt</v>
          </cell>
          <cell r="M706">
            <v>0</v>
          </cell>
          <cell r="N706"/>
          <cell r="O706">
            <v>0</v>
          </cell>
          <cell r="P706">
            <v>1</v>
          </cell>
          <cell r="Q706">
            <v>0</v>
          </cell>
          <cell r="R706">
            <v>0</v>
          </cell>
          <cell r="S706">
            <v>0</v>
          </cell>
        </row>
        <row r="707">
          <cell r="D707" t="str">
            <v>Horizon Prisma Omega gebouw L</v>
          </cell>
          <cell r="E707" t="str">
            <v>bgg</v>
          </cell>
          <cell r="F707" t="str">
            <v>A0.11</v>
          </cell>
          <cell r="G707" t="str">
            <v>Gang/verkeersruimte</v>
          </cell>
          <cell r="H707" t="str">
            <v>entree, gang, hal, repro, kopieer, was/droogruimte</v>
          </cell>
          <cell r="I707" t="str">
            <v>Linoleum</v>
          </cell>
          <cell r="J707">
            <v>65.3</v>
          </cell>
          <cell r="K707"/>
          <cell r="L707">
            <v>3153</v>
          </cell>
          <cell r="M707">
            <v>103</v>
          </cell>
          <cell r="N707"/>
          <cell r="O707">
            <v>153</v>
          </cell>
          <cell r="P707">
            <v>1</v>
          </cell>
          <cell r="Q707">
            <v>0</v>
          </cell>
          <cell r="R707">
            <v>0</v>
          </cell>
          <cell r="S707">
            <v>0</v>
          </cell>
        </row>
        <row r="708">
          <cell r="D708" t="str">
            <v>Horizon Prisma Omega gebouw L</v>
          </cell>
          <cell r="E708" t="str">
            <v>bgg</v>
          </cell>
          <cell r="F708" t="str">
            <v>A0.12</v>
          </cell>
          <cell r="G708" t="str">
            <v>Toilet</v>
          </cell>
          <cell r="H708" t="str">
            <v>sanitaire ruimte (toilet-/doucheruimte)</v>
          </cell>
          <cell r="I708" t="str">
            <v>Steen</v>
          </cell>
          <cell r="J708">
            <v>1.6</v>
          </cell>
          <cell r="K708"/>
          <cell r="L708">
            <v>4153</v>
          </cell>
          <cell r="M708">
            <v>104</v>
          </cell>
          <cell r="N708"/>
          <cell r="O708">
            <v>153</v>
          </cell>
          <cell r="P708">
            <v>1</v>
          </cell>
          <cell r="Q708">
            <v>0</v>
          </cell>
          <cell r="R708">
            <v>0</v>
          </cell>
          <cell r="S708">
            <v>0</v>
          </cell>
        </row>
        <row r="709">
          <cell r="D709" t="str">
            <v>Horizon Prisma Omega gebouw L</v>
          </cell>
          <cell r="E709" t="str">
            <v>bgg</v>
          </cell>
          <cell r="F709" t="str">
            <v>A0.13</v>
          </cell>
          <cell r="G709" t="str">
            <v>Telefoon</v>
          </cell>
          <cell r="H709" t="str">
            <v>entree, gang, hal, repro, kopieer, was/droogruimte</v>
          </cell>
          <cell r="I709" t="str">
            <v>Linoleum</v>
          </cell>
          <cell r="J709">
            <v>1.9</v>
          </cell>
          <cell r="K709"/>
          <cell r="L709">
            <v>3102</v>
          </cell>
          <cell r="M709">
            <v>103</v>
          </cell>
          <cell r="N709"/>
          <cell r="O709">
            <v>102</v>
          </cell>
          <cell r="P709">
            <v>1</v>
          </cell>
          <cell r="Q709">
            <v>0</v>
          </cell>
          <cell r="R709">
            <v>0</v>
          </cell>
          <cell r="S709">
            <v>0</v>
          </cell>
        </row>
        <row r="710">
          <cell r="D710" t="str">
            <v>Horizon Prisma Omega gebouw L</v>
          </cell>
          <cell r="E710" t="str">
            <v>bgg</v>
          </cell>
          <cell r="F710" t="str">
            <v>A0.14</v>
          </cell>
          <cell r="G710" t="str">
            <v>Berging</v>
          </cell>
          <cell r="H710" t="str">
            <v>niet van toepassing</v>
          </cell>
          <cell r="I710"/>
          <cell r="J710"/>
          <cell r="K710"/>
          <cell r="L710" t="str">
            <v>nvt</v>
          </cell>
          <cell r="M710">
            <v>0</v>
          </cell>
          <cell r="N710"/>
          <cell r="O710">
            <v>0</v>
          </cell>
          <cell r="P710">
            <v>1</v>
          </cell>
          <cell r="Q710">
            <v>0</v>
          </cell>
          <cell r="R710">
            <v>0</v>
          </cell>
          <cell r="S710">
            <v>0</v>
          </cell>
        </row>
        <row r="711">
          <cell r="D711" t="str">
            <v>Horizon Prisma Omega gebouw L</v>
          </cell>
          <cell r="E711" t="str">
            <v>bgg</v>
          </cell>
          <cell r="F711" t="str">
            <v>A0.15</v>
          </cell>
          <cell r="G711" t="str">
            <v>Teamkamer</v>
          </cell>
          <cell r="H711" t="str">
            <v>administratieve -, personeels- en vergaderruimte</v>
          </cell>
          <cell r="I711" t="str">
            <v>Linoleum</v>
          </cell>
          <cell r="J711">
            <v>9.8000000000000007</v>
          </cell>
          <cell r="K711"/>
          <cell r="L711">
            <v>1153</v>
          </cell>
          <cell r="M711">
            <v>101</v>
          </cell>
          <cell r="N711"/>
          <cell r="O711">
            <v>153</v>
          </cell>
          <cell r="P711">
            <v>1</v>
          </cell>
          <cell r="Q711">
            <v>0</v>
          </cell>
          <cell r="R711">
            <v>0</v>
          </cell>
          <cell r="S711">
            <v>0</v>
          </cell>
        </row>
        <row r="712">
          <cell r="D712" t="str">
            <v>Horizon Prisma Omega gebouw L</v>
          </cell>
          <cell r="E712" t="str">
            <v>bgg</v>
          </cell>
          <cell r="F712" t="str">
            <v>A0.16</v>
          </cell>
          <cell r="G712" t="str">
            <v>Berging</v>
          </cell>
          <cell r="H712" t="str">
            <v>niet van toepassing</v>
          </cell>
          <cell r="I712"/>
          <cell r="J712"/>
          <cell r="K712"/>
          <cell r="L712" t="str">
            <v>nvt</v>
          </cell>
          <cell r="M712">
            <v>0</v>
          </cell>
          <cell r="N712"/>
          <cell r="O712">
            <v>0</v>
          </cell>
          <cell r="P712">
            <v>1</v>
          </cell>
          <cell r="Q712">
            <v>0</v>
          </cell>
          <cell r="R712">
            <v>0</v>
          </cell>
          <cell r="S712">
            <v>0</v>
          </cell>
        </row>
        <row r="713">
          <cell r="D713" t="str">
            <v>Horizon Prisma Omega gebouw L</v>
          </cell>
          <cell r="E713" t="str">
            <v>bgg</v>
          </cell>
          <cell r="F713" t="str">
            <v>A0.17</v>
          </cell>
          <cell r="G713" t="str">
            <v>Woonkamer</v>
          </cell>
          <cell r="H713" t="str">
            <v>aula, gemeenschappelijke ruimte, bibliotheek</v>
          </cell>
          <cell r="I713" t="str">
            <v>Linoleum</v>
          </cell>
          <cell r="J713">
            <v>62.3</v>
          </cell>
          <cell r="K713"/>
          <cell r="L713">
            <v>2153</v>
          </cell>
          <cell r="M713">
            <v>102</v>
          </cell>
          <cell r="N713"/>
          <cell r="O713">
            <v>153</v>
          </cell>
          <cell r="P713">
            <v>1</v>
          </cell>
          <cell r="Q713">
            <v>0</v>
          </cell>
          <cell r="R713">
            <v>0</v>
          </cell>
          <cell r="S713">
            <v>0</v>
          </cell>
        </row>
        <row r="714">
          <cell r="D714" t="str">
            <v>Horizon Prisma Omega gebouw L</v>
          </cell>
          <cell r="E714" t="str">
            <v>bgg</v>
          </cell>
          <cell r="F714" t="str">
            <v>A0.18</v>
          </cell>
          <cell r="G714" t="str">
            <v>Bijkeuken</v>
          </cell>
          <cell r="H714" t="str">
            <v>Keuken</v>
          </cell>
          <cell r="I714" t="str">
            <v>Linoleum</v>
          </cell>
          <cell r="J714">
            <v>2.5</v>
          </cell>
          <cell r="K714"/>
          <cell r="L714">
            <v>18153</v>
          </cell>
          <cell r="M714" t="str">
            <v>nvt</v>
          </cell>
          <cell r="N714"/>
          <cell r="O714">
            <v>153</v>
          </cell>
          <cell r="P714">
            <v>1</v>
          </cell>
          <cell r="Q714">
            <v>0</v>
          </cell>
          <cell r="R714">
            <v>0</v>
          </cell>
          <cell r="S714">
            <v>0</v>
          </cell>
        </row>
        <row r="715">
          <cell r="D715" t="str">
            <v>Horizon Prisma Omega gebouw L</v>
          </cell>
          <cell r="E715" t="str">
            <v>bgg</v>
          </cell>
          <cell r="F715" t="str">
            <v>A0.19</v>
          </cell>
          <cell r="G715" t="str">
            <v>Multifunctioneleruimte</v>
          </cell>
          <cell r="H715" t="str">
            <v>aula, gemeenschappelijke ruimte, bibliotheek</v>
          </cell>
          <cell r="I715" t="str">
            <v>Linoleum</v>
          </cell>
          <cell r="J715">
            <v>34.700000000000003</v>
          </cell>
          <cell r="K715"/>
          <cell r="L715">
            <v>2153</v>
          </cell>
          <cell r="M715">
            <v>102</v>
          </cell>
          <cell r="N715"/>
          <cell r="O715">
            <v>153</v>
          </cell>
          <cell r="P715">
            <v>1</v>
          </cell>
          <cell r="Q715">
            <v>0</v>
          </cell>
          <cell r="R715">
            <v>0</v>
          </cell>
          <cell r="S715">
            <v>0</v>
          </cell>
        </row>
        <row r="716">
          <cell r="D716" t="str">
            <v>Horizon Prisma Omega gebouw L</v>
          </cell>
          <cell r="E716" t="str">
            <v>bgg</v>
          </cell>
          <cell r="F716" t="str">
            <v>A0.20</v>
          </cell>
          <cell r="G716" t="str">
            <v>Wasruimte</v>
          </cell>
          <cell r="H716" t="str">
            <v>sanitaire ruimte (toilet-/doucheruimte)</v>
          </cell>
          <cell r="I716" t="str">
            <v>Linoleum</v>
          </cell>
          <cell r="J716">
            <v>6.2</v>
          </cell>
          <cell r="K716"/>
          <cell r="L716">
            <v>4255</v>
          </cell>
          <cell r="M716">
            <v>104</v>
          </cell>
          <cell r="N716"/>
          <cell r="O716">
            <v>255</v>
          </cell>
          <cell r="P716">
            <v>1</v>
          </cell>
          <cell r="Q716">
            <v>0</v>
          </cell>
          <cell r="R716">
            <v>0</v>
          </cell>
          <cell r="S716">
            <v>0</v>
          </cell>
        </row>
        <row r="717">
          <cell r="D717" t="str">
            <v>Horizon Prisma Omega gebouw L</v>
          </cell>
          <cell r="E717" t="str">
            <v>bgg</v>
          </cell>
          <cell r="F717" t="str">
            <v>A0.21</v>
          </cell>
          <cell r="G717" t="str">
            <v>Toilet</v>
          </cell>
          <cell r="H717" t="str">
            <v>sanitaire ruimte (toilet-/doucheruimte)</v>
          </cell>
          <cell r="I717" t="str">
            <v>Steen</v>
          </cell>
          <cell r="J717">
            <v>2</v>
          </cell>
          <cell r="K717"/>
          <cell r="L717">
            <v>4153</v>
          </cell>
          <cell r="M717">
            <v>104</v>
          </cell>
          <cell r="N717"/>
          <cell r="O717">
            <v>153</v>
          </cell>
          <cell r="P717">
            <v>1</v>
          </cell>
          <cell r="Q717">
            <v>0</v>
          </cell>
          <cell r="R717">
            <v>0</v>
          </cell>
          <cell r="S717">
            <v>0</v>
          </cell>
        </row>
        <row r="718">
          <cell r="D718" t="str">
            <v>Horizon Prisma Omega gebouw L</v>
          </cell>
          <cell r="E718" t="str">
            <v>bgg</v>
          </cell>
          <cell r="F718" t="str">
            <v>A0.22</v>
          </cell>
          <cell r="G718" t="str">
            <v>Douche</v>
          </cell>
          <cell r="H718" t="str">
            <v>sanitaire ruimte (toilet-/doucheruimte)</v>
          </cell>
          <cell r="I718" t="str">
            <v>Steen</v>
          </cell>
          <cell r="J718">
            <v>2</v>
          </cell>
          <cell r="K718"/>
          <cell r="L718">
            <v>4255</v>
          </cell>
          <cell r="M718">
            <v>104</v>
          </cell>
          <cell r="N718"/>
          <cell r="O718">
            <v>255</v>
          </cell>
          <cell r="P718">
            <v>1</v>
          </cell>
          <cell r="Q718">
            <v>0</v>
          </cell>
          <cell r="R718">
            <v>0</v>
          </cell>
          <cell r="S718">
            <v>0</v>
          </cell>
        </row>
        <row r="719">
          <cell r="D719" t="str">
            <v>Horizon Prisma Omega gebouw L</v>
          </cell>
          <cell r="E719" t="str">
            <v>bgg</v>
          </cell>
          <cell r="F719" t="str">
            <v>A0.23</v>
          </cell>
          <cell r="G719" t="str">
            <v>Douche</v>
          </cell>
          <cell r="H719" t="str">
            <v>sanitaire ruimte (toilet-/doucheruimte)</v>
          </cell>
          <cell r="I719" t="str">
            <v>Steen</v>
          </cell>
          <cell r="J719">
            <v>2</v>
          </cell>
          <cell r="K719"/>
          <cell r="L719">
            <v>4255</v>
          </cell>
          <cell r="M719">
            <v>104</v>
          </cell>
          <cell r="N719"/>
          <cell r="O719">
            <v>255</v>
          </cell>
          <cell r="P719">
            <v>1</v>
          </cell>
          <cell r="Q719">
            <v>0</v>
          </cell>
          <cell r="R719">
            <v>0</v>
          </cell>
          <cell r="S719">
            <v>0</v>
          </cell>
        </row>
        <row r="720">
          <cell r="D720" t="str">
            <v>Horizon Prisma Omega gebouw L</v>
          </cell>
          <cell r="E720" t="str">
            <v>bgg</v>
          </cell>
          <cell r="F720" t="str">
            <v>A0.24</v>
          </cell>
          <cell r="G720" t="str">
            <v>Douche</v>
          </cell>
          <cell r="H720" t="str">
            <v>sanitaire ruimte (toilet-/doucheruimte)</v>
          </cell>
          <cell r="I720" t="str">
            <v>Steen</v>
          </cell>
          <cell r="J720">
            <v>2</v>
          </cell>
          <cell r="K720"/>
          <cell r="L720">
            <v>4255</v>
          </cell>
          <cell r="M720">
            <v>104</v>
          </cell>
          <cell r="N720"/>
          <cell r="O720">
            <v>255</v>
          </cell>
          <cell r="P720">
            <v>1</v>
          </cell>
          <cell r="Q720">
            <v>0</v>
          </cell>
          <cell r="R720">
            <v>0</v>
          </cell>
          <cell r="S720">
            <v>0</v>
          </cell>
        </row>
        <row r="721">
          <cell r="D721" t="str">
            <v>Horizon Prisma Omega gebouw L</v>
          </cell>
          <cell r="E721" t="str">
            <v>bgg</v>
          </cell>
          <cell r="F721" t="str">
            <v>A0.25</v>
          </cell>
          <cell r="G721" t="str">
            <v>Douche</v>
          </cell>
          <cell r="H721" t="str">
            <v>sanitaire ruimte (toilet-/doucheruimte)</v>
          </cell>
          <cell r="I721" t="str">
            <v>Steen</v>
          </cell>
          <cell r="J721">
            <v>2</v>
          </cell>
          <cell r="K721"/>
          <cell r="L721">
            <v>4255</v>
          </cell>
          <cell r="M721">
            <v>104</v>
          </cell>
          <cell r="N721"/>
          <cell r="O721">
            <v>255</v>
          </cell>
          <cell r="P721">
            <v>1</v>
          </cell>
          <cell r="Q721">
            <v>0</v>
          </cell>
          <cell r="R721">
            <v>0</v>
          </cell>
          <cell r="S721">
            <v>0</v>
          </cell>
        </row>
        <row r="722">
          <cell r="D722" t="str">
            <v>Horizon Prisma Omega gebouw L</v>
          </cell>
          <cell r="E722" t="str">
            <v>bgg</v>
          </cell>
          <cell r="F722" t="str">
            <v>A0.26</v>
          </cell>
          <cell r="G722" t="str">
            <v>Toilet</v>
          </cell>
          <cell r="H722" t="str">
            <v>sanitaire ruimte (toilet-/doucheruimte)</v>
          </cell>
          <cell r="I722" t="str">
            <v>Steen</v>
          </cell>
          <cell r="J722">
            <v>1.8</v>
          </cell>
          <cell r="K722"/>
          <cell r="L722">
            <v>4153</v>
          </cell>
          <cell r="M722">
            <v>104</v>
          </cell>
          <cell r="N722"/>
          <cell r="O722">
            <v>153</v>
          </cell>
          <cell r="P722">
            <v>1</v>
          </cell>
          <cell r="Q722">
            <v>0</v>
          </cell>
          <cell r="R722">
            <v>0</v>
          </cell>
          <cell r="S722">
            <v>0</v>
          </cell>
        </row>
        <row r="723">
          <cell r="D723" t="str">
            <v>Horizon Prisma Omega gebouw L</v>
          </cell>
          <cell r="E723" t="str">
            <v>bgg</v>
          </cell>
          <cell r="F723" t="str">
            <v>A0.27</v>
          </cell>
          <cell r="G723" t="str">
            <v>Werkkast</v>
          </cell>
          <cell r="H723" t="str">
            <v>niet van toepassing</v>
          </cell>
          <cell r="I723"/>
          <cell r="J723"/>
          <cell r="K723"/>
          <cell r="L723" t="str">
            <v>nvt</v>
          </cell>
          <cell r="M723">
            <v>0</v>
          </cell>
          <cell r="N723"/>
          <cell r="O723">
            <v>0</v>
          </cell>
          <cell r="P723">
            <v>1</v>
          </cell>
          <cell r="Q723">
            <v>0</v>
          </cell>
          <cell r="R723">
            <v>0</v>
          </cell>
          <cell r="S723">
            <v>0</v>
          </cell>
        </row>
        <row r="724">
          <cell r="D724" t="str">
            <v>Horizon Prisma Omega gebouw L</v>
          </cell>
          <cell r="E724" t="str">
            <v>bgg</v>
          </cell>
          <cell r="F724" t="str">
            <v>A0.28</v>
          </cell>
          <cell r="G724" t="str">
            <v>Berging</v>
          </cell>
          <cell r="H724" t="str">
            <v>niet van toepassing</v>
          </cell>
          <cell r="I724"/>
          <cell r="J724"/>
          <cell r="K724"/>
          <cell r="L724" t="str">
            <v>nvt</v>
          </cell>
          <cell r="M724">
            <v>0</v>
          </cell>
          <cell r="N724"/>
          <cell r="O724">
            <v>0</v>
          </cell>
          <cell r="P724">
            <v>1</v>
          </cell>
          <cell r="Q724">
            <v>0</v>
          </cell>
          <cell r="R724">
            <v>0</v>
          </cell>
          <cell r="S724">
            <v>0</v>
          </cell>
        </row>
        <row r="725">
          <cell r="D725" t="str">
            <v>Horizon Prisma Omega gebouw L</v>
          </cell>
          <cell r="E725" t="str">
            <v>bgg</v>
          </cell>
          <cell r="F725" t="str">
            <v xml:space="preserve">B0.01 </v>
          </cell>
          <cell r="G725" t="str">
            <v>Slaapkamer</v>
          </cell>
          <cell r="H725" t="str">
            <v>niet van toepassing</v>
          </cell>
          <cell r="I725" t="str">
            <v>Linoleum</v>
          </cell>
          <cell r="J725"/>
          <cell r="K725"/>
          <cell r="L725" t="str">
            <v>nvt</v>
          </cell>
          <cell r="M725">
            <v>0</v>
          </cell>
          <cell r="N725"/>
          <cell r="O725">
            <v>0</v>
          </cell>
          <cell r="P725">
            <v>1</v>
          </cell>
          <cell r="Q725">
            <v>0</v>
          </cell>
          <cell r="R725">
            <v>0</v>
          </cell>
          <cell r="S725">
            <v>0</v>
          </cell>
        </row>
        <row r="726">
          <cell r="D726" t="str">
            <v>Horizon Prisma Omega gebouw L</v>
          </cell>
          <cell r="E726" t="str">
            <v>bgg</v>
          </cell>
          <cell r="F726" t="str">
            <v>B0.02</v>
          </cell>
          <cell r="G726" t="str">
            <v>Slaapkamer</v>
          </cell>
          <cell r="H726" t="str">
            <v>niet van toepassing</v>
          </cell>
          <cell r="I726" t="str">
            <v>Linoleum</v>
          </cell>
          <cell r="J726"/>
          <cell r="K726"/>
          <cell r="L726" t="str">
            <v>nvt</v>
          </cell>
          <cell r="M726">
            <v>0</v>
          </cell>
          <cell r="N726"/>
          <cell r="O726">
            <v>0</v>
          </cell>
          <cell r="P726">
            <v>1</v>
          </cell>
          <cell r="Q726">
            <v>0</v>
          </cell>
          <cell r="R726">
            <v>0</v>
          </cell>
          <cell r="S726">
            <v>0</v>
          </cell>
        </row>
        <row r="727">
          <cell r="D727" t="str">
            <v>Horizon Prisma Omega gebouw L</v>
          </cell>
          <cell r="E727" t="str">
            <v>bgg</v>
          </cell>
          <cell r="F727" t="str">
            <v>B0.03</v>
          </cell>
          <cell r="G727" t="str">
            <v>Slaapkamer</v>
          </cell>
          <cell r="H727" t="str">
            <v>niet van toepassing</v>
          </cell>
          <cell r="I727" t="str">
            <v>Linoleum</v>
          </cell>
          <cell r="J727"/>
          <cell r="K727"/>
          <cell r="L727" t="str">
            <v>nvt</v>
          </cell>
          <cell r="M727">
            <v>0</v>
          </cell>
          <cell r="N727"/>
          <cell r="O727">
            <v>0</v>
          </cell>
          <cell r="P727">
            <v>1</v>
          </cell>
          <cell r="Q727">
            <v>0</v>
          </cell>
          <cell r="R727">
            <v>0</v>
          </cell>
          <cell r="S727">
            <v>0</v>
          </cell>
        </row>
        <row r="728">
          <cell r="D728" t="str">
            <v>Horizon Prisma Omega gebouw L</v>
          </cell>
          <cell r="E728" t="str">
            <v>bgg</v>
          </cell>
          <cell r="F728" t="str">
            <v>B0.04</v>
          </cell>
          <cell r="G728" t="str">
            <v>Slaapkamer</v>
          </cell>
          <cell r="H728" t="str">
            <v>niet van toepassing</v>
          </cell>
          <cell r="I728" t="str">
            <v>Linoleum</v>
          </cell>
          <cell r="J728"/>
          <cell r="K728"/>
          <cell r="L728" t="str">
            <v>nvt</v>
          </cell>
          <cell r="M728">
            <v>0</v>
          </cell>
          <cell r="N728"/>
          <cell r="O728">
            <v>0</v>
          </cell>
          <cell r="P728">
            <v>1</v>
          </cell>
          <cell r="Q728">
            <v>0</v>
          </cell>
          <cell r="R728">
            <v>0</v>
          </cell>
          <cell r="S728">
            <v>0</v>
          </cell>
        </row>
        <row r="729">
          <cell r="D729" t="str">
            <v>Horizon Prisma Omega gebouw L</v>
          </cell>
          <cell r="E729" t="str">
            <v>bgg</v>
          </cell>
          <cell r="F729" t="str">
            <v>B0.05</v>
          </cell>
          <cell r="G729" t="str">
            <v>Slaapkamer</v>
          </cell>
          <cell r="H729" t="str">
            <v>niet van toepassing</v>
          </cell>
          <cell r="I729" t="str">
            <v>Linoleum</v>
          </cell>
          <cell r="J729"/>
          <cell r="K729"/>
          <cell r="L729" t="str">
            <v>nvt</v>
          </cell>
          <cell r="M729">
            <v>0</v>
          </cell>
          <cell r="N729"/>
          <cell r="O729">
            <v>0</v>
          </cell>
          <cell r="P729">
            <v>1</v>
          </cell>
          <cell r="Q729">
            <v>0</v>
          </cell>
          <cell r="R729">
            <v>0</v>
          </cell>
          <cell r="S729">
            <v>0</v>
          </cell>
        </row>
        <row r="730">
          <cell r="D730" t="str">
            <v>Horizon Prisma Omega gebouw L</v>
          </cell>
          <cell r="E730" t="str">
            <v>bgg</v>
          </cell>
          <cell r="F730" t="str">
            <v>B0.06</v>
          </cell>
          <cell r="G730" t="str">
            <v>Slaapkamer</v>
          </cell>
          <cell r="H730" t="str">
            <v>niet van toepassing</v>
          </cell>
          <cell r="I730" t="str">
            <v>Linoleum</v>
          </cell>
          <cell r="J730"/>
          <cell r="K730"/>
          <cell r="L730" t="str">
            <v>nvt</v>
          </cell>
          <cell r="M730">
            <v>0</v>
          </cell>
          <cell r="N730"/>
          <cell r="O730">
            <v>0</v>
          </cell>
          <cell r="P730">
            <v>1</v>
          </cell>
          <cell r="Q730">
            <v>0</v>
          </cell>
          <cell r="R730">
            <v>0</v>
          </cell>
          <cell r="S730">
            <v>0</v>
          </cell>
        </row>
        <row r="731">
          <cell r="D731" t="str">
            <v>Horizon Prisma Omega gebouw L</v>
          </cell>
          <cell r="E731" t="str">
            <v>bgg</v>
          </cell>
          <cell r="F731" t="str">
            <v>B0.07</v>
          </cell>
          <cell r="G731" t="str">
            <v>Slaapkamer</v>
          </cell>
          <cell r="H731" t="str">
            <v>niet van toepassing</v>
          </cell>
          <cell r="I731" t="str">
            <v>Linoleum</v>
          </cell>
          <cell r="J731"/>
          <cell r="K731"/>
          <cell r="L731" t="str">
            <v>nvt</v>
          </cell>
          <cell r="M731">
            <v>0</v>
          </cell>
          <cell r="N731"/>
          <cell r="O731">
            <v>0</v>
          </cell>
          <cell r="P731">
            <v>1</v>
          </cell>
          <cell r="Q731">
            <v>0</v>
          </cell>
          <cell r="R731">
            <v>0</v>
          </cell>
          <cell r="S731">
            <v>0</v>
          </cell>
        </row>
        <row r="732">
          <cell r="D732" t="str">
            <v>Horizon Prisma Omega gebouw L</v>
          </cell>
          <cell r="E732" t="str">
            <v>bgg</v>
          </cell>
          <cell r="F732" t="str">
            <v>B0.08</v>
          </cell>
          <cell r="G732" t="str">
            <v>Slaapkamer</v>
          </cell>
          <cell r="H732" t="str">
            <v>niet van toepassing</v>
          </cell>
          <cell r="I732" t="str">
            <v>Linoleum</v>
          </cell>
          <cell r="J732"/>
          <cell r="K732"/>
          <cell r="L732" t="str">
            <v>nvt</v>
          </cell>
          <cell r="M732">
            <v>0</v>
          </cell>
          <cell r="N732"/>
          <cell r="O732">
            <v>0</v>
          </cell>
          <cell r="P732">
            <v>1</v>
          </cell>
          <cell r="Q732">
            <v>0</v>
          </cell>
          <cell r="R732">
            <v>0</v>
          </cell>
          <cell r="S732">
            <v>0</v>
          </cell>
        </row>
        <row r="733">
          <cell r="D733" t="str">
            <v>Horizon Prisma Omega gebouw L</v>
          </cell>
          <cell r="E733" t="str">
            <v>bgg</v>
          </cell>
          <cell r="F733" t="str">
            <v>B0.09</v>
          </cell>
          <cell r="G733" t="str">
            <v>Slaapkamer</v>
          </cell>
          <cell r="H733" t="str">
            <v>niet van toepassing</v>
          </cell>
          <cell r="I733" t="str">
            <v>Linoleum</v>
          </cell>
          <cell r="J733"/>
          <cell r="K733"/>
          <cell r="L733" t="str">
            <v>nvt</v>
          </cell>
          <cell r="M733">
            <v>0</v>
          </cell>
          <cell r="N733"/>
          <cell r="O733">
            <v>0</v>
          </cell>
          <cell r="P733">
            <v>1</v>
          </cell>
          <cell r="Q733">
            <v>0</v>
          </cell>
          <cell r="R733">
            <v>0</v>
          </cell>
          <cell r="S733">
            <v>0</v>
          </cell>
        </row>
        <row r="734">
          <cell r="D734" t="str">
            <v>Horizon Prisma Omega gebouw L</v>
          </cell>
          <cell r="E734" t="str">
            <v>bgg</v>
          </cell>
          <cell r="F734" t="str">
            <v>B0.10</v>
          </cell>
          <cell r="G734" t="str">
            <v>Slaapkamer</v>
          </cell>
          <cell r="H734" t="str">
            <v>niet van toepassing</v>
          </cell>
          <cell r="I734" t="str">
            <v>Linoleum</v>
          </cell>
          <cell r="J734"/>
          <cell r="K734"/>
          <cell r="L734" t="str">
            <v>nvt</v>
          </cell>
          <cell r="M734">
            <v>0</v>
          </cell>
          <cell r="N734"/>
          <cell r="O734">
            <v>0</v>
          </cell>
          <cell r="P734">
            <v>1</v>
          </cell>
          <cell r="Q734">
            <v>0</v>
          </cell>
          <cell r="R734">
            <v>0</v>
          </cell>
          <cell r="S734">
            <v>0</v>
          </cell>
        </row>
        <row r="735">
          <cell r="D735" t="str">
            <v>Horizon Prisma Omega gebouw L</v>
          </cell>
          <cell r="E735" t="str">
            <v>bgg</v>
          </cell>
          <cell r="F735" t="str">
            <v>B0.11</v>
          </cell>
          <cell r="G735" t="str">
            <v>Gang/verkeersruimte</v>
          </cell>
          <cell r="H735" t="str">
            <v>entree, gang, hal, repro, kopieer, was/droogruimte</v>
          </cell>
          <cell r="I735" t="str">
            <v>Linoleum</v>
          </cell>
          <cell r="J735">
            <v>66.5</v>
          </cell>
          <cell r="K735"/>
          <cell r="L735">
            <v>3153</v>
          </cell>
          <cell r="M735">
            <v>103</v>
          </cell>
          <cell r="N735"/>
          <cell r="O735">
            <v>153</v>
          </cell>
          <cell r="P735">
            <v>1</v>
          </cell>
          <cell r="Q735">
            <v>0</v>
          </cell>
          <cell r="R735">
            <v>0</v>
          </cell>
          <cell r="S735">
            <v>0</v>
          </cell>
        </row>
        <row r="736">
          <cell r="D736" t="str">
            <v>Horizon Prisma Omega gebouw L</v>
          </cell>
          <cell r="E736" t="str">
            <v>bgg</v>
          </cell>
          <cell r="F736" t="str">
            <v>B0.12</v>
          </cell>
          <cell r="G736" t="str">
            <v>Toilet</v>
          </cell>
          <cell r="H736" t="str">
            <v>sanitaire ruimte (toilet-/doucheruimte)</v>
          </cell>
          <cell r="I736" t="str">
            <v>Steen</v>
          </cell>
          <cell r="J736">
            <v>1.6</v>
          </cell>
          <cell r="K736"/>
          <cell r="L736">
            <v>4153</v>
          </cell>
          <cell r="M736">
            <v>104</v>
          </cell>
          <cell r="N736"/>
          <cell r="O736">
            <v>153</v>
          </cell>
          <cell r="P736">
            <v>1</v>
          </cell>
          <cell r="Q736">
            <v>0</v>
          </cell>
          <cell r="R736">
            <v>0</v>
          </cell>
          <cell r="S736">
            <v>0</v>
          </cell>
        </row>
        <row r="737">
          <cell r="D737" t="str">
            <v>Horizon Prisma Omega gebouw L</v>
          </cell>
          <cell r="E737" t="str">
            <v>bgg</v>
          </cell>
          <cell r="F737" t="str">
            <v>B0.13</v>
          </cell>
          <cell r="G737" t="str">
            <v>Telefoon</v>
          </cell>
          <cell r="H737" t="str">
            <v>entree, gang, hal, repro, kopieer, was/droogruimte</v>
          </cell>
          <cell r="I737" t="str">
            <v>Linoleum</v>
          </cell>
          <cell r="J737">
            <v>1.9</v>
          </cell>
          <cell r="K737"/>
          <cell r="L737">
            <v>3102</v>
          </cell>
          <cell r="M737">
            <v>103</v>
          </cell>
          <cell r="N737"/>
          <cell r="O737">
            <v>102</v>
          </cell>
          <cell r="P737">
            <v>1</v>
          </cell>
          <cell r="Q737">
            <v>0</v>
          </cell>
          <cell r="R737">
            <v>0</v>
          </cell>
          <cell r="S737">
            <v>0</v>
          </cell>
        </row>
        <row r="738">
          <cell r="D738" t="str">
            <v>Horizon Prisma Omega gebouw L</v>
          </cell>
          <cell r="E738" t="str">
            <v>bgg</v>
          </cell>
          <cell r="F738" t="str">
            <v>B0.14</v>
          </cell>
          <cell r="G738" t="str">
            <v>Berging</v>
          </cell>
          <cell r="H738" t="str">
            <v>niet van toepassing</v>
          </cell>
          <cell r="I738"/>
          <cell r="J738"/>
          <cell r="K738"/>
          <cell r="L738" t="str">
            <v>nvt</v>
          </cell>
          <cell r="M738">
            <v>0</v>
          </cell>
          <cell r="N738"/>
          <cell r="O738">
            <v>0</v>
          </cell>
          <cell r="P738">
            <v>1</v>
          </cell>
          <cell r="Q738">
            <v>0</v>
          </cell>
          <cell r="R738">
            <v>0</v>
          </cell>
          <cell r="S738">
            <v>0</v>
          </cell>
        </row>
        <row r="739">
          <cell r="D739" t="str">
            <v>Horizon Prisma Omega gebouw L</v>
          </cell>
          <cell r="E739" t="str">
            <v>bgg</v>
          </cell>
          <cell r="F739" t="str">
            <v>B0.15</v>
          </cell>
          <cell r="G739" t="str">
            <v>Teamkamer</v>
          </cell>
          <cell r="H739" t="str">
            <v>administratieve -, personeels- en vergaderruimte</v>
          </cell>
          <cell r="I739" t="str">
            <v>Linoleum</v>
          </cell>
          <cell r="J739">
            <v>11.1</v>
          </cell>
          <cell r="K739"/>
          <cell r="L739">
            <v>1153</v>
          </cell>
          <cell r="M739">
            <v>101</v>
          </cell>
          <cell r="N739"/>
          <cell r="O739">
            <v>153</v>
          </cell>
          <cell r="P739">
            <v>1</v>
          </cell>
          <cell r="Q739">
            <v>0</v>
          </cell>
          <cell r="R739">
            <v>0</v>
          </cell>
          <cell r="S739">
            <v>0</v>
          </cell>
        </row>
        <row r="740">
          <cell r="D740" t="str">
            <v>Horizon Prisma Omega gebouw L</v>
          </cell>
          <cell r="E740" t="str">
            <v>bgg</v>
          </cell>
          <cell r="F740" t="str">
            <v>B0.16</v>
          </cell>
          <cell r="G740" t="str">
            <v>Berging</v>
          </cell>
          <cell r="H740" t="str">
            <v>niet van toepassing</v>
          </cell>
          <cell r="I740"/>
          <cell r="J740"/>
          <cell r="K740"/>
          <cell r="L740" t="str">
            <v>nvt</v>
          </cell>
          <cell r="M740">
            <v>0</v>
          </cell>
          <cell r="N740"/>
          <cell r="O740">
            <v>0</v>
          </cell>
          <cell r="P740">
            <v>1</v>
          </cell>
          <cell r="Q740">
            <v>0</v>
          </cell>
          <cell r="R740">
            <v>0</v>
          </cell>
          <cell r="S740">
            <v>0</v>
          </cell>
        </row>
        <row r="741">
          <cell r="D741" t="str">
            <v>Horizon Prisma Omega gebouw L</v>
          </cell>
          <cell r="E741" t="str">
            <v>bgg</v>
          </cell>
          <cell r="F741" t="str">
            <v>B0.17</v>
          </cell>
          <cell r="G741" t="str">
            <v>Woonkamer</v>
          </cell>
          <cell r="H741" t="str">
            <v>aula, gemeenschappelijke ruimte, bibliotheek</v>
          </cell>
          <cell r="I741" t="str">
            <v>Linoleum</v>
          </cell>
          <cell r="J741">
            <v>62.3</v>
          </cell>
          <cell r="K741"/>
          <cell r="L741">
            <v>2153</v>
          </cell>
          <cell r="M741">
            <v>102</v>
          </cell>
          <cell r="N741"/>
          <cell r="O741">
            <v>153</v>
          </cell>
          <cell r="P741">
            <v>1</v>
          </cell>
          <cell r="Q741">
            <v>0</v>
          </cell>
          <cell r="R741">
            <v>0</v>
          </cell>
          <cell r="S741">
            <v>0</v>
          </cell>
        </row>
        <row r="742">
          <cell r="D742" t="str">
            <v>Horizon Prisma Omega gebouw L</v>
          </cell>
          <cell r="E742" t="str">
            <v>bgg</v>
          </cell>
          <cell r="F742" t="str">
            <v>B0.18</v>
          </cell>
          <cell r="G742" t="str">
            <v>Bijkeuken</v>
          </cell>
          <cell r="H742" t="str">
            <v>Keuken</v>
          </cell>
          <cell r="I742" t="str">
            <v>Linoleum</v>
          </cell>
          <cell r="J742">
            <v>2.5</v>
          </cell>
          <cell r="K742"/>
          <cell r="L742">
            <v>18153</v>
          </cell>
          <cell r="M742" t="str">
            <v>nvt</v>
          </cell>
          <cell r="N742"/>
          <cell r="O742">
            <v>153</v>
          </cell>
          <cell r="P742">
            <v>1</v>
          </cell>
          <cell r="Q742">
            <v>0</v>
          </cell>
          <cell r="R742">
            <v>0</v>
          </cell>
          <cell r="S742">
            <v>0</v>
          </cell>
        </row>
        <row r="743">
          <cell r="D743" t="str">
            <v>Horizon Prisma Omega gebouw L</v>
          </cell>
          <cell r="E743" t="str">
            <v>bgg</v>
          </cell>
          <cell r="F743" t="str">
            <v>B0.19</v>
          </cell>
          <cell r="G743" t="str">
            <v>Multifunctioneleruimte</v>
          </cell>
          <cell r="H743" t="str">
            <v>aula, gemeenschappelijke ruimte, bibliotheek</v>
          </cell>
          <cell r="I743" t="str">
            <v>Linoleum</v>
          </cell>
          <cell r="J743">
            <v>34.700000000000003</v>
          </cell>
          <cell r="K743"/>
          <cell r="L743">
            <v>2153</v>
          </cell>
          <cell r="M743">
            <v>102</v>
          </cell>
          <cell r="N743"/>
          <cell r="O743">
            <v>153</v>
          </cell>
          <cell r="P743">
            <v>1</v>
          </cell>
          <cell r="Q743">
            <v>0</v>
          </cell>
          <cell r="R743">
            <v>0</v>
          </cell>
          <cell r="S743">
            <v>0</v>
          </cell>
        </row>
        <row r="744">
          <cell r="D744" t="str">
            <v>Horizon Prisma Omega gebouw L</v>
          </cell>
          <cell r="E744" t="str">
            <v>bgg</v>
          </cell>
          <cell r="F744" t="str">
            <v>B0.20</v>
          </cell>
          <cell r="G744" t="str">
            <v>Wasruimte</v>
          </cell>
          <cell r="H744" t="str">
            <v>sanitaire ruimte (toilet-/doucheruimte)</v>
          </cell>
          <cell r="I744" t="str">
            <v>Linoleum</v>
          </cell>
          <cell r="J744">
            <v>6.2</v>
          </cell>
          <cell r="K744"/>
          <cell r="L744">
            <v>4255</v>
          </cell>
          <cell r="M744">
            <v>104</v>
          </cell>
          <cell r="N744"/>
          <cell r="O744">
            <v>255</v>
          </cell>
          <cell r="P744">
            <v>1</v>
          </cell>
          <cell r="Q744">
            <v>0</v>
          </cell>
          <cell r="R744">
            <v>0</v>
          </cell>
          <cell r="S744">
            <v>0</v>
          </cell>
        </row>
        <row r="745">
          <cell r="D745" t="str">
            <v>Horizon Prisma Omega gebouw L</v>
          </cell>
          <cell r="E745" t="str">
            <v>bgg</v>
          </cell>
          <cell r="F745" t="str">
            <v>B0.21</v>
          </cell>
          <cell r="G745" t="str">
            <v>Toilet</v>
          </cell>
          <cell r="H745" t="str">
            <v>sanitaire ruimte (toilet-/doucheruimte)</v>
          </cell>
          <cell r="I745" t="str">
            <v>Steen</v>
          </cell>
          <cell r="J745">
            <v>2</v>
          </cell>
          <cell r="K745"/>
          <cell r="L745">
            <v>4153</v>
          </cell>
          <cell r="M745">
            <v>104</v>
          </cell>
          <cell r="N745"/>
          <cell r="O745">
            <v>153</v>
          </cell>
          <cell r="P745">
            <v>1</v>
          </cell>
          <cell r="Q745">
            <v>0</v>
          </cell>
          <cell r="R745">
            <v>0</v>
          </cell>
          <cell r="S745">
            <v>0</v>
          </cell>
        </row>
        <row r="746">
          <cell r="D746" t="str">
            <v>Horizon Prisma Omega gebouw L</v>
          </cell>
          <cell r="E746" t="str">
            <v>bgg</v>
          </cell>
          <cell r="F746" t="str">
            <v>B0.22</v>
          </cell>
          <cell r="G746" t="str">
            <v>Douche</v>
          </cell>
          <cell r="H746" t="str">
            <v>sanitaire ruimte (toilet-/doucheruimte)</v>
          </cell>
          <cell r="I746" t="str">
            <v>Steen</v>
          </cell>
          <cell r="J746">
            <v>2</v>
          </cell>
          <cell r="K746"/>
          <cell r="L746">
            <v>4255</v>
          </cell>
          <cell r="M746">
            <v>104</v>
          </cell>
          <cell r="N746"/>
          <cell r="O746">
            <v>255</v>
          </cell>
          <cell r="P746">
            <v>1</v>
          </cell>
          <cell r="Q746">
            <v>0</v>
          </cell>
          <cell r="R746">
            <v>0</v>
          </cell>
          <cell r="S746">
            <v>0</v>
          </cell>
        </row>
        <row r="747">
          <cell r="D747" t="str">
            <v>Horizon Prisma Omega gebouw L</v>
          </cell>
          <cell r="E747" t="str">
            <v>bgg</v>
          </cell>
          <cell r="F747" t="str">
            <v>B0.23</v>
          </cell>
          <cell r="G747" t="str">
            <v>Douche</v>
          </cell>
          <cell r="H747" t="str">
            <v>sanitaire ruimte (toilet-/doucheruimte)</v>
          </cell>
          <cell r="I747" t="str">
            <v>Steen</v>
          </cell>
          <cell r="J747">
            <v>2</v>
          </cell>
          <cell r="K747"/>
          <cell r="L747">
            <v>4255</v>
          </cell>
          <cell r="M747">
            <v>104</v>
          </cell>
          <cell r="N747"/>
          <cell r="O747">
            <v>255</v>
          </cell>
          <cell r="P747">
            <v>1</v>
          </cell>
          <cell r="Q747">
            <v>0</v>
          </cell>
          <cell r="R747">
            <v>0</v>
          </cell>
          <cell r="S747">
            <v>0</v>
          </cell>
        </row>
        <row r="748">
          <cell r="D748" t="str">
            <v>Horizon Prisma Omega gebouw L</v>
          </cell>
          <cell r="E748" t="str">
            <v>bgg</v>
          </cell>
          <cell r="F748" t="str">
            <v>B0.24</v>
          </cell>
          <cell r="G748" t="str">
            <v>Douche</v>
          </cell>
          <cell r="H748" t="str">
            <v>sanitaire ruimte (toilet-/doucheruimte)</v>
          </cell>
          <cell r="I748" t="str">
            <v>Steen</v>
          </cell>
          <cell r="J748">
            <v>2</v>
          </cell>
          <cell r="K748"/>
          <cell r="L748">
            <v>4255</v>
          </cell>
          <cell r="M748">
            <v>104</v>
          </cell>
          <cell r="N748"/>
          <cell r="O748">
            <v>255</v>
          </cell>
          <cell r="P748">
            <v>1</v>
          </cell>
          <cell r="Q748">
            <v>0</v>
          </cell>
          <cell r="R748">
            <v>0</v>
          </cell>
          <cell r="S748">
            <v>0</v>
          </cell>
        </row>
        <row r="749">
          <cell r="D749" t="str">
            <v>Horizon Prisma Omega gebouw L</v>
          </cell>
          <cell r="E749" t="str">
            <v>bgg</v>
          </cell>
          <cell r="F749" t="str">
            <v>B0.25</v>
          </cell>
          <cell r="G749" t="str">
            <v>Douche</v>
          </cell>
          <cell r="H749" t="str">
            <v>sanitaire ruimte (toilet-/doucheruimte)</v>
          </cell>
          <cell r="I749" t="str">
            <v>Steen</v>
          </cell>
          <cell r="J749">
            <v>2</v>
          </cell>
          <cell r="K749"/>
          <cell r="L749">
            <v>4255</v>
          </cell>
          <cell r="M749">
            <v>104</v>
          </cell>
          <cell r="N749"/>
          <cell r="O749">
            <v>255</v>
          </cell>
          <cell r="P749">
            <v>1</v>
          </cell>
          <cell r="Q749">
            <v>0</v>
          </cell>
          <cell r="R749">
            <v>0</v>
          </cell>
          <cell r="S749">
            <v>0</v>
          </cell>
        </row>
        <row r="750">
          <cell r="D750" t="str">
            <v>Horizon Prisma Omega gebouw L</v>
          </cell>
          <cell r="E750" t="str">
            <v>bgg</v>
          </cell>
          <cell r="F750" t="str">
            <v>B0.26</v>
          </cell>
          <cell r="G750" t="str">
            <v>Toilet</v>
          </cell>
          <cell r="H750" t="str">
            <v>sanitaire ruimte (toilet-/doucheruimte)</v>
          </cell>
          <cell r="I750" t="str">
            <v>Steen</v>
          </cell>
          <cell r="J750">
            <v>1.9</v>
          </cell>
          <cell r="K750"/>
          <cell r="L750">
            <v>4153</v>
          </cell>
          <cell r="M750">
            <v>104</v>
          </cell>
          <cell r="N750"/>
          <cell r="O750">
            <v>153</v>
          </cell>
          <cell r="P750">
            <v>1</v>
          </cell>
          <cell r="Q750">
            <v>0</v>
          </cell>
          <cell r="R750">
            <v>0</v>
          </cell>
          <cell r="S750">
            <v>0</v>
          </cell>
        </row>
        <row r="751">
          <cell r="D751" t="str">
            <v>Horizon Prisma Omega gebouw L</v>
          </cell>
          <cell r="E751" t="str">
            <v>bgg</v>
          </cell>
          <cell r="F751" t="str">
            <v>B0.27</v>
          </cell>
          <cell r="G751" t="str">
            <v>werkkast</v>
          </cell>
          <cell r="H751" t="str">
            <v>niet van toepassing</v>
          </cell>
          <cell r="I751" t="str">
            <v>Tegels</v>
          </cell>
          <cell r="J751"/>
          <cell r="K751"/>
          <cell r="L751" t="str">
            <v>nvt</v>
          </cell>
          <cell r="M751">
            <v>0</v>
          </cell>
          <cell r="N751"/>
          <cell r="O751">
            <v>0</v>
          </cell>
          <cell r="P751">
            <v>1</v>
          </cell>
          <cell r="Q751">
            <v>0</v>
          </cell>
          <cell r="R751">
            <v>0</v>
          </cell>
          <cell r="S751">
            <v>0</v>
          </cell>
        </row>
        <row r="752">
          <cell r="D752" t="str">
            <v>Horizon Prisma Omega gebouw L</v>
          </cell>
          <cell r="E752" t="str">
            <v>bgg</v>
          </cell>
          <cell r="F752" t="str">
            <v xml:space="preserve">C0.01 </v>
          </cell>
          <cell r="G752" t="str">
            <v>Slaapkamer</v>
          </cell>
          <cell r="H752" t="str">
            <v>niet van toepassing</v>
          </cell>
          <cell r="I752" t="str">
            <v>Linoleum</v>
          </cell>
          <cell r="J752"/>
          <cell r="K752"/>
          <cell r="L752" t="str">
            <v>nvt</v>
          </cell>
          <cell r="M752">
            <v>0</v>
          </cell>
          <cell r="N752"/>
          <cell r="O752">
            <v>0</v>
          </cell>
          <cell r="P752">
            <v>1</v>
          </cell>
          <cell r="Q752">
            <v>0</v>
          </cell>
          <cell r="R752">
            <v>0</v>
          </cell>
          <cell r="S752">
            <v>0</v>
          </cell>
        </row>
        <row r="753">
          <cell r="D753" t="str">
            <v>Horizon Prisma Omega gebouw L</v>
          </cell>
          <cell r="E753" t="str">
            <v>bgg</v>
          </cell>
          <cell r="F753" t="str">
            <v>C0.02</v>
          </cell>
          <cell r="G753" t="str">
            <v>Slaapkamer</v>
          </cell>
          <cell r="H753" t="str">
            <v>niet van toepassing</v>
          </cell>
          <cell r="I753" t="str">
            <v>Linoleum</v>
          </cell>
          <cell r="J753"/>
          <cell r="K753"/>
          <cell r="L753" t="str">
            <v>nvt</v>
          </cell>
          <cell r="M753">
            <v>0</v>
          </cell>
          <cell r="N753"/>
          <cell r="O753">
            <v>0</v>
          </cell>
          <cell r="P753">
            <v>1</v>
          </cell>
          <cell r="Q753">
            <v>0</v>
          </cell>
          <cell r="R753">
            <v>0</v>
          </cell>
          <cell r="S753">
            <v>0</v>
          </cell>
        </row>
        <row r="754">
          <cell r="D754" t="str">
            <v>Horizon Prisma Omega gebouw L</v>
          </cell>
          <cell r="E754" t="str">
            <v>bgg</v>
          </cell>
          <cell r="F754" t="str">
            <v>C0.03</v>
          </cell>
          <cell r="G754" t="str">
            <v>Slaapkamer</v>
          </cell>
          <cell r="H754" t="str">
            <v>niet van toepassing</v>
          </cell>
          <cell r="I754" t="str">
            <v>Linoleum</v>
          </cell>
          <cell r="J754"/>
          <cell r="K754"/>
          <cell r="L754" t="str">
            <v>nvt</v>
          </cell>
          <cell r="M754">
            <v>0</v>
          </cell>
          <cell r="N754"/>
          <cell r="O754">
            <v>0</v>
          </cell>
          <cell r="P754">
            <v>1</v>
          </cell>
          <cell r="Q754">
            <v>0</v>
          </cell>
          <cell r="R754">
            <v>0</v>
          </cell>
          <cell r="S754">
            <v>0</v>
          </cell>
        </row>
        <row r="755">
          <cell r="D755" t="str">
            <v>Horizon Prisma Omega gebouw L</v>
          </cell>
          <cell r="E755" t="str">
            <v>bgg</v>
          </cell>
          <cell r="F755" t="str">
            <v>C0.04</v>
          </cell>
          <cell r="G755" t="str">
            <v>Slaapkamer</v>
          </cell>
          <cell r="H755" t="str">
            <v>niet van toepassing</v>
          </cell>
          <cell r="I755" t="str">
            <v>Linoleum</v>
          </cell>
          <cell r="J755"/>
          <cell r="K755"/>
          <cell r="L755" t="str">
            <v>nvt</v>
          </cell>
          <cell r="M755">
            <v>0</v>
          </cell>
          <cell r="N755"/>
          <cell r="O755">
            <v>0</v>
          </cell>
          <cell r="P755">
            <v>1</v>
          </cell>
          <cell r="Q755">
            <v>0</v>
          </cell>
          <cell r="R755">
            <v>0</v>
          </cell>
          <cell r="S755">
            <v>0</v>
          </cell>
        </row>
        <row r="756">
          <cell r="D756" t="str">
            <v>Horizon Prisma Omega gebouw L</v>
          </cell>
          <cell r="E756" t="str">
            <v>bgg</v>
          </cell>
          <cell r="F756" t="str">
            <v>C0.05</v>
          </cell>
          <cell r="G756" t="str">
            <v>Slaapkamer</v>
          </cell>
          <cell r="H756" t="str">
            <v>niet van toepassing</v>
          </cell>
          <cell r="I756" t="str">
            <v>Linoleum</v>
          </cell>
          <cell r="J756"/>
          <cell r="K756"/>
          <cell r="L756" t="str">
            <v>nvt</v>
          </cell>
          <cell r="M756">
            <v>0</v>
          </cell>
          <cell r="N756"/>
          <cell r="O756">
            <v>0</v>
          </cell>
          <cell r="P756">
            <v>1</v>
          </cell>
          <cell r="Q756">
            <v>0</v>
          </cell>
          <cell r="R756">
            <v>0</v>
          </cell>
          <cell r="S756">
            <v>0</v>
          </cell>
        </row>
        <row r="757">
          <cell r="D757" t="str">
            <v>Horizon Prisma Omega gebouw L</v>
          </cell>
          <cell r="E757" t="str">
            <v>bgg</v>
          </cell>
          <cell r="F757" t="str">
            <v>C0.06</v>
          </cell>
          <cell r="G757" t="str">
            <v>Slaapkamer</v>
          </cell>
          <cell r="H757" t="str">
            <v>niet van toepassing</v>
          </cell>
          <cell r="I757" t="str">
            <v>Linoleum</v>
          </cell>
          <cell r="J757"/>
          <cell r="K757"/>
          <cell r="L757" t="str">
            <v>nvt</v>
          </cell>
          <cell r="M757">
            <v>0</v>
          </cell>
          <cell r="N757"/>
          <cell r="O757">
            <v>0</v>
          </cell>
          <cell r="P757">
            <v>1</v>
          </cell>
          <cell r="Q757">
            <v>0</v>
          </cell>
          <cell r="R757">
            <v>0</v>
          </cell>
          <cell r="S757">
            <v>0</v>
          </cell>
        </row>
        <row r="758">
          <cell r="D758" t="str">
            <v>Horizon Prisma Omega gebouw L</v>
          </cell>
          <cell r="E758" t="str">
            <v>bgg</v>
          </cell>
          <cell r="F758" t="str">
            <v>C0.07</v>
          </cell>
          <cell r="G758" t="str">
            <v>Slaapkamer</v>
          </cell>
          <cell r="H758" t="str">
            <v>niet van toepassing</v>
          </cell>
          <cell r="I758" t="str">
            <v>Linoleum</v>
          </cell>
          <cell r="J758"/>
          <cell r="K758"/>
          <cell r="L758" t="str">
            <v>nvt</v>
          </cell>
          <cell r="M758">
            <v>0</v>
          </cell>
          <cell r="N758"/>
          <cell r="O758">
            <v>0</v>
          </cell>
          <cell r="P758">
            <v>1</v>
          </cell>
          <cell r="Q758">
            <v>0</v>
          </cell>
          <cell r="R758">
            <v>0</v>
          </cell>
          <cell r="S758">
            <v>0</v>
          </cell>
        </row>
        <row r="759">
          <cell r="D759" t="str">
            <v>Horizon Prisma Omega gebouw L</v>
          </cell>
          <cell r="E759" t="str">
            <v>bgg</v>
          </cell>
          <cell r="F759" t="str">
            <v>C0.08</v>
          </cell>
          <cell r="G759" t="str">
            <v>Slaapkamer</v>
          </cell>
          <cell r="H759" t="str">
            <v>niet van toepassing</v>
          </cell>
          <cell r="I759" t="str">
            <v>Linoleum</v>
          </cell>
          <cell r="J759"/>
          <cell r="K759"/>
          <cell r="L759" t="str">
            <v>nvt</v>
          </cell>
          <cell r="M759">
            <v>0</v>
          </cell>
          <cell r="N759"/>
          <cell r="O759">
            <v>0</v>
          </cell>
          <cell r="P759">
            <v>1</v>
          </cell>
          <cell r="Q759">
            <v>0</v>
          </cell>
          <cell r="R759">
            <v>0</v>
          </cell>
          <cell r="S759">
            <v>0</v>
          </cell>
        </row>
        <row r="760">
          <cell r="D760" t="str">
            <v>Horizon Prisma Omega gebouw L</v>
          </cell>
          <cell r="E760" t="str">
            <v>bgg</v>
          </cell>
          <cell r="F760" t="str">
            <v>C0.09</v>
          </cell>
          <cell r="G760" t="str">
            <v>Slaapkamer</v>
          </cell>
          <cell r="H760" t="str">
            <v>niet van toepassing</v>
          </cell>
          <cell r="I760" t="str">
            <v>Linoleum</v>
          </cell>
          <cell r="J760"/>
          <cell r="K760"/>
          <cell r="L760" t="str">
            <v>nvt</v>
          </cell>
          <cell r="M760">
            <v>0</v>
          </cell>
          <cell r="N760"/>
          <cell r="O760">
            <v>0</v>
          </cell>
          <cell r="P760">
            <v>1</v>
          </cell>
          <cell r="Q760">
            <v>0</v>
          </cell>
          <cell r="R760">
            <v>0</v>
          </cell>
          <cell r="S760">
            <v>0</v>
          </cell>
        </row>
        <row r="761">
          <cell r="D761" t="str">
            <v>Horizon Prisma Omega gebouw L</v>
          </cell>
          <cell r="E761" t="str">
            <v>bgg</v>
          </cell>
          <cell r="F761" t="str">
            <v>C0.10</v>
          </cell>
          <cell r="G761" t="str">
            <v>Slaapkamer</v>
          </cell>
          <cell r="H761" t="str">
            <v>niet van toepassing</v>
          </cell>
          <cell r="I761" t="str">
            <v>Linoleum</v>
          </cell>
          <cell r="J761"/>
          <cell r="K761"/>
          <cell r="L761" t="str">
            <v>nvt</v>
          </cell>
          <cell r="M761">
            <v>0</v>
          </cell>
          <cell r="N761"/>
          <cell r="O761">
            <v>0</v>
          </cell>
          <cell r="P761">
            <v>1</v>
          </cell>
          <cell r="Q761">
            <v>0</v>
          </cell>
          <cell r="R761">
            <v>0</v>
          </cell>
          <cell r="S761">
            <v>0</v>
          </cell>
        </row>
        <row r="762">
          <cell r="D762" t="str">
            <v>Horizon Prisma Omega gebouw L</v>
          </cell>
          <cell r="E762" t="str">
            <v>bgg</v>
          </cell>
          <cell r="F762" t="str">
            <v>C0.11</v>
          </cell>
          <cell r="G762" t="str">
            <v>Gang/verkeersruimte</v>
          </cell>
          <cell r="H762" t="str">
            <v>entree, gang, hal, repro, kopieer, was/droogruimte</v>
          </cell>
          <cell r="I762" t="str">
            <v>Linoleum</v>
          </cell>
          <cell r="J762">
            <v>65.3</v>
          </cell>
          <cell r="K762"/>
          <cell r="L762">
            <v>3153</v>
          </cell>
          <cell r="M762">
            <v>103</v>
          </cell>
          <cell r="N762"/>
          <cell r="O762">
            <v>153</v>
          </cell>
          <cell r="P762">
            <v>1</v>
          </cell>
          <cell r="Q762">
            <v>0</v>
          </cell>
          <cell r="R762">
            <v>0</v>
          </cell>
          <cell r="S762">
            <v>0</v>
          </cell>
        </row>
        <row r="763">
          <cell r="D763" t="str">
            <v>Horizon Prisma Omega gebouw L</v>
          </cell>
          <cell r="E763" t="str">
            <v>bgg</v>
          </cell>
          <cell r="F763" t="str">
            <v>C0.12</v>
          </cell>
          <cell r="G763" t="str">
            <v>Toilet</v>
          </cell>
          <cell r="H763" t="str">
            <v>sanitaire ruimte (toilet-/doucheruimte)</v>
          </cell>
          <cell r="I763" t="str">
            <v>Steen</v>
          </cell>
          <cell r="J763">
            <v>1.6</v>
          </cell>
          <cell r="K763"/>
          <cell r="L763">
            <v>4153</v>
          </cell>
          <cell r="M763">
            <v>104</v>
          </cell>
          <cell r="N763"/>
          <cell r="O763">
            <v>153</v>
          </cell>
          <cell r="P763">
            <v>1</v>
          </cell>
          <cell r="Q763">
            <v>0</v>
          </cell>
          <cell r="R763">
            <v>0</v>
          </cell>
          <cell r="S763">
            <v>0</v>
          </cell>
        </row>
        <row r="764">
          <cell r="D764" t="str">
            <v>Horizon Prisma Omega gebouw L</v>
          </cell>
          <cell r="E764" t="str">
            <v>bgg</v>
          </cell>
          <cell r="F764" t="str">
            <v>C0.13</v>
          </cell>
          <cell r="G764" t="str">
            <v>Telefoon</v>
          </cell>
          <cell r="H764" t="str">
            <v>entree, gang, hal, repro, kopieer, was/droogruimte</v>
          </cell>
          <cell r="I764" t="str">
            <v>Linoleum</v>
          </cell>
          <cell r="J764">
            <v>1.9</v>
          </cell>
          <cell r="K764"/>
          <cell r="L764">
            <v>3102</v>
          </cell>
          <cell r="M764">
            <v>103</v>
          </cell>
          <cell r="N764"/>
          <cell r="O764">
            <v>102</v>
          </cell>
          <cell r="P764">
            <v>1</v>
          </cell>
          <cell r="Q764">
            <v>0</v>
          </cell>
          <cell r="R764">
            <v>0</v>
          </cell>
          <cell r="S764">
            <v>0</v>
          </cell>
        </row>
        <row r="765">
          <cell r="D765" t="str">
            <v>Horizon Prisma Omega gebouw L</v>
          </cell>
          <cell r="E765" t="str">
            <v>bgg</v>
          </cell>
          <cell r="F765" t="str">
            <v>C0.14</v>
          </cell>
          <cell r="G765" t="str">
            <v>Berging</v>
          </cell>
          <cell r="H765" t="str">
            <v>niet van toepassing</v>
          </cell>
          <cell r="I765"/>
          <cell r="J765"/>
          <cell r="K765"/>
          <cell r="L765" t="str">
            <v>nvt</v>
          </cell>
          <cell r="M765">
            <v>0</v>
          </cell>
          <cell r="N765"/>
          <cell r="O765">
            <v>0</v>
          </cell>
          <cell r="P765">
            <v>1</v>
          </cell>
          <cell r="Q765">
            <v>0</v>
          </cell>
          <cell r="R765">
            <v>0</v>
          </cell>
          <cell r="S765">
            <v>0</v>
          </cell>
        </row>
        <row r="766">
          <cell r="D766" t="str">
            <v>Horizon Prisma Omega gebouw L</v>
          </cell>
          <cell r="E766" t="str">
            <v>bgg</v>
          </cell>
          <cell r="F766" t="str">
            <v>C0.15</v>
          </cell>
          <cell r="G766" t="str">
            <v>Teamkamer</v>
          </cell>
          <cell r="H766" t="str">
            <v>administratieve -, personeels- en vergaderruimte</v>
          </cell>
          <cell r="I766" t="str">
            <v>Linoleum</v>
          </cell>
          <cell r="J766">
            <v>9.9</v>
          </cell>
          <cell r="K766"/>
          <cell r="L766">
            <v>1153</v>
          </cell>
          <cell r="M766">
            <v>101</v>
          </cell>
          <cell r="N766"/>
          <cell r="O766">
            <v>153</v>
          </cell>
          <cell r="P766">
            <v>1</v>
          </cell>
          <cell r="Q766">
            <v>0</v>
          </cell>
          <cell r="R766">
            <v>0</v>
          </cell>
          <cell r="S766">
            <v>0</v>
          </cell>
        </row>
        <row r="767">
          <cell r="D767" t="str">
            <v>Horizon Prisma Omega gebouw L</v>
          </cell>
          <cell r="E767" t="str">
            <v>bgg</v>
          </cell>
          <cell r="F767" t="str">
            <v>C0.16</v>
          </cell>
          <cell r="G767" t="str">
            <v>Berging</v>
          </cell>
          <cell r="H767" t="str">
            <v>niet van toepassing</v>
          </cell>
          <cell r="I767"/>
          <cell r="J767"/>
          <cell r="K767"/>
          <cell r="L767" t="str">
            <v>nvt</v>
          </cell>
          <cell r="M767">
            <v>0</v>
          </cell>
          <cell r="N767"/>
          <cell r="O767">
            <v>0</v>
          </cell>
          <cell r="P767">
            <v>1</v>
          </cell>
          <cell r="Q767">
            <v>0</v>
          </cell>
          <cell r="R767">
            <v>0</v>
          </cell>
          <cell r="S767">
            <v>0</v>
          </cell>
        </row>
        <row r="768">
          <cell r="D768" t="str">
            <v>Horizon Prisma Omega gebouw L</v>
          </cell>
          <cell r="E768" t="str">
            <v>bgg</v>
          </cell>
          <cell r="F768" t="str">
            <v>C0.17</v>
          </cell>
          <cell r="G768" t="str">
            <v>Woonkamer</v>
          </cell>
          <cell r="H768" t="str">
            <v>aula, gemeenschappelijke ruimte, bibliotheek</v>
          </cell>
          <cell r="I768" t="str">
            <v>Linoleum</v>
          </cell>
          <cell r="J768">
            <v>62.3</v>
          </cell>
          <cell r="K768"/>
          <cell r="L768">
            <v>2153</v>
          </cell>
          <cell r="M768">
            <v>102</v>
          </cell>
          <cell r="N768"/>
          <cell r="O768">
            <v>153</v>
          </cell>
          <cell r="P768">
            <v>1</v>
          </cell>
          <cell r="Q768">
            <v>0</v>
          </cell>
          <cell r="R768">
            <v>0</v>
          </cell>
          <cell r="S768">
            <v>0</v>
          </cell>
        </row>
        <row r="769">
          <cell r="D769" t="str">
            <v>Horizon Prisma Omega gebouw L</v>
          </cell>
          <cell r="E769" t="str">
            <v>bgg</v>
          </cell>
          <cell r="F769" t="str">
            <v>C0.18</v>
          </cell>
          <cell r="G769" t="str">
            <v>Bijkeuken</v>
          </cell>
          <cell r="H769" t="str">
            <v>Keuken</v>
          </cell>
          <cell r="I769" t="str">
            <v>Linoleum</v>
          </cell>
          <cell r="J769">
            <v>2.5</v>
          </cell>
          <cell r="K769"/>
          <cell r="L769">
            <v>18153</v>
          </cell>
          <cell r="M769" t="str">
            <v>nvt</v>
          </cell>
          <cell r="N769"/>
          <cell r="O769">
            <v>153</v>
          </cell>
          <cell r="P769">
            <v>1</v>
          </cell>
          <cell r="Q769">
            <v>0</v>
          </cell>
          <cell r="R769">
            <v>0</v>
          </cell>
          <cell r="S769">
            <v>0</v>
          </cell>
        </row>
        <row r="770">
          <cell r="D770" t="str">
            <v>Horizon Prisma Omega gebouw L</v>
          </cell>
          <cell r="E770" t="str">
            <v>bgg</v>
          </cell>
          <cell r="F770" t="str">
            <v>C0.19</v>
          </cell>
          <cell r="G770" t="str">
            <v>Multifunctioneleruimte</v>
          </cell>
          <cell r="H770" t="str">
            <v>aula, gemeenschappelijke ruimte, bibliotheek</v>
          </cell>
          <cell r="I770" t="str">
            <v>Linoleum</v>
          </cell>
          <cell r="J770">
            <v>34.700000000000003</v>
          </cell>
          <cell r="K770"/>
          <cell r="L770">
            <v>2153</v>
          </cell>
          <cell r="M770">
            <v>102</v>
          </cell>
          <cell r="N770"/>
          <cell r="O770">
            <v>153</v>
          </cell>
          <cell r="P770">
            <v>1</v>
          </cell>
          <cell r="Q770">
            <v>0</v>
          </cell>
          <cell r="R770">
            <v>0</v>
          </cell>
          <cell r="S770">
            <v>0</v>
          </cell>
        </row>
        <row r="771">
          <cell r="D771" t="str">
            <v>Horizon Prisma Omega gebouw L</v>
          </cell>
          <cell r="E771" t="str">
            <v>bgg</v>
          </cell>
          <cell r="F771" t="str">
            <v>C0.20</v>
          </cell>
          <cell r="G771" t="str">
            <v>Wasruimte</v>
          </cell>
          <cell r="H771" t="str">
            <v>sanitaire ruimte (toilet-/doucheruimte)</v>
          </cell>
          <cell r="I771" t="str">
            <v>Linoleum</v>
          </cell>
          <cell r="J771">
            <v>6.2</v>
          </cell>
          <cell r="K771"/>
          <cell r="L771">
            <v>4255</v>
          </cell>
          <cell r="M771">
            <v>104</v>
          </cell>
          <cell r="N771"/>
          <cell r="O771">
            <v>255</v>
          </cell>
          <cell r="P771">
            <v>1</v>
          </cell>
          <cell r="Q771">
            <v>0</v>
          </cell>
          <cell r="R771">
            <v>0</v>
          </cell>
          <cell r="S771">
            <v>0</v>
          </cell>
        </row>
        <row r="772">
          <cell r="D772" t="str">
            <v>Horizon Prisma Omega gebouw L</v>
          </cell>
          <cell r="E772" t="str">
            <v>bgg</v>
          </cell>
          <cell r="F772" t="str">
            <v>C0.21</v>
          </cell>
          <cell r="G772" t="str">
            <v>Toilet</v>
          </cell>
          <cell r="H772" t="str">
            <v>sanitaire ruimte (toilet-/doucheruimte)</v>
          </cell>
          <cell r="I772" t="str">
            <v>Steen</v>
          </cell>
          <cell r="J772">
            <v>2</v>
          </cell>
          <cell r="K772"/>
          <cell r="L772">
            <v>4153</v>
          </cell>
          <cell r="M772">
            <v>104</v>
          </cell>
          <cell r="N772"/>
          <cell r="O772">
            <v>153</v>
          </cell>
          <cell r="P772">
            <v>1</v>
          </cell>
          <cell r="Q772">
            <v>0</v>
          </cell>
          <cell r="R772">
            <v>0</v>
          </cell>
          <cell r="S772">
            <v>0</v>
          </cell>
        </row>
        <row r="773">
          <cell r="D773" t="str">
            <v>Horizon Prisma Omega gebouw L</v>
          </cell>
          <cell r="E773" t="str">
            <v>bgg</v>
          </cell>
          <cell r="F773" t="str">
            <v>C0.22</v>
          </cell>
          <cell r="G773" t="str">
            <v>Douche</v>
          </cell>
          <cell r="H773" t="str">
            <v>sanitaire ruimte (toilet-/doucheruimte)</v>
          </cell>
          <cell r="I773" t="str">
            <v>Steen</v>
          </cell>
          <cell r="J773">
            <v>2</v>
          </cell>
          <cell r="K773"/>
          <cell r="L773">
            <v>4255</v>
          </cell>
          <cell r="M773">
            <v>104</v>
          </cell>
          <cell r="N773"/>
          <cell r="O773">
            <v>255</v>
          </cell>
          <cell r="P773">
            <v>1</v>
          </cell>
          <cell r="Q773">
            <v>0</v>
          </cell>
          <cell r="R773">
            <v>0</v>
          </cell>
          <cell r="S773">
            <v>0</v>
          </cell>
        </row>
        <row r="774">
          <cell r="D774" t="str">
            <v>Horizon Prisma Omega gebouw L</v>
          </cell>
          <cell r="E774" t="str">
            <v>bgg</v>
          </cell>
          <cell r="F774" t="str">
            <v>C0.23</v>
          </cell>
          <cell r="G774" t="str">
            <v>Douche</v>
          </cell>
          <cell r="H774" t="str">
            <v>sanitaire ruimte (toilet-/doucheruimte)</v>
          </cell>
          <cell r="I774" t="str">
            <v>Steen</v>
          </cell>
          <cell r="J774">
            <v>2</v>
          </cell>
          <cell r="K774"/>
          <cell r="L774">
            <v>4255</v>
          </cell>
          <cell r="M774">
            <v>104</v>
          </cell>
          <cell r="N774"/>
          <cell r="O774">
            <v>255</v>
          </cell>
          <cell r="P774">
            <v>1</v>
          </cell>
          <cell r="Q774">
            <v>0</v>
          </cell>
          <cell r="R774">
            <v>0</v>
          </cell>
          <cell r="S774">
            <v>0</v>
          </cell>
        </row>
        <row r="775">
          <cell r="D775" t="str">
            <v>Horizon Prisma Omega gebouw L</v>
          </cell>
          <cell r="E775" t="str">
            <v>bgg</v>
          </cell>
          <cell r="F775" t="str">
            <v>C0.24</v>
          </cell>
          <cell r="G775" t="str">
            <v>Douche</v>
          </cell>
          <cell r="H775" t="str">
            <v>sanitaire ruimte (toilet-/doucheruimte)</v>
          </cell>
          <cell r="I775" t="str">
            <v>Steen</v>
          </cell>
          <cell r="J775">
            <v>2</v>
          </cell>
          <cell r="K775"/>
          <cell r="L775">
            <v>4255</v>
          </cell>
          <cell r="M775">
            <v>104</v>
          </cell>
          <cell r="N775"/>
          <cell r="O775">
            <v>255</v>
          </cell>
          <cell r="P775">
            <v>1</v>
          </cell>
          <cell r="Q775">
            <v>0</v>
          </cell>
          <cell r="R775">
            <v>0</v>
          </cell>
          <cell r="S775">
            <v>0</v>
          </cell>
        </row>
        <row r="776">
          <cell r="D776" t="str">
            <v>Horizon Prisma Omega gebouw L</v>
          </cell>
          <cell r="E776" t="str">
            <v>bgg</v>
          </cell>
          <cell r="F776" t="str">
            <v>C0.25</v>
          </cell>
          <cell r="G776" t="str">
            <v>Douche</v>
          </cell>
          <cell r="H776" t="str">
            <v>sanitaire ruimte (toilet-/doucheruimte)</v>
          </cell>
          <cell r="I776" t="str">
            <v>Steen</v>
          </cell>
          <cell r="J776">
            <v>2</v>
          </cell>
          <cell r="K776"/>
          <cell r="L776">
            <v>4255</v>
          </cell>
          <cell r="M776">
            <v>104</v>
          </cell>
          <cell r="N776"/>
          <cell r="O776">
            <v>255</v>
          </cell>
          <cell r="P776">
            <v>1</v>
          </cell>
          <cell r="Q776">
            <v>0</v>
          </cell>
          <cell r="R776">
            <v>0</v>
          </cell>
          <cell r="S776">
            <v>0</v>
          </cell>
        </row>
        <row r="777">
          <cell r="D777" t="str">
            <v>Horizon Prisma Omega gebouw L</v>
          </cell>
          <cell r="E777" t="str">
            <v>bgg</v>
          </cell>
          <cell r="F777" t="str">
            <v>C0.26</v>
          </cell>
          <cell r="G777" t="str">
            <v>Toilet</v>
          </cell>
          <cell r="H777" t="str">
            <v>sanitaire ruimte (toilet-/doucheruimte)</v>
          </cell>
          <cell r="I777" t="str">
            <v>Steen</v>
          </cell>
          <cell r="J777">
            <v>1.9</v>
          </cell>
          <cell r="K777"/>
          <cell r="L777">
            <v>4153</v>
          </cell>
          <cell r="M777">
            <v>104</v>
          </cell>
          <cell r="N777"/>
          <cell r="O777">
            <v>153</v>
          </cell>
          <cell r="P777">
            <v>1</v>
          </cell>
          <cell r="Q777">
            <v>0</v>
          </cell>
          <cell r="R777">
            <v>0</v>
          </cell>
          <cell r="S777">
            <v>0</v>
          </cell>
        </row>
        <row r="778">
          <cell r="D778" t="str">
            <v>Horizon Prisma Omega gebouw L</v>
          </cell>
          <cell r="E778" t="str">
            <v>bgg</v>
          </cell>
          <cell r="F778" t="str">
            <v>C0.27</v>
          </cell>
          <cell r="G778" t="str">
            <v>werkkast</v>
          </cell>
          <cell r="H778" t="str">
            <v>niet van toepassing</v>
          </cell>
          <cell r="I778"/>
          <cell r="J778"/>
          <cell r="K778"/>
          <cell r="L778" t="str">
            <v>nvt</v>
          </cell>
          <cell r="M778">
            <v>0</v>
          </cell>
          <cell r="N778"/>
          <cell r="O778">
            <v>0</v>
          </cell>
          <cell r="P778">
            <v>1</v>
          </cell>
          <cell r="Q778">
            <v>0</v>
          </cell>
          <cell r="R778">
            <v>0</v>
          </cell>
          <cell r="S778">
            <v>0</v>
          </cell>
        </row>
        <row r="779">
          <cell r="D779" t="str">
            <v>Horizon Prisma Omega gebouw L</v>
          </cell>
          <cell r="E779" t="str">
            <v>bgg</v>
          </cell>
          <cell r="F779" t="str">
            <v>D0.01</v>
          </cell>
          <cell r="G779" t="str">
            <v>Entreehal</v>
          </cell>
          <cell r="H779" t="str">
            <v>entree, gang, hal, repro, kopieer, was/droogruimte</v>
          </cell>
          <cell r="I779" t="str">
            <v>Inloopmat/Steen</v>
          </cell>
          <cell r="J779">
            <v>38.1</v>
          </cell>
          <cell r="K779"/>
          <cell r="L779">
            <v>3153</v>
          </cell>
          <cell r="M779">
            <v>103</v>
          </cell>
          <cell r="N779"/>
          <cell r="O779">
            <v>153</v>
          </cell>
          <cell r="P779">
            <v>1</v>
          </cell>
          <cell r="Q779">
            <v>0</v>
          </cell>
          <cell r="R779">
            <v>0</v>
          </cell>
          <cell r="S779">
            <v>0</v>
          </cell>
        </row>
        <row r="780">
          <cell r="D780" t="str">
            <v>Horizon Prisma Omega gebouw L</v>
          </cell>
          <cell r="E780" t="str">
            <v>1e</v>
          </cell>
          <cell r="F780" t="str">
            <v>E1.01</v>
          </cell>
          <cell r="G780" t="str">
            <v>vergaderruimte</v>
          </cell>
          <cell r="H780" t="str">
            <v>administratieve -, personeels- en vergaderruimte</v>
          </cell>
          <cell r="I780" t="str">
            <v>Linoleum</v>
          </cell>
          <cell r="J780">
            <v>22.2</v>
          </cell>
          <cell r="K780"/>
          <cell r="L780">
            <v>1153</v>
          </cell>
          <cell r="M780">
            <v>101</v>
          </cell>
          <cell r="N780"/>
          <cell r="O780">
            <v>153</v>
          </cell>
          <cell r="P780">
            <v>1</v>
          </cell>
          <cell r="Q780">
            <v>0</v>
          </cell>
          <cell r="R780">
            <v>0</v>
          </cell>
          <cell r="S780">
            <v>0</v>
          </cell>
        </row>
        <row r="781">
          <cell r="D781" t="str">
            <v>Horizon Prisma Omega gebouw L</v>
          </cell>
          <cell r="E781" t="str">
            <v>1e</v>
          </cell>
          <cell r="F781" t="str">
            <v>E1.02</v>
          </cell>
          <cell r="G781" t="str">
            <v>vergaderruimte</v>
          </cell>
          <cell r="H781" t="str">
            <v>administratieve -, personeels- en vergaderruimte</v>
          </cell>
          <cell r="I781" t="str">
            <v>Linoleum</v>
          </cell>
          <cell r="J781">
            <v>21.5</v>
          </cell>
          <cell r="K781"/>
          <cell r="L781">
            <v>1153</v>
          </cell>
          <cell r="M781">
            <v>101</v>
          </cell>
          <cell r="N781"/>
          <cell r="O781">
            <v>153</v>
          </cell>
          <cell r="P781">
            <v>1</v>
          </cell>
          <cell r="Q781">
            <v>0</v>
          </cell>
          <cell r="R781">
            <v>0</v>
          </cell>
          <cell r="S781">
            <v>0</v>
          </cell>
        </row>
        <row r="782">
          <cell r="D782" t="str">
            <v>Horizon Prisma Omega gebouw L</v>
          </cell>
          <cell r="E782" t="str">
            <v>1e</v>
          </cell>
          <cell r="F782" t="str">
            <v>E1.03</v>
          </cell>
          <cell r="G782" t="str">
            <v>kantoor</v>
          </cell>
          <cell r="H782" t="str">
            <v>administratieve -, personeels- en vergaderruimte</v>
          </cell>
          <cell r="I782" t="str">
            <v>Linoleum</v>
          </cell>
          <cell r="J782">
            <v>8.6</v>
          </cell>
          <cell r="K782"/>
          <cell r="L782">
            <v>1102</v>
          </cell>
          <cell r="M782">
            <v>101</v>
          </cell>
          <cell r="N782"/>
          <cell r="O782">
            <v>102</v>
          </cell>
          <cell r="P782">
            <v>1</v>
          </cell>
          <cell r="Q782">
            <v>0</v>
          </cell>
          <cell r="R782">
            <v>0</v>
          </cell>
          <cell r="S782">
            <v>0</v>
          </cell>
        </row>
        <row r="783">
          <cell r="D783" t="str">
            <v>Horizon Prisma Omega gebouw L</v>
          </cell>
          <cell r="E783" t="str">
            <v>1e</v>
          </cell>
          <cell r="F783" t="str">
            <v>E1.04</v>
          </cell>
          <cell r="G783" t="str">
            <v>Voorruimte Toilet</v>
          </cell>
          <cell r="H783" t="str">
            <v>sanitaire ruimte (toilet-/doucheruimte)</v>
          </cell>
          <cell r="I783" t="str">
            <v>Steen</v>
          </cell>
          <cell r="J783">
            <v>3.8</v>
          </cell>
          <cell r="K783"/>
          <cell r="L783">
            <v>4153</v>
          </cell>
          <cell r="M783">
            <v>104</v>
          </cell>
          <cell r="N783"/>
          <cell r="O783">
            <v>153</v>
          </cell>
          <cell r="P783">
            <v>1</v>
          </cell>
          <cell r="Q783">
            <v>0</v>
          </cell>
          <cell r="R783">
            <v>0</v>
          </cell>
          <cell r="S783">
            <v>0</v>
          </cell>
        </row>
        <row r="784">
          <cell r="D784" t="str">
            <v>Horizon Prisma Omega gebouw L</v>
          </cell>
          <cell r="E784" t="str">
            <v>1e</v>
          </cell>
          <cell r="F784" t="str">
            <v>E1.05</v>
          </cell>
          <cell r="G784" t="str">
            <v>Toilet</v>
          </cell>
          <cell r="H784" t="str">
            <v>sanitaire ruimte (toilet-/doucheruimte)</v>
          </cell>
          <cell r="I784" t="str">
            <v>Steen</v>
          </cell>
          <cell r="J784">
            <v>1.7</v>
          </cell>
          <cell r="K784"/>
          <cell r="L784">
            <v>4153</v>
          </cell>
          <cell r="M784">
            <v>104</v>
          </cell>
          <cell r="N784"/>
          <cell r="O784">
            <v>153</v>
          </cell>
          <cell r="P784">
            <v>1</v>
          </cell>
          <cell r="Q784">
            <v>0</v>
          </cell>
          <cell r="R784">
            <v>0</v>
          </cell>
          <cell r="S784">
            <v>0</v>
          </cell>
        </row>
        <row r="785">
          <cell r="D785" t="str">
            <v>Horizon Prisma Omega gebouw L</v>
          </cell>
          <cell r="E785" t="str">
            <v>1e</v>
          </cell>
          <cell r="F785" t="str">
            <v>E1.06</v>
          </cell>
          <cell r="G785" t="str">
            <v>Toilet</v>
          </cell>
          <cell r="H785" t="str">
            <v>sanitaire ruimte (toilet-/doucheruimte)</v>
          </cell>
          <cell r="I785" t="str">
            <v>Steen</v>
          </cell>
          <cell r="J785">
            <v>1.7</v>
          </cell>
          <cell r="K785"/>
          <cell r="L785">
            <v>4153</v>
          </cell>
          <cell r="M785">
            <v>104</v>
          </cell>
          <cell r="N785"/>
          <cell r="O785">
            <v>153</v>
          </cell>
          <cell r="P785">
            <v>1</v>
          </cell>
          <cell r="Q785">
            <v>0</v>
          </cell>
          <cell r="R785">
            <v>0</v>
          </cell>
          <cell r="S785">
            <v>0</v>
          </cell>
        </row>
        <row r="786">
          <cell r="D786" t="str">
            <v>Horizon Prisma Omega gebouw L</v>
          </cell>
          <cell r="E786" t="str">
            <v>1e</v>
          </cell>
          <cell r="F786" t="str">
            <v>E1.07</v>
          </cell>
          <cell r="G786" t="str">
            <v xml:space="preserve">Techniek </v>
          </cell>
          <cell r="H786" t="str">
            <v>niet van toepassing</v>
          </cell>
          <cell r="I786"/>
          <cell r="J786"/>
          <cell r="K786"/>
          <cell r="L786" t="str">
            <v>nvt</v>
          </cell>
          <cell r="M786">
            <v>0</v>
          </cell>
          <cell r="N786"/>
          <cell r="O786">
            <v>0</v>
          </cell>
          <cell r="P786">
            <v>1</v>
          </cell>
          <cell r="Q786">
            <v>0</v>
          </cell>
          <cell r="R786">
            <v>0</v>
          </cell>
          <cell r="S786">
            <v>0</v>
          </cell>
        </row>
        <row r="787">
          <cell r="D787" t="str">
            <v>Horizon Prisma Omega gebouw L</v>
          </cell>
          <cell r="E787" t="str">
            <v>1e</v>
          </cell>
          <cell r="F787" t="str">
            <v>E1.08</v>
          </cell>
          <cell r="G787" t="str">
            <v>kantoor</v>
          </cell>
          <cell r="H787" t="str">
            <v>administratieve -, personeels- en vergaderruimte</v>
          </cell>
          <cell r="I787" t="str">
            <v>Linoleum</v>
          </cell>
          <cell r="J787">
            <v>8.4</v>
          </cell>
          <cell r="K787"/>
          <cell r="L787">
            <v>1102</v>
          </cell>
          <cell r="M787">
            <v>101</v>
          </cell>
          <cell r="N787"/>
          <cell r="O787">
            <v>102</v>
          </cell>
          <cell r="P787">
            <v>1</v>
          </cell>
          <cell r="Q787">
            <v>0</v>
          </cell>
          <cell r="R787">
            <v>0</v>
          </cell>
          <cell r="S787">
            <v>0</v>
          </cell>
        </row>
        <row r="788">
          <cell r="D788" t="str">
            <v>Horizon Prisma Omega gebouw L</v>
          </cell>
          <cell r="E788" t="str">
            <v>1e</v>
          </cell>
          <cell r="F788" t="str">
            <v>E1.09</v>
          </cell>
          <cell r="G788" t="str">
            <v>Verkeersruimte/Gang</v>
          </cell>
          <cell r="H788" t="str">
            <v>entree, gang, hal, repro, kopieer, was/droogruimte</v>
          </cell>
          <cell r="I788" t="str">
            <v>Linoleum</v>
          </cell>
          <cell r="J788">
            <v>120</v>
          </cell>
          <cell r="K788"/>
          <cell r="L788">
            <v>3153</v>
          </cell>
          <cell r="M788">
            <v>103</v>
          </cell>
          <cell r="N788"/>
          <cell r="O788">
            <v>153</v>
          </cell>
          <cell r="P788">
            <v>1</v>
          </cell>
          <cell r="Q788">
            <v>0</v>
          </cell>
          <cell r="R788">
            <v>0</v>
          </cell>
          <cell r="S788">
            <v>0</v>
          </cell>
        </row>
        <row r="789">
          <cell r="D789" t="str">
            <v>Horizon Prisma Gebouw Onderhoud gebouw G</v>
          </cell>
          <cell r="E789" t="str">
            <v>bgg</v>
          </cell>
          <cell r="F789" t="str">
            <v>G0.001</v>
          </cell>
          <cell r="G789" t="str">
            <v>Gang</v>
          </cell>
          <cell r="H789" t="str">
            <v>entree, gang, hal, repro, kopieer, was/droogruimte</v>
          </cell>
          <cell r="I789" t="str">
            <v>tegel</v>
          </cell>
          <cell r="J789">
            <v>11.5</v>
          </cell>
          <cell r="K789"/>
          <cell r="L789">
            <v>3153</v>
          </cell>
          <cell r="M789">
            <v>103</v>
          </cell>
          <cell r="N789"/>
          <cell r="O789">
            <v>153</v>
          </cell>
          <cell r="P789">
            <v>1</v>
          </cell>
          <cell r="Q789">
            <v>0</v>
          </cell>
          <cell r="R789">
            <v>0</v>
          </cell>
          <cell r="S789">
            <v>0</v>
          </cell>
        </row>
        <row r="790">
          <cell r="D790" t="str">
            <v>Horizon Prisma Gebouw Onderhoud gebouw G</v>
          </cell>
          <cell r="E790" t="str">
            <v>bgg</v>
          </cell>
          <cell r="F790" t="str">
            <v>G0.002</v>
          </cell>
          <cell r="G790" t="str">
            <v xml:space="preserve">Kantine </v>
          </cell>
          <cell r="H790" t="str">
            <v>kantine, restaurant</v>
          </cell>
          <cell r="I790" t="str">
            <v>tegel</v>
          </cell>
          <cell r="J790">
            <v>16.600000000000001</v>
          </cell>
          <cell r="K790"/>
          <cell r="L790">
            <v>11255</v>
          </cell>
          <cell r="M790">
            <v>105</v>
          </cell>
          <cell r="N790"/>
          <cell r="O790">
            <v>255</v>
          </cell>
          <cell r="P790">
            <v>1</v>
          </cell>
          <cell r="Q790">
            <v>0</v>
          </cell>
          <cell r="R790">
            <v>0</v>
          </cell>
          <cell r="S790">
            <v>0</v>
          </cell>
        </row>
        <row r="791">
          <cell r="D791" t="str">
            <v>Horizon Prisma Gebouw Onderhoud gebouw G</v>
          </cell>
          <cell r="E791" t="str">
            <v>bgg</v>
          </cell>
          <cell r="F791" t="str">
            <v>G0.006</v>
          </cell>
          <cell r="G791" t="str">
            <v>Toilet</v>
          </cell>
          <cell r="H791" t="str">
            <v>sanitaire ruimte (toilet-/doucheruimte)</v>
          </cell>
          <cell r="I791" t="str">
            <v>tegel</v>
          </cell>
          <cell r="J791">
            <v>1.8</v>
          </cell>
          <cell r="K791"/>
          <cell r="L791">
            <v>4153</v>
          </cell>
          <cell r="M791">
            <v>104</v>
          </cell>
          <cell r="N791"/>
          <cell r="O791">
            <v>153</v>
          </cell>
          <cell r="P791">
            <v>1</v>
          </cell>
          <cell r="Q791">
            <v>0</v>
          </cell>
          <cell r="R791">
            <v>0</v>
          </cell>
          <cell r="S791">
            <v>0</v>
          </cell>
        </row>
        <row r="792">
          <cell r="D792" t="str">
            <v>Horizon Prisma Gebouw Onderhoud gebouw G</v>
          </cell>
          <cell r="E792" t="str">
            <v>bgg</v>
          </cell>
          <cell r="F792" t="str">
            <v>G0.008</v>
          </cell>
          <cell r="G792" t="str">
            <v>Pantry/Doka</v>
          </cell>
          <cell r="H792" t="str">
            <v>pantry</v>
          </cell>
          <cell r="I792" t="str">
            <v>tegel</v>
          </cell>
          <cell r="J792">
            <v>6.8</v>
          </cell>
          <cell r="K792"/>
          <cell r="L792">
            <v>5153</v>
          </cell>
          <cell r="M792">
            <v>105</v>
          </cell>
          <cell r="N792"/>
          <cell r="O792">
            <v>153</v>
          </cell>
          <cell r="P792">
            <v>1</v>
          </cell>
          <cell r="Q792">
            <v>0</v>
          </cell>
          <cell r="R792">
            <v>0</v>
          </cell>
          <cell r="S792">
            <v>0</v>
          </cell>
        </row>
        <row r="793">
          <cell r="D793" t="str">
            <v>Horizon Prisma Gebouw Onderhoud gebouw G</v>
          </cell>
          <cell r="E793" t="str">
            <v>bgg</v>
          </cell>
          <cell r="F793" t="str">
            <v>G0.015</v>
          </cell>
          <cell r="G793" t="str">
            <v>Toilet</v>
          </cell>
          <cell r="H793" t="str">
            <v>sanitaire ruimte (toilet-/doucheruimte)</v>
          </cell>
          <cell r="I793" t="str">
            <v>tegel</v>
          </cell>
          <cell r="J793">
            <v>1.8</v>
          </cell>
          <cell r="K793"/>
          <cell r="L793">
            <v>4153</v>
          </cell>
          <cell r="M793">
            <v>104</v>
          </cell>
          <cell r="N793"/>
          <cell r="O793">
            <v>153</v>
          </cell>
          <cell r="P793">
            <v>1</v>
          </cell>
          <cell r="Q793">
            <v>0</v>
          </cell>
          <cell r="R793">
            <v>0</v>
          </cell>
          <cell r="S793">
            <v>0</v>
          </cell>
        </row>
        <row r="794">
          <cell r="D794" t="str">
            <v>Horizon Prisma Multifunctioneel gebouw F</v>
          </cell>
          <cell r="E794" t="str">
            <v>bgg</v>
          </cell>
          <cell r="F794" t="str">
            <v>F0.01</v>
          </cell>
          <cell r="G794" t="str">
            <v>vergaderruimte</v>
          </cell>
          <cell r="H794" t="str">
            <v>administratieve -, personeels- en vergaderruimte</v>
          </cell>
          <cell r="I794" t="str">
            <v>linoleum</v>
          </cell>
          <cell r="J794">
            <v>103.7</v>
          </cell>
          <cell r="K794"/>
          <cell r="L794">
            <v>1153</v>
          </cell>
          <cell r="M794">
            <v>101</v>
          </cell>
          <cell r="N794"/>
          <cell r="O794">
            <v>153</v>
          </cell>
          <cell r="P794">
            <v>1</v>
          </cell>
          <cell r="Q794">
            <v>0</v>
          </cell>
          <cell r="R794">
            <v>0</v>
          </cell>
          <cell r="S794">
            <v>0</v>
          </cell>
        </row>
        <row r="795">
          <cell r="D795" t="str">
            <v>Horizon Prisma Multifunctioneel gebouw F</v>
          </cell>
          <cell r="E795" t="str">
            <v>bgg</v>
          </cell>
          <cell r="F795" t="str">
            <v>F0.02</v>
          </cell>
          <cell r="G795" t="str">
            <v>Berging</v>
          </cell>
          <cell r="H795" t="str">
            <v>niet van toepassing</v>
          </cell>
          <cell r="I795"/>
          <cell r="J795"/>
          <cell r="K795"/>
          <cell r="L795" t="str">
            <v>nvt</v>
          </cell>
          <cell r="M795">
            <v>0</v>
          </cell>
          <cell r="N795"/>
          <cell r="O795">
            <v>0</v>
          </cell>
          <cell r="P795">
            <v>1</v>
          </cell>
          <cell r="Q795">
            <v>0</v>
          </cell>
          <cell r="R795">
            <v>0</v>
          </cell>
          <cell r="S795">
            <v>0</v>
          </cell>
        </row>
        <row r="796">
          <cell r="D796" t="str">
            <v>Horizon Prisma Multifunctioneel gebouw F</v>
          </cell>
          <cell r="E796" t="str">
            <v>bgg</v>
          </cell>
          <cell r="F796" t="str">
            <v>F0.03</v>
          </cell>
          <cell r="G796" t="str">
            <v>Berging</v>
          </cell>
          <cell r="H796" t="str">
            <v>niet van toepassing</v>
          </cell>
          <cell r="I796"/>
          <cell r="J796"/>
          <cell r="K796"/>
          <cell r="L796" t="str">
            <v>nvt</v>
          </cell>
          <cell r="M796">
            <v>0</v>
          </cell>
          <cell r="N796"/>
          <cell r="O796">
            <v>0</v>
          </cell>
          <cell r="P796">
            <v>1</v>
          </cell>
          <cell r="Q796">
            <v>0</v>
          </cell>
          <cell r="R796">
            <v>0</v>
          </cell>
          <cell r="S796">
            <v>0</v>
          </cell>
        </row>
        <row r="797">
          <cell r="D797" t="str">
            <v>Horizon Prisma Multifunctioneel gebouw F</v>
          </cell>
          <cell r="E797" t="str">
            <v>bgg</v>
          </cell>
          <cell r="F797" t="str">
            <v>F0.04</v>
          </cell>
          <cell r="G797" t="str">
            <v>kantoor</v>
          </cell>
          <cell r="H797" t="str">
            <v>administratieve -, personeels- en vergaderruimte</v>
          </cell>
          <cell r="I797" t="str">
            <v>linoleum</v>
          </cell>
          <cell r="J797">
            <v>9.8000000000000007</v>
          </cell>
          <cell r="K797"/>
          <cell r="L797">
            <v>1102</v>
          </cell>
          <cell r="M797">
            <v>101</v>
          </cell>
          <cell r="N797"/>
          <cell r="O797">
            <v>102</v>
          </cell>
          <cell r="P797">
            <v>1</v>
          </cell>
          <cell r="Q797">
            <v>0</v>
          </cell>
          <cell r="R797">
            <v>0</v>
          </cell>
          <cell r="S797">
            <v>0</v>
          </cell>
        </row>
        <row r="798">
          <cell r="D798" t="str">
            <v>Horizon Prisma Multifunctioneel gebouw F</v>
          </cell>
          <cell r="E798" t="str">
            <v>bgg</v>
          </cell>
          <cell r="F798" t="str">
            <v>F0.05</v>
          </cell>
          <cell r="G798" t="str">
            <v>toilet</v>
          </cell>
          <cell r="H798" t="str">
            <v>sanitaire ruimte (toilet-/doucheruimte)</v>
          </cell>
          <cell r="I798" t="str">
            <v>steen</v>
          </cell>
          <cell r="J798">
            <v>1.5</v>
          </cell>
          <cell r="K798"/>
          <cell r="L798">
            <v>4153</v>
          </cell>
          <cell r="M798">
            <v>104</v>
          </cell>
          <cell r="N798"/>
          <cell r="O798">
            <v>153</v>
          </cell>
          <cell r="P798">
            <v>1</v>
          </cell>
          <cell r="Q798">
            <v>0</v>
          </cell>
          <cell r="R798">
            <v>0</v>
          </cell>
          <cell r="S798">
            <v>0</v>
          </cell>
        </row>
        <row r="799">
          <cell r="D799" t="str">
            <v>Horizon Prisma Multifunctioneel gebouw F</v>
          </cell>
          <cell r="E799" t="str">
            <v>bgg</v>
          </cell>
          <cell r="F799" t="str">
            <v>F0.06</v>
          </cell>
          <cell r="G799" t="str">
            <v>urinoirs</v>
          </cell>
          <cell r="H799" t="str">
            <v>sanitaire ruimte (toilet-/doucheruimte)</v>
          </cell>
          <cell r="I799" t="str">
            <v>steen</v>
          </cell>
          <cell r="J799">
            <v>4.7</v>
          </cell>
          <cell r="K799"/>
          <cell r="L799">
            <v>4153</v>
          </cell>
          <cell r="M799">
            <v>104</v>
          </cell>
          <cell r="N799"/>
          <cell r="O799">
            <v>153</v>
          </cell>
          <cell r="P799">
            <v>1</v>
          </cell>
          <cell r="Q799">
            <v>0</v>
          </cell>
          <cell r="R799">
            <v>0</v>
          </cell>
          <cell r="S799">
            <v>0</v>
          </cell>
        </row>
        <row r="800">
          <cell r="D800" t="str">
            <v>Horizon Prisma Multifunctioneel gebouw F</v>
          </cell>
          <cell r="E800" t="str">
            <v>bgg</v>
          </cell>
          <cell r="F800" t="str">
            <v>F0.07</v>
          </cell>
          <cell r="G800" t="str">
            <v>toilet</v>
          </cell>
          <cell r="H800" t="str">
            <v>sanitaire ruimte (toilet-/doucheruimte)</v>
          </cell>
          <cell r="I800" t="str">
            <v>steen</v>
          </cell>
          <cell r="J800">
            <v>1.5</v>
          </cell>
          <cell r="K800"/>
          <cell r="L800">
            <v>4153</v>
          </cell>
          <cell r="M800">
            <v>104</v>
          </cell>
          <cell r="N800"/>
          <cell r="O800">
            <v>153</v>
          </cell>
          <cell r="P800">
            <v>1</v>
          </cell>
          <cell r="Q800">
            <v>0</v>
          </cell>
          <cell r="R800">
            <v>0</v>
          </cell>
          <cell r="S800">
            <v>0</v>
          </cell>
        </row>
        <row r="801">
          <cell r="D801" t="str">
            <v>Horizon Prisma Multifunctioneel gebouw F</v>
          </cell>
          <cell r="E801" t="str">
            <v>bgg</v>
          </cell>
          <cell r="F801" t="str">
            <v>F0.08</v>
          </cell>
          <cell r="G801" t="str">
            <v>kleedruimte 2</v>
          </cell>
          <cell r="H801" t="str">
            <v>kleedruimten</v>
          </cell>
          <cell r="I801" t="str">
            <v>steen</v>
          </cell>
          <cell r="J801">
            <v>10.1</v>
          </cell>
          <cell r="K801"/>
          <cell r="L801">
            <v>13153</v>
          </cell>
          <cell r="M801">
            <v>103</v>
          </cell>
          <cell r="N801"/>
          <cell r="O801">
            <v>153</v>
          </cell>
          <cell r="P801">
            <v>1</v>
          </cell>
          <cell r="Q801">
            <v>0</v>
          </cell>
          <cell r="R801">
            <v>0</v>
          </cell>
          <cell r="S801">
            <v>0</v>
          </cell>
        </row>
        <row r="802">
          <cell r="D802" t="str">
            <v>Horizon Prisma Multifunctioneel gebouw F</v>
          </cell>
          <cell r="E802" t="str">
            <v>bgg</v>
          </cell>
          <cell r="F802" t="str">
            <v>F0.09</v>
          </cell>
          <cell r="G802" t="str">
            <v>kleedruimte 1</v>
          </cell>
          <cell r="H802" t="str">
            <v>kleedruimten</v>
          </cell>
          <cell r="I802" t="str">
            <v>steen</v>
          </cell>
          <cell r="J802">
            <v>10.1</v>
          </cell>
          <cell r="K802"/>
          <cell r="L802">
            <v>13153</v>
          </cell>
          <cell r="M802">
            <v>103</v>
          </cell>
          <cell r="N802"/>
          <cell r="O802">
            <v>153</v>
          </cell>
          <cell r="P802">
            <v>1</v>
          </cell>
          <cell r="Q802">
            <v>0</v>
          </cell>
          <cell r="R802">
            <v>0</v>
          </cell>
          <cell r="S802">
            <v>0</v>
          </cell>
        </row>
        <row r="803">
          <cell r="D803" t="str">
            <v>Horizon Prisma Multifunctioneel gebouw F</v>
          </cell>
          <cell r="E803" t="str">
            <v>bgg</v>
          </cell>
          <cell r="F803" t="str">
            <v>F0.10</v>
          </cell>
          <cell r="G803" t="str">
            <v>doucheruimte</v>
          </cell>
          <cell r="H803" t="str">
            <v>sanitaire ruimte (toilet-/doucheruimte)</v>
          </cell>
          <cell r="I803" t="str">
            <v>steen</v>
          </cell>
          <cell r="J803">
            <v>5.6</v>
          </cell>
          <cell r="K803"/>
          <cell r="L803">
            <v>4153</v>
          </cell>
          <cell r="M803">
            <v>104</v>
          </cell>
          <cell r="N803"/>
          <cell r="O803">
            <v>153</v>
          </cell>
          <cell r="P803">
            <v>1</v>
          </cell>
          <cell r="Q803">
            <v>0</v>
          </cell>
          <cell r="R803">
            <v>0</v>
          </cell>
          <cell r="S803">
            <v>0</v>
          </cell>
        </row>
        <row r="804">
          <cell r="D804" t="str">
            <v>Horizon Prisma Multifunctioneel gebouw F</v>
          </cell>
          <cell r="E804" t="str">
            <v>bgg</v>
          </cell>
          <cell r="F804" t="str">
            <v>F0.11</v>
          </cell>
          <cell r="G804" t="str">
            <v>doucheruimte</v>
          </cell>
          <cell r="H804" t="str">
            <v>sanitaire ruimte (toilet-/doucheruimte)</v>
          </cell>
          <cell r="I804" t="str">
            <v>steen</v>
          </cell>
          <cell r="J804">
            <v>6.6</v>
          </cell>
          <cell r="K804"/>
          <cell r="L804">
            <v>4153</v>
          </cell>
          <cell r="M804">
            <v>104</v>
          </cell>
          <cell r="N804"/>
          <cell r="O804">
            <v>153</v>
          </cell>
          <cell r="P804">
            <v>1</v>
          </cell>
          <cell r="Q804">
            <v>0</v>
          </cell>
          <cell r="R804">
            <v>0</v>
          </cell>
          <cell r="S804">
            <v>0</v>
          </cell>
        </row>
        <row r="805">
          <cell r="D805" t="str">
            <v>Horizon Prisma Multifunctioneel gebouw F</v>
          </cell>
          <cell r="E805" t="str">
            <v>bgg</v>
          </cell>
          <cell r="F805" t="str">
            <v>F0.12-13</v>
          </cell>
          <cell r="G805" t="str">
            <v>Sauna</v>
          </cell>
          <cell r="H805" t="str">
            <v>niet van toepassing</v>
          </cell>
          <cell r="I805" t="str">
            <v>steen</v>
          </cell>
          <cell r="J805"/>
          <cell r="K805"/>
          <cell r="L805" t="str">
            <v>nvt</v>
          </cell>
          <cell r="M805">
            <v>0</v>
          </cell>
          <cell r="N805"/>
          <cell r="O805">
            <v>0</v>
          </cell>
          <cell r="P805">
            <v>1</v>
          </cell>
          <cell r="Q805">
            <v>0</v>
          </cell>
          <cell r="R805">
            <v>0</v>
          </cell>
          <cell r="S805">
            <v>0</v>
          </cell>
        </row>
        <row r="806">
          <cell r="D806" t="str">
            <v>Horizon Prisma Multifunctioneel gebouw F</v>
          </cell>
          <cell r="E806" t="str">
            <v>bgg</v>
          </cell>
          <cell r="F806" t="str">
            <v>F0.14</v>
          </cell>
          <cell r="G806" t="str">
            <v>squasbaan</v>
          </cell>
          <cell r="H806" t="str">
            <v>fiitness</v>
          </cell>
          <cell r="I806" t="str">
            <v>hout</v>
          </cell>
          <cell r="J806">
            <v>62.7</v>
          </cell>
          <cell r="K806"/>
          <cell r="L806">
            <v>15153</v>
          </cell>
          <cell r="M806">
            <v>108</v>
          </cell>
          <cell r="N806"/>
          <cell r="O806">
            <v>153</v>
          </cell>
          <cell r="P806">
            <v>1</v>
          </cell>
          <cell r="Q806">
            <v>0</v>
          </cell>
          <cell r="R806">
            <v>0</v>
          </cell>
          <cell r="S806">
            <v>0</v>
          </cell>
        </row>
        <row r="807">
          <cell r="D807" t="str">
            <v>Horizon Prisma Multifunctioneel gebouw F</v>
          </cell>
          <cell r="E807" t="str">
            <v>bgg</v>
          </cell>
          <cell r="F807" t="str">
            <v>F0.15</v>
          </cell>
          <cell r="G807" t="str">
            <v>sportzaal / aula</v>
          </cell>
          <cell r="H807" t="str">
            <v>gymzaal</v>
          </cell>
          <cell r="I807" t="str">
            <v>sportvloer</v>
          </cell>
          <cell r="J807">
            <v>331.3</v>
          </cell>
          <cell r="K807"/>
          <cell r="L807">
            <v>14153</v>
          </cell>
          <cell r="M807">
            <v>108</v>
          </cell>
          <cell r="N807"/>
          <cell r="O807">
            <v>153</v>
          </cell>
          <cell r="P807">
            <v>1</v>
          </cell>
          <cell r="Q807">
            <v>0</v>
          </cell>
          <cell r="R807">
            <v>0</v>
          </cell>
          <cell r="S807">
            <v>0</v>
          </cell>
        </row>
        <row r="808">
          <cell r="D808" t="str">
            <v>Horizon Prisma Multifunctioneel gebouw F</v>
          </cell>
          <cell r="E808" t="str">
            <v>bgg</v>
          </cell>
          <cell r="F808" t="str">
            <v>F0.16</v>
          </cell>
          <cell r="G808" t="str">
            <v>sparruimte</v>
          </cell>
          <cell r="H808" t="str">
            <v>aula, gemeenschappelijke ruimte, bibliotheek</v>
          </cell>
          <cell r="I808" t="str">
            <v>mat</v>
          </cell>
          <cell r="J808">
            <v>16</v>
          </cell>
          <cell r="K808"/>
          <cell r="L808">
            <v>2153</v>
          </cell>
          <cell r="M808">
            <v>102</v>
          </cell>
          <cell r="N808"/>
          <cell r="O808">
            <v>153</v>
          </cell>
          <cell r="P808">
            <v>1</v>
          </cell>
          <cell r="Q808">
            <v>0</v>
          </cell>
          <cell r="R808">
            <v>0</v>
          </cell>
          <cell r="S808">
            <v>0</v>
          </cell>
        </row>
        <row r="809">
          <cell r="D809" t="str">
            <v>Horizon Prisma Multifunctioneel gebouw F</v>
          </cell>
          <cell r="E809" t="str">
            <v>bgg</v>
          </cell>
          <cell r="F809" t="str">
            <v>F0.17</v>
          </cell>
          <cell r="G809" t="str">
            <v>Berging</v>
          </cell>
          <cell r="H809" t="str">
            <v>niet van toepassing</v>
          </cell>
          <cell r="I809"/>
          <cell r="J809"/>
          <cell r="K809"/>
          <cell r="L809" t="str">
            <v>nvt</v>
          </cell>
          <cell r="M809">
            <v>0</v>
          </cell>
          <cell r="N809"/>
          <cell r="O809">
            <v>0</v>
          </cell>
          <cell r="P809">
            <v>1</v>
          </cell>
          <cell r="Q809">
            <v>0</v>
          </cell>
          <cell r="R809">
            <v>0</v>
          </cell>
          <cell r="S809">
            <v>0</v>
          </cell>
        </row>
        <row r="810">
          <cell r="D810" t="str">
            <v>Horizon Prisma Multifunctioneel gebouw F</v>
          </cell>
          <cell r="E810" t="str">
            <v>bgg</v>
          </cell>
          <cell r="F810" t="str">
            <v>F0.18</v>
          </cell>
          <cell r="G810" t="str">
            <v>Materiaal Berging</v>
          </cell>
          <cell r="H810" t="str">
            <v>niet van toepassing</v>
          </cell>
          <cell r="I810"/>
          <cell r="J810"/>
          <cell r="K810"/>
          <cell r="L810" t="str">
            <v>nvt</v>
          </cell>
          <cell r="M810">
            <v>0</v>
          </cell>
          <cell r="N810"/>
          <cell r="O810">
            <v>0</v>
          </cell>
          <cell r="P810">
            <v>1</v>
          </cell>
          <cell r="Q810">
            <v>0</v>
          </cell>
          <cell r="R810">
            <v>0</v>
          </cell>
          <cell r="S810">
            <v>0</v>
          </cell>
        </row>
        <row r="811">
          <cell r="D811" t="str">
            <v>Horizon Prisma Multifunctioneel gebouw F</v>
          </cell>
          <cell r="E811" t="str">
            <v>bgg</v>
          </cell>
          <cell r="F811" t="str">
            <v>F0.19</v>
          </cell>
          <cell r="G811" t="str">
            <v>entree</v>
          </cell>
          <cell r="H811" t="str">
            <v>entree, gang, hal, repro, kopieer, was/droogruimte</v>
          </cell>
          <cell r="I811" t="str">
            <v>tapijt</v>
          </cell>
          <cell r="J811">
            <v>9.3000000000000007</v>
          </cell>
          <cell r="K811"/>
          <cell r="L811">
            <v>3153</v>
          </cell>
          <cell r="M811">
            <v>103</v>
          </cell>
          <cell r="N811"/>
          <cell r="O811">
            <v>153</v>
          </cell>
          <cell r="P811">
            <v>1</v>
          </cell>
          <cell r="Q811">
            <v>0</v>
          </cell>
          <cell r="R811">
            <v>0</v>
          </cell>
          <cell r="S811">
            <v>0</v>
          </cell>
        </row>
        <row r="812">
          <cell r="D812" t="str">
            <v>Horizon Prisma Multifunctioneel gebouw F</v>
          </cell>
          <cell r="E812" t="str">
            <v>bgg</v>
          </cell>
          <cell r="F812" t="str">
            <v>F0.20</v>
          </cell>
          <cell r="G812" t="str">
            <v>Schakelkast</v>
          </cell>
          <cell r="H812" t="str">
            <v>niet van toepassing</v>
          </cell>
          <cell r="I812"/>
          <cell r="J812"/>
          <cell r="K812"/>
          <cell r="L812" t="str">
            <v>nvt</v>
          </cell>
          <cell r="M812">
            <v>0</v>
          </cell>
          <cell r="N812"/>
          <cell r="O812">
            <v>0</v>
          </cell>
          <cell r="P812">
            <v>1</v>
          </cell>
          <cell r="Q812">
            <v>0</v>
          </cell>
          <cell r="R812">
            <v>0</v>
          </cell>
          <cell r="S812">
            <v>0</v>
          </cell>
        </row>
        <row r="813">
          <cell r="D813" t="str">
            <v>Horizon Prisma Multifunctioneel gebouw F</v>
          </cell>
          <cell r="E813" t="str">
            <v>bgg</v>
          </cell>
          <cell r="F813" t="str">
            <v>F0.21</v>
          </cell>
          <cell r="G813" t="str">
            <v>Berging</v>
          </cell>
          <cell r="H813" t="str">
            <v>niet van toepassing</v>
          </cell>
          <cell r="I813"/>
          <cell r="J813"/>
          <cell r="K813"/>
          <cell r="L813" t="str">
            <v>nvt</v>
          </cell>
          <cell r="M813">
            <v>0</v>
          </cell>
          <cell r="N813"/>
          <cell r="O813">
            <v>0</v>
          </cell>
          <cell r="P813">
            <v>1</v>
          </cell>
          <cell r="Q813">
            <v>0</v>
          </cell>
          <cell r="R813">
            <v>0</v>
          </cell>
          <cell r="S813">
            <v>0</v>
          </cell>
        </row>
        <row r="814">
          <cell r="D814" t="str">
            <v>Horizon Prisma Multifunctioneel gebouw F</v>
          </cell>
          <cell r="E814" t="str">
            <v>bgg</v>
          </cell>
          <cell r="F814" t="str">
            <v>F0.22</v>
          </cell>
          <cell r="G814" t="str">
            <v>trap</v>
          </cell>
          <cell r="H814" t="str">
            <v>trappenhuis</v>
          </cell>
          <cell r="I814" t="str">
            <v>linoleum</v>
          </cell>
          <cell r="J814">
            <v>5.2</v>
          </cell>
          <cell r="K814"/>
          <cell r="L814">
            <v>9153</v>
          </cell>
          <cell r="M814">
            <v>109</v>
          </cell>
          <cell r="N814"/>
          <cell r="O814">
            <v>153</v>
          </cell>
          <cell r="P814">
            <v>1</v>
          </cell>
          <cell r="Q814">
            <v>0</v>
          </cell>
          <cell r="R814">
            <v>0</v>
          </cell>
          <cell r="S814">
            <v>0</v>
          </cell>
        </row>
        <row r="815">
          <cell r="D815" t="str">
            <v>Horizon Prisma Multifunctioneel gebouw F</v>
          </cell>
          <cell r="E815" t="str">
            <v>bgg</v>
          </cell>
          <cell r="F815" t="str">
            <v>F0.23</v>
          </cell>
          <cell r="G815" t="str">
            <v>gang</v>
          </cell>
          <cell r="H815" t="str">
            <v>entree, gang, hal, repro, kopieer, was/droogruimte</v>
          </cell>
          <cell r="I815" t="str">
            <v>linoleum</v>
          </cell>
          <cell r="J815">
            <v>39.299999999999997</v>
          </cell>
          <cell r="K815"/>
          <cell r="L815">
            <v>3153</v>
          </cell>
          <cell r="M815">
            <v>103</v>
          </cell>
          <cell r="N815"/>
          <cell r="O815">
            <v>153</v>
          </cell>
          <cell r="P815">
            <v>1</v>
          </cell>
          <cell r="Q815">
            <v>0</v>
          </cell>
          <cell r="R815">
            <v>0</v>
          </cell>
          <cell r="S815">
            <v>0</v>
          </cell>
        </row>
        <row r="816">
          <cell r="D816" t="str">
            <v>Horizon Prisma Multifunctioneel gebouw F</v>
          </cell>
          <cell r="E816" t="str">
            <v>1e</v>
          </cell>
          <cell r="F816" t="str">
            <v>F1.01</v>
          </cell>
          <cell r="G816" t="str">
            <v>fitnessruimte</v>
          </cell>
          <cell r="H816" t="str">
            <v>fiitness</v>
          </cell>
          <cell r="I816" t="str">
            <v>linoleum</v>
          </cell>
          <cell r="J816">
            <v>115.3</v>
          </cell>
          <cell r="K816"/>
          <cell r="L816">
            <v>15153</v>
          </cell>
          <cell r="M816">
            <v>108</v>
          </cell>
          <cell r="N816"/>
          <cell r="O816">
            <v>153</v>
          </cell>
          <cell r="P816">
            <v>1</v>
          </cell>
          <cell r="Q816">
            <v>0</v>
          </cell>
          <cell r="R816">
            <v>0</v>
          </cell>
          <cell r="S816">
            <v>0</v>
          </cell>
        </row>
        <row r="817">
          <cell r="D817" t="str">
            <v>Horizon Prisma Multifunctioneel gebouw F</v>
          </cell>
          <cell r="E817" t="str">
            <v>1e</v>
          </cell>
          <cell r="F817" t="str">
            <v>F1.02</v>
          </cell>
          <cell r="G817" t="str">
            <v>CV Techniek</v>
          </cell>
          <cell r="H817" t="str">
            <v>niet van toepassing</v>
          </cell>
          <cell r="I817"/>
          <cell r="J817"/>
          <cell r="K817"/>
          <cell r="L817" t="str">
            <v>nvt</v>
          </cell>
          <cell r="M817">
            <v>0</v>
          </cell>
          <cell r="N817"/>
          <cell r="O817">
            <v>0</v>
          </cell>
          <cell r="P817">
            <v>1</v>
          </cell>
          <cell r="Q817">
            <v>0</v>
          </cell>
          <cell r="R817">
            <v>0</v>
          </cell>
          <cell r="S817">
            <v>0</v>
          </cell>
        </row>
        <row r="818">
          <cell r="D818" t="str">
            <v>Horizon Prisma Multifunctioneel gebouw F</v>
          </cell>
          <cell r="E818" t="str">
            <v>1e</v>
          </cell>
          <cell r="F818" t="str">
            <v>F1.03</v>
          </cell>
          <cell r="G818" t="str">
            <v>Berging</v>
          </cell>
          <cell r="H818" t="str">
            <v>niet van toepassing</v>
          </cell>
          <cell r="I818"/>
          <cell r="J818"/>
          <cell r="K818"/>
          <cell r="L818" t="str">
            <v>nvt</v>
          </cell>
          <cell r="M818">
            <v>0</v>
          </cell>
          <cell r="N818"/>
          <cell r="O818">
            <v>0</v>
          </cell>
          <cell r="P818">
            <v>1</v>
          </cell>
          <cell r="Q818">
            <v>0</v>
          </cell>
          <cell r="R818">
            <v>0</v>
          </cell>
          <cell r="S818">
            <v>0</v>
          </cell>
        </row>
        <row r="819">
          <cell r="D819" t="str">
            <v>Horizon Prisma Multifunctioneel gebouw F</v>
          </cell>
          <cell r="E819" t="str">
            <v>1e</v>
          </cell>
          <cell r="F819" t="str">
            <v>F1.04</v>
          </cell>
          <cell r="G819" t="str">
            <v>Berging</v>
          </cell>
          <cell r="H819" t="str">
            <v>niet van toepassing</v>
          </cell>
          <cell r="I819"/>
          <cell r="J819"/>
          <cell r="K819"/>
          <cell r="L819" t="str">
            <v>nvt</v>
          </cell>
          <cell r="M819">
            <v>0</v>
          </cell>
          <cell r="N819"/>
          <cell r="O819">
            <v>0</v>
          </cell>
          <cell r="P819">
            <v>1</v>
          </cell>
          <cell r="Q819">
            <v>0</v>
          </cell>
          <cell r="R819">
            <v>0</v>
          </cell>
          <cell r="S819">
            <v>0</v>
          </cell>
        </row>
        <row r="820">
          <cell r="D820" t="str">
            <v>Horizon Prisma Multifunctioneel gebouw F</v>
          </cell>
          <cell r="E820" t="str">
            <v>1e</v>
          </cell>
          <cell r="F820" t="str">
            <v>F1.05</v>
          </cell>
          <cell r="G820" t="str">
            <v>muziektherapie</v>
          </cell>
          <cell r="H820" t="str">
            <v>praktijklokaal</v>
          </cell>
          <cell r="I820" t="str">
            <v>linoleum</v>
          </cell>
          <cell r="J820">
            <v>26.7</v>
          </cell>
          <cell r="K820"/>
          <cell r="L820">
            <v>6153</v>
          </cell>
          <cell r="M820">
            <v>107</v>
          </cell>
          <cell r="N820"/>
          <cell r="O820">
            <v>153</v>
          </cell>
          <cell r="P820">
            <v>1</v>
          </cell>
          <cell r="Q820">
            <v>0</v>
          </cell>
          <cell r="R820">
            <v>0</v>
          </cell>
          <cell r="S820">
            <v>0</v>
          </cell>
        </row>
        <row r="821">
          <cell r="D821" t="str">
            <v>Horizon Prisma Multifunctioneel gebouw F</v>
          </cell>
          <cell r="E821" t="str">
            <v>1e</v>
          </cell>
          <cell r="F821" t="str">
            <v>F1.05A</v>
          </cell>
          <cell r="G821" t="str">
            <v>sluis</v>
          </cell>
          <cell r="H821" t="str">
            <v>entree, gang, hal, repro, kopieer, was/droogruimte</v>
          </cell>
          <cell r="I821" t="str">
            <v>linoleum</v>
          </cell>
          <cell r="J821">
            <v>1.4</v>
          </cell>
          <cell r="K821"/>
          <cell r="L821">
            <v>3153</v>
          </cell>
          <cell r="M821">
            <v>103</v>
          </cell>
          <cell r="N821"/>
          <cell r="O821">
            <v>153</v>
          </cell>
          <cell r="P821">
            <v>1</v>
          </cell>
          <cell r="Q821">
            <v>0</v>
          </cell>
          <cell r="R821">
            <v>0</v>
          </cell>
          <cell r="S821">
            <v>0</v>
          </cell>
        </row>
        <row r="822">
          <cell r="D822" t="str">
            <v>Horizon Prisma Multifunctioneel gebouw F</v>
          </cell>
          <cell r="E822" t="str">
            <v>1e</v>
          </cell>
          <cell r="F822" t="str">
            <v>F1.06</v>
          </cell>
          <cell r="G822" t="str">
            <v>dramaruimte</v>
          </cell>
          <cell r="H822" t="str">
            <v>aula, gemeenschappelijke ruimte, bibliotheek</v>
          </cell>
          <cell r="I822" t="str">
            <v>linoleum</v>
          </cell>
          <cell r="J822">
            <v>31</v>
          </cell>
          <cell r="K822"/>
          <cell r="L822">
            <v>2153</v>
          </cell>
          <cell r="M822">
            <v>102</v>
          </cell>
          <cell r="N822"/>
          <cell r="O822">
            <v>153</v>
          </cell>
          <cell r="P822">
            <v>1</v>
          </cell>
          <cell r="Q822">
            <v>0</v>
          </cell>
          <cell r="R822">
            <v>0</v>
          </cell>
          <cell r="S822">
            <v>0</v>
          </cell>
        </row>
        <row r="823">
          <cell r="D823" t="str">
            <v>Horizon Prisma Multifunctioneel gebouw F</v>
          </cell>
          <cell r="E823" t="str">
            <v>1e</v>
          </cell>
          <cell r="F823" t="str">
            <v>F1.07</v>
          </cell>
          <cell r="G823" t="str">
            <v>Balkon</v>
          </cell>
          <cell r="H823" t="str">
            <v>niet van toepassing</v>
          </cell>
          <cell r="I823"/>
          <cell r="J823"/>
          <cell r="K823"/>
          <cell r="L823" t="str">
            <v>nvt</v>
          </cell>
          <cell r="M823">
            <v>0</v>
          </cell>
          <cell r="N823"/>
          <cell r="O823">
            <v>0</v>
          </cell>
          <cell r="P823">
            <v>1</v>
          </cell>
          <cell r="Q823">
            <v>0</v>
          </cell>
          <cell r="R823">
            <v>0</v>
          </cell>
          <cell r="S823">
            <v>0</v>
          </cell>
        </row>
        <row r="824">
          <cell r="D824" t="str">
            <v>Horizon Prisma Multifunctioneel gebouw F</v>
          </cell>
          <cell r="E824" t="str">
            <v>1e</v>
          </cell>
          <cell r="F824" t="str">
            <v>F1.08</v>
          </cell>
          <cell r="G824" t="str">
            <v>gangzone</v>
          </cell>
          <cell r="H824" t="str">
            <v>entree, gang, hal, repro, kopieer, was/droogruimte</v>
          </cell>
          <cell r="I824" t="str">
            <v>linoleum</v>
          </cell>
          <cell r="J824">
            <v>23.3</v>
          </cell>
          <cell r="K824"/>
          <cell r="L824">
            <v>3153</v>
          </cell>
          <cell r="M824">
            <v>103</v>
          </cell>
          <cell r="N824"/>
          <cell r="O824">
            <v>153</v>
          </cell>
          <cell r="P824">
            <v>1</v>
          </cell>
          <cell r="Q824">
            <v>0</v>
          </cell>
          <cell r="R824">
            <v>0</v>
          </cell>
          <cell r="S824">
            <v>0</v>
          </cell>
        </row>
        <row r="825">
          <cell r="D825" t="str">
            <v>Horizon Prisma Multifunctioneel gebouw F</v>
          </cell>
          <cell r="E825" t="str">
            <v>1e</v>
          </cell>
          <cell r="F825" t="str">
            <v>F1.09</v>
          </cell>
          <cell r="G825" t="str">
            <v>trappenhuis</v>
          </cell>
          <cell r="H825" t="str">
            <v>trappenhuis</v>
          </cell>
          <cell r="I825" t="str">
            <v>linoleum</v>
          </cell>
          <cell r="J825">
            <v>7.5</v>
          </cell>
          <cell r="K825"/>
          <cell r="L825">
            <v>9153</v>
          </cell>
          <cell r="M825">
            <v>109</v>
          </cell>
          <cell r="N825"/>
          <cell r="O825">
            <v>153</v>
          </cell>
          <cell r="P825">
            <v>1</v>
          </cell>
          <cell r="Q825">
            <v>0</v>
          </cell>
          <cell r="R825">
            <v>0</v>
          </cell>
          <cell r="S825">
            <v>0</v>
          </cell>
        </row>
      </sheetData>
      <sheetData sheetId="15"/>
      <sheetData sheetId="16"/>
      <sheetData sheetId="17">
        <row r="12">
          <cell r="A12">
            <v>0</v>
          </cell>
        </row>
        <row r="13">
          <cell r="A13" t="str">
            <v>11.01 Werknemer algemeen schoonmaakonderhoud 17 jaar 0 t/m 7 jaar</v>
          </cell>
        </row>
        <row r="14">
          <cell r="A14" t="str">
            <v>11.01 Werknemer algemeen schoonmaakonderhoud 18 jaar 0 t/m 7 jaar</v>
          </cell>
        </row>
        <row r="15">
          <cell r="A15" t="str">
            <v>11.01 Werknemer algemeen schoonmaakonderhoud 19 jaar 0 t/m 7 jaar</v>
          </cell>
        </row>
        <row r="16">
          <cell r="A16" t="str">
            <v>11.01 Werknemer algemeen schoonmaakonderhoud 20 jaar 0 t/m 7 jaar</v>
          </cell>
        </row>
        <row r="17">
          <cell r="A17" t="str">
            <v>11.01 Werknemer algemeen schoonmaakonderhoud 21 jaar 0 t/m 7 jaar</v>
          </cell>
        </row>
        <row r="18">
          <cell r="A18" t="str">
            <v>11.01 Werknemer algemeen schoonmaakonderhoud 0 t/m 7 jaar</v>
          </cell>
        </row>
        <row r="19">
          <cell r="A19" t="str">
            <v>11.01 Werknemer algemeen schoonmaakonderhoud 8 jaar en meer</v>
          </cell>
        </row>
        <row r="20">
          <cell r="A20" t="str">
            <v>11.03 Werknemer algemeen schoonmaakonderhoud (sleutelpand)  0 t/m 7 jaar</v>
          </cell>
        </row>
        <row r="21">
          <cell r="A21" t="str">
            <v>11.03 Werknemer algemeen schoonmaakonderhoud (sleutelpand)  8 jaar en meer</v>
          </cell>
        </row>
        <row r="22">
          <cell r="A22" t="str">
            <v>11.02 All-round werknemer algemeen schoonmaakonderhoud 0 t/m 7 jaar</v>
          </cell>
        </row>
        <row r="23">
          <cell r="A23" t="str">
            <v>11.02 All-round werknemer algemeen schoonmaakonderhoud 8 jaar en meer</v>
          </cell>
        </row>
        <row r="24">
          <cell r="A24" t="str">
            <v>11.04 All-round werknemer algemeen schoonmaakonderhoud (sleutelpand)  0 t/m 7 jaar</v>
          </cell>
        </row>
        <row r="25">
          <cell r="A25" t="str">
            <v>11.04 All-round werknemer algemeen schoonmaakonderhoud (sleutelpand)  8 jaar en meer</v>
          </cell>
        </row>
        <row r="26">
          <cell r="A26" t="str">
            <v>11.02 Werknemer meewerkend toezicht algemeen schoonmaakonderhoud 0 t/m 7 jaar</v>
          </cell>
        </row>
        <row r="27">
          <cell r="A27" t="str">
            <v>11.02 Werknemer meewerkend toezicht algemeen schoonmaakonderhoud 8 jaar en meer</v>
          </cell>
        </row>
        <row r="28">
          <cell r="A28" t="str">
            <v>11.02 Werknemer niet meewerkend toezicht algemeen schoonmaakonderhoud 0 t/m 7 jaar</v>
          </cell>
        </row>
        <row r="29">
          <cell r="A29" t="str">
            <v>11.02 Werknemer niet meewerkend toezicht algemeen schoonmaakonderhoud 8 jaar en meer</v>
          </cell>
        </row>
        <row r="30">
          <cell r="A30" t="str">
            <v xml:space="preserve">21.01 Objectleider (algemeen schoonmaakonderhoud) </v>
          </cell>
        </row>
        <row r="31">
          <cell r="A31" t="str">
            <v xml:space="preserve">21.02 Ambulant objectleider (algemeen schoonmaakonderhoud) </v>
          </cell>
        </row>
        <row r="32">
          <cell r="A32" t="str">
            <v xml:space="preserve">0 </v>
          </cell>
        </row>
        <row r="33">
          <cell r="A33" t="str">
            <v>12.01A Glazenwasser A 0 t/m 7 jaar</v>
          </cell>
        </row>
        <row r="34">
          <cell r="A34" t="str">
            <v>12.01B Glazenwasser B 0 t/m 7 jaar</v>
          </cell>
        </row>
      </sheetData>
      <sheetData sheetId="18"/>
      <sheetData sheetId="19"/>
      <sheetData sheetId="20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1"/>
      <sheetName val="ISS Info"/>
      <sheetName val="begroting"/>
      <sheetName val="Contractblad perceel 3"/>
      <sheetName val="Basis ruimtestaat"/>
      <sheetName val="Kosten per locatie"/>
      <sheetName val="begroting tot 1-5-08"/>
      <sheetName val="Contractblad p3 tot 1-5-08"/>
      <sheetName val="Kosten per locatie tot 1-5-08"/>
      <sheetName val="Kosten per locatie tot 1-7-07"/>
      <sheetName val="Specifieke werkzaamheden"/>
      <sheetName val="Kengetal"/>
      <sheetName val="Afroepprijs"/>
      <sheetName val="premies en opslagen 2008"/>
      <sheetName val="opbouw uurtarieven 2008"/>
      <sheetName val="premies en opslagen 2007"/>
      <sheetName val="opbouw uurtarieven 2007"/>
      <sheetName val="Premies en opslagen 2006"/>
      <sheetName val="Opbouw uurtarieven 2006"/>
      <sheetName val="Tarievenmatrix 2006"/>
      <sheetName val="Prijsverhoging 2007"/>
      <sheetName val="Tarievenmatrix 2007"/>
      <sheetName val="Machine-investeringsk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1">
          <cell r="K11">
            <v>5.9</v>
          </cell>
          <cell r="Q11">
            <v>21.733036866780669</v>
          </cell>
          <cell r="R11">
            <v>3.372868396662581</v>
          </cell>
          <cell r="U11">
            <v>0</v>
          </cell>
          <cell r="V11">
            <v>0.2367568113847314</v>
          </cell>
          <cell r="W11">
            <v>0</v>
          </cell>
        </row>
        <row r="12">
          <cell r="K12">
            <v>14.6</v>
          </cell>
          <cell r="Q12">
            <v>484.76243507711115</v>
          </cell>
          <cell r="R12">
            <v>75.232923368384462</v>
          </cell>
          <cell r="U12">
            <v>0</v>
          </cell>
          <cell r="V12">
            <v>5.2809374553348274</v>
          </cell>
          <cell r="W12">
            <v>0</v>
          </cell>
        </row>
        <row r="13">
          <cell r="K13">
            <v>11.9</v>
          </cell>
          <cell r="Q13">
            <v>395.11458749435769</v>
          </cell>
          <cell r="R13">
            <v>61.319985485190074</v>
          </cell>
          <cell r="U13">
            <v>0</v>
          </cell>
          <cell r="V13">
            <v>4.3043257341427701</v>
          </cell>
          <cell r="W13">
            <v>0</v>
          </cell>
        </row>
        <row r="14">
          <cell r="K14">
            <v>3.5</v>
          </cell>
          <cell r="Q14">
            <v>0</v>
          </cell>
          <cell r="R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K15">
            <v>5.2</v>
          </cell>
          <cell r="Q15">
            <v>0</v>
          </cell>
          <cell r="R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K16">
            <v>0</v>
          </cell>
          <cell r="Q16">
            <v>0</v>
          </cell>
          <cell r="R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K17">
            <v>0</v>
          </cell>
          <cell r="Q17">
            <v>0</v>
          </cell>
          <cell r="R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K18">
            <v>0</v>
          </cell>
          <cell r="Q18">
            <v>0</v>
          </cell>
          <cell r="R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K19">
            <v>0</v>
          </cell>
          <cell r="Q19">
            <v>0</v>
          </cell>
          <cell r="R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K20">
            <v>0</v>
          </cell>
          <cell r="Q20">
            <v>0</v>
          </cell>
          <cell r="R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K21">
            <v>0</v>
          </cell>
          <cell r="Q21">
            <v>0</v>
          </cell>
          <cell r="R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K22">
            <v>0</v>
          </cell>
          <cell r="Q22">
            <v>0</v>
          </cell>
          <cell r="R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K23">
            <v>0</v>
          </cell>
          <cell r="Q23">
            <v>0</v>
          </cell>
          <cell r="R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K24">
            <v>0</v>
          </cell>
          <cell r="Q24">
            <v>0</v>
          </cell>
          <cell r="R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K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K26">
            <v>0</v>
          </cell>
          <cell r="Q26">
            <v>0</v>
          </cell>
          <cell r="R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K27">
            <v>0</v>
          </cell>
          <cell r="Q27">
            <v>0</v>
          </cell>
          <cell r="R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K28">
            <v>0</v>
          </cell>
          <cell r="Q28">
            <v>0</v>
          </cell>
          <cell r="R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K29">
            <v>0</v>
          </cell>
          <cell r="Q29">
            <v>0</v>
          </cell>
          <cell r="R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K30">
            <v>0</v>
          </cell>
          <cell r="Q30">
            <v>0</v>
          </cell>
          <cell r="R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K31">
            <v>118.5</v>
          </cell>
          <cell r="Q31">
            <v>2779.2626473441946</v>
          </cell>
          <cell r="R31">
            <v>431.32891214022982</v>
          </cell>
          <cell r="U31">
            <v>0</v>
          </cell>
          <cell r="V31">
            <v>30.276917414688498</v>
          </cell>
          <cell r="W31">
            <v>0</v>
          </cell>
        </row>
        <row r="32">
          <cell r="K32">
            <v>1.4</v>
          </cell>
          <cell r="Q32">
            <v>75.30543938323629</v>
          </cell>
          <cell r="R32">
            <v>11.687061414815144</v>
          </cell>
          <cell r="U32">
            <v>0</v>
          </cell>
          <cell r="V32">
            <v>0.82036743496042452</v>
          </cell>
          <cell r="W32">
            <v>0</v>
          </cell>
        </row>
        <row r="33">
          <cell r="K33">
            <v>1.4</v>
          </cell>
          <cell r="Q33">
            <v>75.30543938323629</v>
          </cell>
          <cell r="R33">
            <v>11.687061414815144</v>
          </cell>
          <cell r="U33">
            <v>0</v>
          </cell>
          <cell r="V33">
            <v>0.82036743496042452</v>
          </cell>
          <cell r="W33">
            <v>0</v>
          </cell>
        </row>
        <row r="34">
          <cell r="K34">
            <v>1.4</v>
          </cell>
          <cell r="Q34">
            <v>75.30543938323629</v>
          </cell>
          <cell r="R34">
            <v>11.687061414815144</v>
          </cell>
          <cell r="U34">
            <v>0</v>
          </cell>
          <cell r="V34">
            <v>0.82036743496042452</v>
          </cell>
          <cell r="W34">
            <v>0</v>
          </cell>
        </row>
        <row r="35">
          <cell r="K35">
            <v>1.4</v>
          </cell>
          <cell r="Q35">
            <v>75.30543938323629</v>
          </cell>
          <cell r="R35">
            <v>11.687061414815144</v>
          </cell>
          <cell r="U35">
            <v>0</v>
          </cell>
          <cell r="V35">
            <v>0.82036743496042452</v>
          </cell>
          <cell r="W35">
            <v>0</v>
          </cell>
        </row>
        <row r="36">
          <cell r="K36">
            <v>1.4</v>
          </cell>
          <cell r="Q36">
            <v>75.30543938323629</v>
          </cell>
          <cell r="R36">
            <v>11.687061414815144</v>
          </cell>
          <cell r="U36">
            <v>0</v>
          </cell>
          <cell r="V36">
            <v>0.82036743496042452</v>
          </cell>
          <cell r="W36">
            <v>0</v>
          </cell>
        </row>
        <row r="37">
          <cell r="K37">
            <v>11.7</v>
          </cell>
          <cell r="Q37">
            <v>237.01505215170721</v>
          </cell>
          <cell r="R37">
            <v>36.783657242019189</v>
          </cell>
          <cell r="U37">
            <v>0</v>
          </cell>
          <cell r="V37">
            <v>2.582010436074706</v>
          </cell>
          <cell r="W37">
            <v>0</v>
          </cell>
        </row>
        <row r="38">
          <cell r="K38">
            <v>11.7</v>
          </cell>
          <cell r="Q38">
            <v>237.01505215170721</v>
          </cell>
          <cell r="R38">
            <v>36.783657242019189</v>
          </cell>
          <cell r="U38">
            <v>0</v>
          </cell>
          <cell r="V38">
            <v>2.582010436074706</v>
          </cell>
          <cell r="W38">
            <v>0</v>
          </cell>
        </row>
        <row r="39">
          <cell r="K39">
            <v>1.3</v>
          </cell>
          <cell r="Q39">
            <v>69.926479427290843</v>
          </cell>
          <cell r="R39">
            <v>10.852271313756919</v>
          </cell>
          <cell r="U39">
            <v>0</v>
          </cell>
          <cell r="V39">
            <v>0.76176976103467986</v>
          </cell>
          <cell r="W39">
            <v>0</v>
          </cell>
        </row>
        <row r="40">
          <cell r="K40">
            <v>1.3</v>
          </cell>
          <cell r="Q40">
            <v>69.926479427290843</v>
          </cell>
          <cell r="R40">
            <v>10.852271313756919</v>
          </cell>
          <cell r="U40">
            <v>0</v>
          </cell>
          <cell r="V40">
            <v>0.76176976103467986</v>
          </cell>
          <cell r="W40">
            <v>0</v>
          </cell>
        </row>
        <row r="41">
          <cell r="K41">
            <v>1.6</v>
          </cell>
          <cell r="Q41">
            <v>83.345952404995941</v>
          </cell>
          <cell r="R41">
            <v>12.934912436754001</v>
          </cell>
          <cell r="U41">
            <v>18.760741028662935</v>
          </cell>
          <cell r="V41">
            <v>0.90795971378451212</v>
          </cell>
          <cell r="W41">
            <v>0</v>
          </cell>
        </row>
        <row r="42">
          <cell r="K42">
            <v>1.1000000000000001</v>
          </cell>
          <cell r="Q42">
            <v>57.300342278434712</v>
          </cell>
          <cell r="R42">
            <v>8.8927523002683753</v>
          </cell>
          <cell r="U42">
            <v>12.898009457205767</v>
          </cell>
          <cell r="V42">
            <v>0.62422230322685202</v>
          </cell>
          <cell r="W42">
            <v>0</v>
          </cell>
        </row>
        <row r="43">
          <cell r="K43">
            <v>2.6</v>
          </cell>
          <cell r="Q43">
            <v>135.43717265811841</v>
          </cell>
          <cell r="R43">
            <v>21.019232709725248</v>
          </cell>
          <cell r="U43">
            <v>30.486204171577267</v>
          </cell>
          <cell r="V43">
            <v>1.4754345348998319</v>
          </cell>
          <cell r="W43">
            <v>0</v>
          </cell>
        </row>
        <row r="44">
          <cell r="K44">
            <v>1.1000000000000001</v>
          </cell>
          <cell r="Q44">
            <v>57.300342278434712</v>
          </cell>
          <cell r="R44">
            <v>8.8927523002683753</v>
          </cell>
          <cell r="U44">
            <v>12.898009457205767</v>
          </cell>
          <cell r="V44">
            <v>0.62422230322685202</v>
          </cell>
          <cell r="W44">
            <v>0</v>
          </cell>
        </row>
        <row r="45">
          <cell r="Q45">
            <v>0</v>
          </cell>
          <cell r="R45">
            <v>0</v>
          </cell>
          <cell r="U45">
            <v>0</v>
          </cell>
          <cell r="V45">
            <v>0</v>
          </cell>
          <cell r="W45">
            <v>0</v>
          </cell>
        </row>
        <row r="46">
          <cell r="K46">
            <v>1.3</v>
          </cell>
          <cell r="Q46">
            <v>67.718586329059207</v>
          </cell>
          <cell r="R46">
            <v>10.509616354862624</v>
          </cell>
          <cell r="U46">
            <v>15.243102085788633</v>
          </cell>
          <cell r="V46">
            <v>0.73771726744991595</v>
          </cell>
          <cell r="W46">
            <v>0</v>
          </cell>
        </row>
        <row r="47">
          <cell r="K47">
            <v>1.3</v>
          </cell>
          <cell r="Q47">
            <v>67.718586329059207</v>
          </cell>
          <cell r="R47">
            <v>10.509616354862624</v>
          </cell>
          <cell r="U47">
            <v>15.243102085788633</v>
          </cell>
          <cell r="V47">
            <v>0.73771726744991595</v>
          </cell>
          <cell r="W47">
            <v>0</v>
          </cell>
        </row>
        <row r="48">
          <cell r="K48">
            <v>1.1000000000000001</v>
          </cell>
          <cell r="Q48">
            <v>57.300342278434712</v>
          </cell>
          <cell r="R48">
            <v>8.8927523002683753</v>
          </cell>
          <cell r="U48">
            <v>12.898009457205767</v>
          </cell>
          <cell r="V48">
            <v>0.62422230322685202</v>
          </cell>
          <cell r="W48">
            <v>0</v>
          </cell>
        </row>
        <row r="49">
          <cell r="K49">
            <v>1.1000000000000001</v>
          </cell>
          <cell r="Q49">
            <v>57.300342278434712</v>
          </cell>
          <cell r="R49">
            <v>8.8927523002683753</v>
          </cell>
          <cell r="U49">
            <v>12.898009457205767</v>
          </cell>
          <cell r="V49">
            <v>0.62422230322685202</v>
          </cell>
          <cell r="W49">
            <v>0</v>
          </cell>
        </row>
        <row r="50">
          <cell r="K50">
            <v>2.6</v>
          </cell>
          <cell r="Q50">
            <v>135.43717265811841</v>
          </cell>
          <cell r="R50">
            <v>21.019232709725248</v>
          </cell>
          <cell r="U50">
            <v>30.486204171577267</v>
          </cell>
          <cell r="V50">
            <v>1.4754345348998319</v>
          </cell>
          <cell r="W50">
            <v>0</v>
          </cell>
        </row>
        <row r="51">
          <cell r="K51">
            <v>1.3</v>
          </cell>
          <cell r="Q51">
            <v>67.718586329059207</v>
          </cell>
          <cell r="R51">
            <v>10.509616354862624</v>
          </cell>
          <cell r="U51">
            <v>15.243102085788633</v>
          </cell>
          <cell r="V51">
            <v>0.73771726744991595</v>
          </cell>
          <cell r="W51">
            <v>0</v>
          </cell>
        </row>
        <row r="52">
          <cell r="K52">
            <v>7.8</v>
          </cell>
          <cell r="Q52">
            <v>107.40551382909608</v>
          </cell>
          <cell r="R52">
            <v>16.668846854771221</v>
          </cell>
          <cell r="U52">
            <v>0</v>
          </cell>
          <cell r="V52">
            <v>1.170061374081784</v>
          </cell>
          <cell r="W52">
            <v>0</v>
          </cell>
        </row>
        <row r="53">
          <cell r="K53">
            <v>15.6</v>
          </cell>
          <cell r="Q53">
            <v>552.37121397820829</v>
          </cell>
          <cell r="R53">
            <v>85.725498110251991</v>
          </cell>
          <cell r="U53">
            <v>0</v>
          </cell>
          <cell r="V53">
            <v>6.0174584952777455</v>
          </cell>
          <cell r="W53">
            <v>0</v>
          </cell>
        </row>
        <row r="54">
          <cell r="K54">
            <v>4.9000000000000004</v>
          </cell>
          <cell r="Q54">
            <v>255.24697924030008</v>
          </cell>
          <cell r="R54">
            <v>39.613169337559128</v>
          </cell>
          <cell r="U54">
            <v>57.454769400280234</v>
          </cell>
          <cell r="V54">
            <v>2.7806266234650683</v>
          </cell>
          <cell r="W54">
            <v>0</v>
          </cell>
        </row>
        <row r="55">
          <cell r="K55">
            <v>1.2</v>
          </cell>
          <cell r="Q55">
            <v>62.509464303746952</v>
          </cell>
          <cell r="R55">
            <v>9.7011843275654996</v>
          </cell>
          <cell r="U55">
            <v>14.070555771497197</v>
          </cell>
          <cell r="V55">
            <v>0.68096978533838393</v>
          </cell>
          <cell r="W55">
            <v>0</v>
          </cell>
        </row>
        <row r="56">
          <cell r="K56">
            <v>1.8</v>
          </cell>
          <cell r="Q56">
            <v>96.821279207018094</v>
          </cell>
          <cell r="R56">
            <v>15.026221819048041</v>
          </cell>
          <cell r="U56">
            <v>0</v>
          </cell>
          <cell r="V56">
            <v>1.0547581306634028</v>
          </cell>
          <cell r="W56">
            <v>0</v>
          </cell>
        </row>
        <row r="57">
          <cell r="K57">
            <v>1.2</v>
          </cell>
          <cell r="Q57">
            <v>62.509464303746952</v>
          </cell>
          <cell r="R57">
            <v>9.7011843275654996</v>
          </cell>
          <cell r="U57">
            <v>14.070555771497197</v>
          </cell>
          <cell r="V57">
            <v>0.68096978533838393</v>
          </cell>
          <cell r="W57">
            <v>0</v>
          </cell>
        </row>
        <row r="58">
          <cell r="K58">
            <v>1.2</v>
          </cell>
          <cell r="Q58">
            <v>62.509464303746952</v>
          </cell>
          <cell r="R58">
            <v>9.7011843275654996</v>
          </cell>
          <cell r="U58">
            <v>14.070555771497197</v>
          </cell>
          <cell r="V58">
            <v>0.68096978533838393</v>
          </cell>
          <cell r="W58">
            <v>0</v>
          </cell>
        </row>
        <row r="59">
          <cell r="K59">
            <v>1.9</v>
          </cell>
          <cell r="Q59">
            <v>102.20023916296354</v>
          </cell>
          <cell r="R59">
            <v>15.861011920106268</v>
          </cell>
          <cell r="U59">
            <v>0</v>
          </cell>
          <cell r="V59">
            <v>1.1133558045891476</v>
          </cell>
          <cell r="W59">
            <v>0</v>
          </cell>
        </row>
        <row r="60">
          <cell r="K60">
            <v>1.9</v>
          </cell>
          <cell r="Q60">
            <v>102.20023916296354</v>
          </cell>
          <cell r="R60">
            <v>15.861011920106268</v>
          </cell>
          <cell r="U60">
            <v>0</v>
          </cell>
          <cell r="V60">
            <v>1.1133558045891476</v>
          </cell>
          <cell r="W60">
            <v>0</v>
          </cell>
        </row>
        <row r="61">
          <cell r="K61">
            <v>1.2</v>
          </cell>
          <cell r="Q61">
            <v>62.509464303746952</v>
          </cell>
          <cell r="R61">
            <v>9.7011843275654996</v>
          </cell>
          <cell r="U61">
            <v>14.070555771497197</v>
          </cell>
          <cell r="V61">
            <v>0.68096978533838393</v>
          </cell>
          <cell r="W61">
            <v>0</v>
          </cell>
        </row>
        <row r="62">
          <cell r="K62">
            <v>1.2</v>
          </cell>
          <cell r="Q62">
            <v>62.509464303746952</v>
          </cell>
          <cell r="R62">
            <v>9.7011843275654996</v>
          </cell>
          <cell r="U62">
            <v>14.070555771497197</v>
          </cell>
          <cell r="V62">
            <v>0.68096978533838393</v>
          </cell>
          <cell r="W62">
            <v>0</v>
          </cell>
        </row>
        <row r="63">
          <cell r="K63">
            <v>1.8</v>
          </cell>
          <cell r="Q63">
            <v>96.821279207018094</v>
          </cell>
          <cell r="R63">
            <v>15.026221819048041</v>
          </cell>
          <cell r="U63">
            <v>0</v>
          </cell>
          <cell r="V63">
            <v>1.0547581306634028</v>
          </cell>
          <cell r="W63">
            <v>0</v>
          </cell>
        </row>
        <row r="64">
          <cell r="K64">
            <v>1.8</v>
          </cell>
          <cell r="Q64">
            <v>96.821279207018094</v>
          </cell>
          <cell r="R64">
            <v>15.026221819048041</v>
          </cell>
          <cell r="U64">
            <v>0</v>
          </cell>
          <cell r="V64">
            <v>1.0547581306634028</v>
          </cell>
          <cell r="W64">
            <v>0</v>
          </cell>
        </row>
        <row r="65">
          <cell r="K65">
            <v>1.2</v>
          </cell>
          <cell r="Q65">
            <v>62.509464303746952</v>
          </cell>
          <cell r="R65">
            <v>9.7011843275654996</v>
          </cell>
          <cell r="U65">
            <v>14.070555771497197</v>
          </cell>
          <cell r="V65">
            <v>0.68096978533838393</v>
          </cell>
          <cell r="W65">
            <v>0</v>
          </cell>
        </row>
        <row r="66">
          <cell r="K66">
            <v>1.2</v>
          </cell>
          <cell r="Q66">
            <v>62.509464303746952</v>
          </cell>
          <cell r="R66">
            <v>9.7011843275654996</v>
          </cell>
          <cell r="U66">
            <v>14.070555771497197</v>
          </cell>
          <cell r="V66">
            <v>0.68096978533838393</v>
          </cell>
          <cell r="W66">
            <v>0</v>
          </cell>
        </row>
        <row r="67">
          <cell r="K67">
            <v>1.8</v>
          </cell>
          <cell r="Q67">
            <v>96.821279207018094</v>
          </cell>
          <cell r="R67">
            <v>15.026221819048041</v>
          </cell>
          <cell r="U67">
            <v>0</v>
          </cell>
          <cell r="V67">
            <v>1.0547581306634028</v>
          </cell>
          <cell r="W67">
            <v>0</v>
          </cell>
        </row>
        <row r="68">
          <cell r="K68">
            <v>1.8</v>
          </cell>
          <cell r="Q68">
            <v>96.821279207018094</v>
          </cell>
          <cell r="R68">
            <v>15.026221819048041</v>
          </cell>
          <cell r="U68">
            <v>0</v>
          </cell>
          <cell r="V68">
            <v>1.0547581306634028</v>
          </cell>
          <cell r="W68">
            <v>0</v>
          </cell>
        </row>
        <row r="69">
          <cell r="K69">
            <v>1.2</v>
          </cell>
          <cell r="Q69">
            <v>62.509464303746952</v>
          </cell>
          <cell r="R69">
            <v>9.7011843275654996</v>
          </cell>
          <cell r="U69">
            <v>14.070555771497197</v>
          </cell>
          <cell r="V69">
            <v>0.68096978533838393</v>
          </cell>
          <cell r="W69">
            <v>0</v>
          </cell>
        </row>
        <row r="70">
          <cell r="K70">
            <v>2.8</v>
          </cell>
          <cell r="Q70">
            <v>145.85541670874289</v>
          </cell>
          <cell r="R70">
            <v>22.636096764319497</v>
          </cell>
          <cell r="U70">
            <v>32.831296800160125</v>
          </cell>
          <cell r="V70">
            <v>1.5889294991228959</v>
          </cell>
          <cell r="W70">
            <v>0</v>
          </cell>
        </row>
        <row r="71">
          <cell r="K71">
            <v>1.8</v>
          </cell>
          <cell r="Q71">
            <v>96.821279207018094</v>
          </cell>
          <cell r="R71">
            <v>15.026221819048041</v>
          </cell>
          <cell r="U71">
            <v>0</v>
          </cell>
          <cell r="V71">
            <v>1.0547581306634028</v>
          </cell>
          <cell r="W71">
            <v>0</v>
          </cell>
        </row>
        <row r="72">
          <cell r="K72">
            <v>1.2</v>
          </cell>
          <cell r="Q72">
            <v>62.509464303746952</v>
          </cell>
          <cell r="R72">
            <v>9.7011843275654996</v>
          </cell>
          <cell r="U72">
            <v>14.070555771497197</v>
          </cell>
          <cell r="V72">
            <v>0.68096978533838393</v>
          </cell>
          <cell r="W72">
            <v>0</v>
          </cell>
        </row>
        <row r="73">
          <cell r="K73">
            <v>1.8</v>
          </cell>
          <cell r="Q73">
            <v>96.821279207018094</v>
          </cell>
          <cell r="R73">
            <v>15.026221819048041</v>
          </cell>
          <cell r="U73">
            <v>0</v>
          </cell>
          <cell r="V73">
            <v>1.0547581306634028</v>
          </cell>
          <cell r="W73">
            <v>0</v>
          </cell>
        </row>
        <row r="74">
          <cell r="K74">
            <v>1.2</v>
          </cell>
          <cell r="Q74">
            <v>62.509464303746952</v>
          </cell>
          <cell r="R74">
            <v>9.7011843275654996</v>
          </cell>
          <cell r="U74">
            <v>14.070555771497197</v>
          </cell>
          <cell r="V74">
            <v>0.68096978533838393</v>
          </cell>
          <cell r="W74">
            <v>0</v>
          </cell>
        </row>
        <row r="75">
          <cell r="K75">
            <v>11</v>
          </cell>
          <cell r="Q75">
            <v>573.00342278434709</v>
          </cell>
          <cell r="R75">
            <v>88.927523002683742</v>
          </cell>
          <cell r="U75">
            <v>128.98009457205765</v>
          </cell>
          <cell r="V75">
            <v>6.2422230322685204</v>
          </cell>
          <cell r="W75">
            <v>0</v>
          </cell>
        </row>
        <row r="76">
          <cell r="Q76">
            <v>0</v>
          </cell>
          <cell r="R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Q77">
            <v>0</v>
          </cell>
          <cell r="R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K78">
            <v>0.5</v>
          </cell>
          <cell r="Q78">
            <v>0</v>
          </cell>
          <cell r="R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K79">
            <v>5.0999999999999996</v>
          </cell>
          <cell r="Q79">
            <v>274.32695775321787</v>
          </cell>
          <cell r="R79">
            <v>42.574295153969452</v>
          </cell>
          <cell r="U79">
            <v>0</v>
          </cell>
          <cell r="V79">
            <v>2.9884813702129747</v>
          </cell>
          <cell r="W79">
            <v>0</v>
          </cell>
        </row>
        <row r="80">
          <cell r="K80">
            <v>3.6</v>
          </cell>
          <cell r="Q80">
            <v>193.64255841403619</v>
          </cell>
          <cell r="R80">
            <v>30.052443638096083</v>
          </cell>
          <cell r="U80">
            <v>0</v>
          </cell>
          <cell r="V80">
            <v>2.1095162613268057</v>
          </cell>
          <cell r="W80">
            <v>0</v>
          </cell>
        </row>
        <row r="81">
          <cell r="K81">
            <v>1.3</v>
          </cell>
          <cell r="Q81">
            <v>69.926479427290843</v>
          </cell>
          <cell r="R81">
            <v>10.852271313756919</v>
          </cell>
          <cell r="U81">
            <v>0</v>
          </cell>
          <cell r="V81">
            <v>0.76176976103467986</v>
          </cell>
          <cell r="W81">
            <v>0</v>
          </cell>
        </row>
        <row r="82">
          <cell r="K82">
            <v>1.3</v>
          </cell>
          <cell r="Q82">
            <v>69.926479427290843</v>
          </cell>
          <cell r="R82">
            <v>10.852271313756919</v>
          </cell>
          <cell r="U82">
            <v>0</v>
          </cell>
          <cell r="V82">
            <v>0.76176976103467986</v>
          </cell>
          <cell r="W82">
            <v>0</v>
          </cell>
        </row>
        <row r="83">
          <cell r="K83">
            <v>6.6</v>
          </cell>
          <cell r="Q83">
            <v>355.01135709239963</v>
          </cell>
          <cell r="R83">
            <v>55.096146669842824</v>
          </cell>
          <cell r="U83">
            <v>0</v>
          </cell>
          <cell r="V83">
            <v>3.8674464790991441</v>
          </cell>
          <cell r="W83">
            <v>0</v>
          </cell>
        </row>
        <row r="84">
          <cell r="K84">
            <v>5.0999999999999996</v>
          </cell>
          <cell r="Q84">
            <v>274.32695775321787</v>
          </cell>
          <cell r="R84">
            <v>42.574295153969452</v>
          </cell>
          <cell r="U84">
            <v>0</v>
          </cell>
          <cell r="V84">
            <v>2.9884813702129747</v>
          </cell>
          <cell r="W84">
            <v>0</v>
          </cell>
        </row>
        <row r="85">
          <cell r="K85">
            <v>1.1000000000000001</v>
          </cell>
          <cell r="Q85">
            <v>59.168559515399949</v>
          </cell>
          <cell r="R85">
            <v>9.1826911116404712</v>
          </cell>
          <cell r="U85">
            <v>0</v>
          </cell>
          <cell r="V85">
            <v>0.64457441318319075</v>
          </cell>
          <cell r="W85">
            <v>0</v>
          </cell>
        </row>
        <row r="86">
          <cell r="K86">
            <v>1.1000000000000001</v>
          </cell>
          <cell r="Q86">
            <v>59.168559515399949</v>
          </cell>
          <cell r="R86">
            <v>9.1826911116404712</v>
          </cell>
          <cell r="U86">
            <v>0</v>
          </cell>
          <cell r="V86">
            <v>0.64457441318319075</v>
          </cell>
          <cell r="W86">
            <v>0</v>
          </cell>
        </row>
        <row r="87">
          <cell r="K87">
            <v>20.100000000000001</v>
          </cell>
          <cell r="Q87">
            <v>143.16460221886615</v>
          </cell>
          <cell r="R87">
            <v>22.218494603617348</v>
          </cell>
          <cell r="U87">
            <v>0</v>
          </cell>
          <cell r="V87">
            <v>1.5596161241649387</v>
          </cell>
          <cell r="W87">
            <v>0</v>
          </cell>
        </row>
        <row r="88">
          <cell r="K88">
            <v>14.2</v>
          </cell>
          <cell r="Q88">
            <v>101.14116176656213</v>
          </cell>
          <cell r="R88">
            <v>15.696647928923698</v>
          </cell>
          <cell r="U88">
            <v>0</v>
          </cell>
          <cell r="V88">
            <v>1.1018183563752302</v>
          </cell>
          <cell r="W88">
            <v>0</v>
          </cell>
        </row>
        <row r="89">
          <cell r="K89">
            <v>14.7</v>
          </cell>
          <cell r="Q89">
            <v>104.70247027946927</v>
          </cell>
          <cell r="R89">
            <v>16.249346799660451</v>
          </cell>
          <cell r="U89">
            <v>0</v>
          </cell>
          <cell r="V89">
            <v>1.140614777374358</v>
          </cell>
          <cell r="W89">
            <v>0</v>
          </cell>
        </row>
        <row r="90">
          <cell r="K90">
            <v>14.7</v>
          </cell>
          <cell r="Q90">
            <v>104.70247027946927</v>
          </cell>
          <cell r="R90">
            <v>16.249346799660451</v>
          </cell>
          <cell r="U90">
            <v>0</v>
          </cell>
          <cell r="V90">
            <v>1.140614777374358</v>
          </cell>
          <cell r="W90">
            <v>0</v>
          </cell>
        </row>
        <row r="91">
          <cell r="K91">
            <v>14.7</v>
          </cell>
          <cell r="Q91">
            <v>104.70247027946927</v>
          </cell>
          <cell r="R91">
            <v>16.249346799660451</v>
          </cell>
          <cell r="U91">
            <v>0</v>
          </cell>
          <cell r="V91">
            <v>1.140614777374358</v>
          </cell>
          <cell r="W91">
            <v>0</v>
          </cell>
        </row>
        <row r="92">
          <cell r="K92">
            <v>14.7</v>
          </cell>
          <cell r="Q92">
            <v>104.70247027946927</v>
          </cell>
          <cell r="R92">
            <v>16.249346799660451</v>
          </cell>
          <cell r="U92">
            <v>0</v>
          </cell>
          <cell r="V92">
            <v>1.140614777374358</v>
          </cell>
          <cell r="W92">
            <v>0</v>
          </cell>
        </row>
        <row r="93">
          <cell r="K93">
            <v>14.7</v>
          </cell>
          <cell r="Q93">
            <v>104.70247027946927</v>
          </cell>
          <cell r="R93">
            <v>16.249346799660451</v>
          </cell>
          <cell r="U93">
            <v>0</v>
          </cell>
          <cell r="V93">
            <v>1.140614777374358</v>
          </cell>
          <cell r="W93">
            <v>0</v>
          </cell>
        </row>
        <row r="94">
          <cell r="K94">
            <v>20.399999999999999</v>
          </cell>
          <cell r="Q94">
            <v>297.5450500858355</v>
          </cell>
          <cell r="R94">
            <v>46.177637399211768</v>
          </cell>
          <cell r="U94">
            <v>66.975845472326668</v>
          </cell>
          <cell r="V94">
            <v>3.2414161782107076</v>
          </cell>
          <cell r="W94">
            <v>0</v>
          </cell>
        </row>
        <row r="95">
          <cell r="K95">
            <v>14.2</v>
          </cell>
          <cell r="Q95">
            <v>101.14116176656213</v>
          </cell>
          <cell r="R95">
            <v>15.696647928923698</v>
          </cell>
          <cell r="U95">
            <v>0</v>
          </cell>
          <cell r="V95">
            <v>1.1018183563752302</v>
          </cell>
          <cell r="W95">
            <v>0</v>
          </cell>
        </row>
        <row r="96">
          <cell r="K96">
            <v>14.7</v>
          </cell>
          <cell r="Q96">
            <v>104.70247027946927</v>
          </cell>
          <cell r="R96">
            <v>16.249346799660451</v>
          </cell>
          <cell r="U96">
            <v>0</v>
          </cell>
          <cell r="V96">
            <v>1.140614777374358</v>
          </cell>
          <cell r="W96">
            <v>0</v>
          </cell>
        </row>
        <row r="97">
          <cell r="K97">
            <v>14.7</v>
          </cell>
          <cell r="Q97">
            <v>104.70247027946927</v>
          </cell>
          <cell r="R97">
            <v>16.249346799660451</v>
          </cell>
          <cell r="U97">
            <v>0</v>
          </cell>
          <cell r="V97">
            <v>1.140614777374358</v>
          </cell>
          <cell r="W97">
            <v>0</v>
          </cell>
        </row>
        <row r="98">
          <cell r="K98">
            <v>14.7</v>
          </cell>
          <cell r="Q98">
            <v>104.70247027946927</v>
          </cell>
          <cell r="R98">
            <v>16.249346799660451</v>
          </cell>
          <cell r="U98">
            <v>0</v>
          </cell>
          <cell r="V98">
            <v>1.140614777374358</v>
          </cell>
          <cell r="W98">
            <v>0</v>
          </cell>
        </row>
        <row r="99">
          <cell r="K99">
            <v>14.7</v>
          </cell>
          <cell r="Q99">
            <v>104.70247027946927</v>
          </cell>
          <cell r="R99">
            <v>16.249346799660451</v>
          </cell>
          <cell r="U99">
            <v>0</v>
          </cell>
          <cell r="V99">
            <v>1.140614777374358</v>
          </cell>
          <cell r="W99">
            <v>0</v>
          </cell>
        </row>
        <row r="100">
          <cell r="K100">
            <v>14.7</v>
          </cell>
          <cell r="Q100">
            <v>104.70247027946927</v>
          </cell>
          <cell r="R100">
            <v>16.249346799660451</v>
          </cell>
          <cell r="U100">
            <v>0</v>
          </cell>
          <cell r="V100">
            <v>1.140614777374358</v>
          </cell>
          <cell r="W100">
            <v>0</v>
          </cell>
        </row>
        <row r="101">
          <cell r="K101">
            <v>14.7</v>
          </cell>
          <cell r="Q101">
            <v>104.70247027946927</v>
          </cell>
          <cell r="R101">
            <v>16.249346799660451</v>
          </cell>
          <cell r="U101">
            <v>0</v>
          </cell>
          <cell r="V101">
            <v>1.140614777374358</v>
          </cell>
          <cell r="W101">
            <v>0</v>
          </cell>
        </row>
        <row r="102">
          <cell r="K102">
            <v>29.4</v>
          </cell>
          <cell r="Q102">
            <v>209.40494055893853</v>
          </cell>
          <cell r="R102">
            <v>32.498693599320902</v>
          </cell>
          <cell r="U102">
            <v>0</v>
          </cell>
          <cell r="V102">
            <v>2.281229554748716</v>
          </cell>
          <cell r="W102">
            <v>0</v>
          </cell>
        </row>
        <row r="103">
          <cell r="K103">
            <v>3.1</v>
          </cell>
          <cell r="Q103">
            <v>166.74775863430892</v>
          </cell>
          <cell r="R103">
            <v>25.878493132804962</v>
          </cell>
          <cell r="U103">
            <v>0</v>
          </cell>
          <cell r="V103">
            <v>1.8165278916980827</v>
          </cell>
          <cell r="W103">
            <v>0</v>
          </cell>
        </row>
        <row r="104">
          <cell r="K104">
            <v>14</v>
          </cell>
          <cell r="Q104">
            <v>223.07299026043032</v>
          </cell>
          <cell r="R104">
            <v>34.619912698371003</v>
          </cell>
          <cell r="U104">
            <v>0</v>
          </cell>
          <cell r="V104">
            <v>2.430127469246782</v>
          </cell>
          <cell r="W104">
            <v>0</v>
          </cell>
        </row>
        <row r="105">
          <cell r="K105">
            <v>8.6</v>
          </cell>
          <cell r="Q105">
            <v>0</v>
          </cell>
          <cell r="R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K106">
            <v>37</v>
          </cell>
          <cell r="Q106">
            <v>136.29192611370928</v>
          </cell>
          <cell r="R106">
            <v>21.151886555341608</v>
          </cell>
          <cell r="U106">
            <v>0</v>
          </cell>
          <cell r="V106">
            <v>1.4847461052940782</v>
          </cell>
          <cell r="W106">
            <v>0</v>
          </cell>
        </row>
        <row r="107">
          <cell r="K107">
            <v>13.7</v>
          </cell>
          <cell r="Q107">
            <v>50.464848317778831</v>
          </cell>
          <cell r="R107">
            <v>7.8319147515724321</v>
          </cell>
          <cell r="U107">
            <v>0</v>
          </cell>
          <cell r="V107">
            <v>0.54975734168996948</v>
          </cell>
          <cell r="W107">
            <v>0</v>
          </cell>
        </row>
        <row r="108">
          <cell r="K108">
            <v>15.6</v>
          </cell>
          <cell r="Q108">
            <v>141.80163299319659</v>
          </cell>
          <cell r="R108">
            <v>22.006967983795928</v>
          </cell>
          <cell r="U108">
            <v>0</v>
          </cell>
          <cell r="V108">
            <v>1.5447681188050308</v>
          </cell>
          <cell r="W108">
            <v>0</v>
          </cell>
        </row>
        <row r="109">
          <cell r="K109">
            <v>3.6</v>
          </cell>
          <cell r="Q109">
            <v>32.723453767660757</v>
          </cell>
          <cell r="R109">
            <v>5.0785310731836768</v>
          </cell>
          <cell r="U109">
            <v>0</v>
          </cell>
          <cell r="V109">
            <v>0.35648495049346868</v>
          </cell>
          <cell r="W109">
            <v>0</v>
          </cell>
        </row>
        <row r="110">
          <cell r="K110">
            <v>4.7</v>
          </cell>
          <cell r="Q110">
            <v>99.947789679698118</v>
          </cell>
          <cell r="R110">
            <v>15.511442013067764</v>
          </cell>
          <cell r="U110">
            <v>0</v>
          </cell>
          <cell r="V110">
            <v>1.0888179196754086</v>
          </cell>
          <cell r="W110">
            <v>0</v>
          </cell>
        </row>
        <row r="111">
          <cell r="K111">
            <v>19.899999999999999</v>
          </cell>
          <cell r="Q111">
            <v>518.3076415185684</v>
          </cell>
          <cell r="R111">
            <v>80.438986716063923</v>
          </cell>
          <cell r="U111">
            <v>116.6683582719976</v>
          </cell>
          <cell r="V111">
            <v>5.6463744700974337</v>
          </cell>
          <cell r="W111">
            <v>0</v>
          </cell>
        </row>
        <row r="112">
          <cell r="K112">
            <v>68</v>
          </cell>
          <cell r="Q112">
            <v>2213.8768607577044</v>
          </cell>
          <cell r="R112">
            <v>343.58361160127805</v>
          </cell>
          <cell r="U112">
            <v>498.33218357385908</v>
          </cell>
          <cell r="V112">
            <v>24.1176798974011</v>
          </cell>
          <cell r="W112">
            <v>0</v>
          </cell>
        </row>
        <row r="113">
          <cell r="K113">
            <v>23</v>
          </cell>
          <cell r="Q113">
            <v>599.04903291090829</v>
          </cell>
          <cell r="R113">
            <v>92.969683139169376</v>
          </cell>
          <cell r="U113">
            <v>134.84282614351483</v>
          </cell>
          <cell r="V113">
            <v>6.5259604428261797</v>
          </cell>
          <cell r="W113">
            <v>0</v>
          </cell>
        </row>
        <row r="114">
          <cell r="K114">
            <v>29.3</v>
          </cell>
          <cell r="Q114">
            <v>763.13637670824414</v>
          </cell>
          <cell r="R114">
            <v>118.43529199902882</v>
          </cell>
          <cell r="U114">
            <v>171.77803504369498</v>
          </cell>
          <cell r="V114">
            <v>8.313506129339439</v>
          </cell>
          <cell r="W114">
            <v>0</v>
          </cell>
        </row>
        <row r="115">
          <cell r="K115">
            <v>42.3</v>
          </cell>
          <cell r="Q115">
            <v>1099.7365356327398</v>
          </cell>
          <cell r="R115">
            <v>170.67410451783383</v>
          </cell>
          <cell r="U115">
            <v>0</v>
          </cell>
          <cell r="V115">
            <v>11.980383465767677</v>
          </cell>
          <cell r="W115">
            <v>0</v>
          </cell>
        </row>
        <row r="116">
          <cell r="K116">
            <v>17.899999999999999</v>
          </cell>
          <cell r="Q116">
            <v>466.216421265446</v>
          </cell>
          <cell r="R116">
            <v>72.354666443092682</v>
          </cell>
          <cell r="U116">
            <v>104.94289512908327</v>
          </cell>
          <cell r="V116">
            <v>5.0788996489821141</v>
          </cell>
          <cell r="W116">
            <v>0</v>
          </cell>
        </row>
        <row r="117">
          <cell r="K117">
            <v>64.8</v>
          </cell>
          <cell r="Q117">
            <v>589.02216781789366</v>
          </cell>
          <cell r="R117">
            <v>91.413559317306166</v>
          </cell>
          <cell r="U117">
            <v>0</v>
          </cell>
          <cell r="V117">
            <v>6.4167291088824356</v>
          </cell>
          <cell r="W117">
            <v>0</v>
          </cell>
        </row>
        <row r="118">
          <cell r="K118">
            <v>10.7</v>
          </cell>
          <cell r="Q118">
            <v>162.37285685623158</v>
          </cell>
          <cell r="R118">
            <v>25.199528290650996</v>
          </cell>
          <cell r="U118">
            <v>0</v>
          </cell>
          <cell r="V118">
            <v>1.7688682939415352</v>
          </cell>
          <cell r="W118">
            <v>0</v>
          </cell>
        </row>
        <row r="119">
          <cell r="K119">
            <v>10.9</v>
          </cell>
          <cell r="Q119">
            <v>165.40786352644153</v>
          </cell>
          <cell r="R119">
            <v>25.670547511037</v>
          </cell>
          <cell r="U119">
            <v>0</v>
          </cell>
          <cell r="V119">
            <v>1.8019312527067979</v>
          </cell>
          <cell r="W119">
            <v>0</v>
          </cell>
        </row>
        <row r="120">
          <cell r="K120">
            <v>10.9</v>
          </cell>
          <cell r="Q120">
            <v>165.40786352644153</v>
          </cell>
          <cell r="R120">
            <v>25.670547511037</v>
          </cell>
          <cell r="U120">
            <v>0</v>
          </cell>
          <cell r="V120">
            <v>1.8019312527067979</v>
          </cell>
          <cell r="W120">
            <v>0</v>
          </cell>
        </row>
        <row r="121">
          <cell r="K121">
            <v>18.2</v>
          </cell>
          <cell r="Q121">
            <v>276.1856069891042</v>
          </cell>
          <cell r="R121">
            <v>42.862749055125995</v>
          </cell>
          <cell r="U121">
            <v>0</v>
          </cell>
          <cell r="V121">
            <v>3.0087292476388732</v>
          </cell>
          <cell r="W121">
            <v>0</v>
          </cell>
        </row>
        <row r="122">
          <cell r="K122">
            <v>22.8</v>
          </cell>
          <cell r="Q122">
            <v>592.7657922559448</v>
          </cell>
          <cell r="R122">
            <v>91.994552789754422</v>
          </cell>
          <cell r="U122">
            <v>0</v>
          </cell>
          <cell r="V122">
            <v>6.4575116553074006</v>
          </cell>
          <cell r="W122">
            <v>0</v>
          </cell>
        </row>
        <row r="123">
          <cell r="K123">
            <v>136.5</v>
          </cell>
          <cell r="Q123">
            <v>1240.7642886904703</v>
          </cell>
          <cell r="R123">
            <v>192.56096985821441</v>
          </cell>
          <cell r="U123">
            <v>0</v>
          </cell>
          <cell r="V123">
            <v>13.51672103954402</v>
          </cell>
          <cell r="W123">
            <v>0</v>
          </cell>
        </row>
        <row r="124">
          <cell r="K124">
            <v>11.2</v>
          </cell>
          <cell r="Q124">
            <v>26.229782114203843</v>
          </cell>
          <cell r="R124">
            <v>4.0707427906484117</v>
          </cell>
          <cell r="U124">
            <v>0</v>
          </cell>
          <cell r="V124">
            <v>0.28574375568135058</v>
          </cell>
          <cell r="W124">
            <v>0</v>
          </cell>
        </row>
        <row r="125">
          <cell r="K125">
            <v>11.2</v>
          </cell>
          <cell r="Q125">
            <v>169.9603735317564</v>
          </cell>
          <cell r="R125">
            <v>26.377076341615997</v>
          </cell>
          <cell r="U125">
            <v>0</v>
          </cell>
          <cell r="V125">
            <v>1.8515256908546909</v>
          </cell>
          <cell r="W125">
            <v>0</v>
          </cell>
        </row>
        <row r="126">
          <cell r="K126">
            <v>11.2</v>
          </cell>
          <cell r="Q126">
            <v>169.9603735317564</v>
          </cell>
          <cell r="R126">
            <v>26.377076341615997</v>
          </cell>
          <cell r="U126">
            <v>0</v>
          </cell>
          <cell r="V126">
            <v>1.8515256908546909</v>
          </cell>
          <cell r="W126">
            <v>0</v>
          </cell>
        </row>
        <row r="127">
          <cell r="K127">
            <v>11.2</v>
          </cell>
          <cell r="Q127">
            <v>169.9603735317564</v>
          </cell>
          <cell r="R127">
            <v>26.377076341615997</v>
          </cell>
          <cell r="U127">
            <v>0</v>
          </cell>
          <cell r="V127">
            <v>1.8515256908546909</v>
          </cell>
          <cell r="W127">
            <v>0</v>
          </cell>
        </row>
        <row r="128">
          <cell r="K128">
            <v>11.2</v>
          </cell>
          <cell r="Q128">
            <v>169.9603735317564</v>
          </cell>
          <cell r="R128">
            <v>26.377076341615997</v>
          </cell>
          <cell r="U128">
            <v>0</v>
          </cell>
          <cell r="V128">
            <v>1.8515256908546909</v>
          </cell>
          <cell r="W128">
            <v>0</v>
          </cell>
        </row>
        <row r="129">
          <cell r="K129">
            <v>11.4</v>
          </cell>
          <cell r="Q129">
            <v>172.99538020196636</v>
          </cell>
          <cell r="R129">
            <v>26.848095562002001</v>
          </cell>
          <cell r="U129">
            <v>0</v>
          </cell>
          <cell r="V129">
            <v>1.8845886496199535</v>
          </cell>
          <cell r="W129">
            <v>0</v>
          </cell>
        </row>
        <row r="130">
          <cell r="K130">
            <v>18.100000000000001</v>
          </cell>
          <cell r="Q130">
            <v>274.66810365399925</v>
          </cell>
          <cell r="R130">
            <v>42.627239444932997</v>
          </cell>
          <cell r="U130">
            <v>0</v>
          </cell>
          <cell r="V130">
            <v>2.9921977682562422</v>
          </cell>
          <cell r="W130">
            <v>0</v>
          </cell>
        </row>
        <row r="131">
          <cell r="K131">
            <v>18</v>
          </cell>
          <cell r="Q131">
            <v>273.15060031889425</v>
          </cell>
          <cell r="R131">
            <v>42.391729834739998</v>
          </cell>
          <cell r="U131">
            <v>0</v>
          </cell>
          <cell r="V131">
            <v>2.9756662888736107</v>
          </cell>
          <cell r="W131">
            <v>0</v>
          </cell>
        </row>
        <row r="132">
          <cell r="K132">
            <v>14.6</v>
          </cell>
          <cell r="Q132">
            <v>221.55548692532534</v>
          </cell>
          <cell r="R132">
            <v>34.384403088177997</v>
          </cell>
          <cell r="U132">
            <v>0</v>
          </cell>
          <cell r="V132">
            <v>2.413595989864151</v>
          </cell>
          <cell r="W132">
            <v>0</v>
          </cell>
        </row>
        <row r="133">
          <cell r="K133">
            <v>10.199999999999999</v>
          </cell>
          <cell r="Q133">
            <v>23.887837282578499</v>
          </cell>
          <cell r="R133">
            <v>3.7072836129119464</v>
          </cell>
          <cell r="U133">
            <v>0</v>
          </cell>
          <cell r="V133">
            <v>0.26023092035265855</v>
          </cell>
          <cell r="W133">
            <v>0</v>
          </cell>
        </row>
        <row r="134">
          <cell r="K134">
            <v>20.5</v>
          </cell>
          <cell r="Q134">
            <v>311.0881836965184</v>
          </cell>
          <cell r="R134">
            <v>48.279470089564995</v>
          </cell>
          <cell r="U134">
            <v>0</v>
          </cell>
          <cell r="V134">
            <v>3.3889532734393897</v>
          </cell>
          <cell r="W134">
            <v>0</v>
          </cell>
        </row>
        <row r="135">
          <cell r="K135">
            <v>22.8</v>
          </cell>
          <cell r="Q135">
            <v>345.99076040393271</v>
          </cell>
          <cell r="R135">
            <v>53.696191124004002</v>
          </cell>
          <cell r="U135">
            <v>0</v>
          </cell>
          <cell r="V135">
            <v>3.7691772992399071</v>
          </cell>
          <cell r="W135">
            <v>0</v>
          </cell>
        </row>
        <row r="136">
          <cell r="K136">
            <v>15.5</v>
          </cell>
          <cell r="Q136">
            <v>402.9767447354011</v>
          </cell>
          <cell r="R136">
            <v>62.540156501806734</v>
          </cell>
          <cell r="U136">
            <v>0</v>
          </cell>
          <cell r="V136">
            <v>4.3899750288273998</v>
          </cell>
          <cell r="W136">
            <v>0</v>
          </cell>
        </row>
        <row r="137">
          <cell r="K137">
            <v>16.399999999999999</v>
          </cell>
          <cell r="Q137">
            <v>284.7653373837361</v>
          </cell>
          <cell r="R137">
            <v>44.194284158909497</v>
          </cell>
          <cell r="U137">
            <v>0</v>
          </cell>
          <cell r="V137">
            <v>3.1021956887637492</v>
          </cell>
          <cell r="W137">
            <v>0</v>
          </cell>
        </row>
        <row r="138">
          <cell r="K138">
            <v>3.9</v>
          </cell>
          <cell r="Q138">
            <v>174.58839684936663</v>
          </cell>
          <cell r="R138">
            <v>27.095324494539561</v>
          </cell>
          <cell r="U138">
            <v>0</v>
          </cell>
          <cell r="V138">
            <v>1.9019427609773851</v>
          </cell>
          <cell r="W138">
            <v>0</v>
          </cell>
        </row>
        <row r="139">
          <cell r="K139">
            <v>67.900000000000006</v>
          </cell>
          <cell r="Q139">
            <v>1650.5971324206071</v>
          </cell>
          <cell r="R139">
            <v>256.16516171621566</v>
          </cell>
          <cell r="U139">
            <v>0</v>
          </cell>
          <cell r="V139">
            <v>17.981385498407441</v>
          </cell>
          <cell r="W139">
            <v>0</v>
          </cell>
        </row>
        <row r="140">
          <cell r="K140">
            <v>38.9</v>
          </cell>
          <cell r="Q140">
            <v>945.62928499501641</v>
          </cell>
          <cell r="R140">
            <v>146.75736068867141</v>
          </cell>
          <cell r="U140">
            <v>0</v>
          </cell>
          <cell r="V140">
            <v>10.301559585980108</v>
          </cell>
          <cell r="W140">
            <v>0</v>
          </cell>
        </row>
        <row r="141">
          <cell r="K141">
            <v>6.8</v>
          </cell>
          <cell r="Q141">
            <v>61.810968227803649</v>
          </cell>
          <cell r="R141">
            <v>9.5927809160136093</v>
          </cell>
          <cell r="U141">
            <v>0</v>
          </cell>
          <cell r="V141">
            <v>0.67336046204321853</v>
          </cell>
          <cell r="W141">
            <v>0</v>
          </cell>
        </row>
        <row r="142">
          <cell r="K142">
            <v>52.8</v>
          </cell>
          <cell r="Q142">
            <v>479.9439885923577</v>
          </cell>
          <cell r="R142">
            <v>74.485122406693918</v>
          </cell>
          <cell r="U142">
            <v>0</v>
          </cell>
          <cell r="V142">
            <v>5.2284459405708734</v>
          </cell>
          <cell r="W142">
            <v>0</v>
          </cell>
        </row>
        <row r="143">
          <cell r="K143">
            <v>6.2</v>
          </cell>
          <cell r="Q143">
            <v>56.357059266526861</v>
          </cell>
          <cell r="R143">
            <v>8.746359070482999</v>
          </cell>
          <cell r="U143">
            <v>0</v>
          </cell>
          <cell r="V143">
            <v>0.61394630362764047</v>
          </cell>
          <cell r="W143">
            <v>0</v>
          </cell>
        </row>
        <row r="144">
          <cell r="K144">
            <v>29.4</v>
          </cell>
          <cell r="Q144">
            <v>446.14598052086063</v>
          </cell>
          <cell r="R144">
            <v>69.239825396742006</v>
          </cell>
          <cell r="U144">
            <v>0</v>
          </cell>
          <cell r="V144">
            <v>4.860254938493564</v>
          </cell>
          <cell r="W144">
            <v>0</v>
          </cell>
        </row>
        <row r="145">
          <cell r="K145">
            <v>29.9</v>
          </cell>
          <cell r="Q145">
            <v>212.96624907184565</v>
          </cell>
          <cell r="R145">
            <v>33.05139247005765</v>
          </cell>
          <cell r="U145">
            <v>0</v>
          </cell>
          <cell r="V145">
            <v>2.3200259757478441</v>
          </cell>
          <cell r="W145">
            <v>0</v>
          </cell>
        </row>
        <row r="146">
          <cell r="K146">
            <v>44</v>
          </cell>
          <cell r="Q146">
            <v>399.95332382696483</v>
          </cell>
          <cell r="R146">
            <v>62.070935338911603</v>
          </cell>
          <cell r="U146">
            <v>0</v>
          </cell>
          <cell r="V146">
            <v>4.3570382838090618</v>
          </cell>
          <cell r="W146">
            <v>0</v>
          </cell>
        </row>
        <row r="147">
          <cell r="K147">
            <v>260</v>
          </cell>
          <cell r="Q147">
            <v>2370.1505215170723</v>
          </cell>
          <cell r="R147">
            <v>367.83657242019189</v>
          </cell>
          <cell r="U147">
            <v>0</v>
          </cell>
          <cell r="V147">
            <v>25.820104360747063</v>
          </cell>
          <cell r="W147">
            <v>0</v>
          </cell>
        </row>
        <row r="148">
          <cell r="K148">
            <v>7.3</v>
          </cell>
          <cell r="Q148">
            <v>93.691359165970439</v>
          </cell>
          <cell r="R148">
            <v>14.540472475537438</v>
          </cell>
          <cell r="U148">
            <v>21.089438361626488</v>
          </cell>
          <cell r="V148">
            <v>1.0206611982673472</v>
          </cell>
          <cell r="W148">
            <v>0</v>
          </cell>
        </row>
        <row r="149">
          <cell r="K149">
            <v>7.5</v>
          </cell>
          <cell r="Q149">
            <v>228.01366834024506</v>
          </cell>
          <cell r="R149">
            <v>35.386683447237772</v>
          </cell>
          <cell r="U149">
            <v>0</v>
          </cell>
          <cell r="V149">
            <v>2.4839505587407009</v>
          </cell>
          <cell r="W149">
            <v>0</v>
          </cell>
        </row>
        <row r="150">
          <cell r="K150">
            <v>13.6</v>
          </cell>
          <cell r="Q150">
            <v>96.867591551073602</v>
          </cell>
          <cell r="R150">
            <v>15.0334092840396</v>
          </cell>
          <cell r="U150">
            <v>0</v>
          </cell>
          <cell r="V150">
            <v>1.0552626511762768</v>
          </cell>
          <cell r="W150">
            <v>0</v>
          </cell>
        </row>
        <row r="151">
          <cell r="K151">
            <v>6</v>
          </cell>
          <cell r="Q151">
            <v>127.59292299535929</v>
          </cell>
          <cell r="R151">
            <v>19.801840867746076</v>
          </cell>
          <cell r="U151">
            <v>0</v>
          </cell>
          <cell r="V151">
            <v>1.3899803229898833</v>
          </cell>
          <cell r="W151">
            <v>0</v>
          </cell>
        </row>
        <row r="152">
          <cell r="K152">
            <v>3.5</v>
          </cell>
          <cell r="Q152">
            <v>188.26359845809074</v>
          </cell>
          <cell r="R152">
            <v>29.217653537037862</v>
          </cell>
          <cell r="U152">
            <v>0</v>
          </cell>
          <cell r="V152">
            <v>2.0509185874010614</v>
          </cell>
          <cell r="W152">
            <v>0</v>
          </cell>
        </row>
        <row r="153">
          <cell r="K153">
            <v>6</v>
          </cell>
          <cell r="Q153">
            <v>127.59292299535929</v>
          </cell>
          <cell r="R153">
            <v>19.801840867746076</v>
          </cell>
          <cell r="U153">
            <v>0</v>
          </cell>
          <cell r="V153">
            <v>1.3899803229898833</v>
          </cell>
          <cell r="W153">
            <v>0</v>
          </cell>
        </row>
        <row r="154">
          <cell r="K154">
            <v>3.3</v>
          </cell>
          <cell r="Q154">
            <v>177.50567854619982</v>
          </cell>
          <cell r="R154">
            <v>27.548073334921412</v>
          </cell>
          <cell r="U154">
            <v>0</v>
          </cell>
          <cell r="V154">
            <v>1.933723239549572</v>
          </cell>
          <cell r="W154">
            <v>0</v>
          </cell>
        </row>
        <row r="155">
          <cell r="K155">
            <v>6</v>
          </cell>
          <cell r="Q155">
            <v>127.59292299535929</v>
          </cell>
          <cell r="R155">
            <v>19.801840867746076</v>
          </cell>
          <cell r="U155">
            <v>0</v>
          </cell>
          <cell r="V155">
            <v>1.3899803229898833</v>
          </cell>
          <cell r="W155">
            <v>0</v>
          </cell>
        </row>
        <row r="156">
          <cell r="K156">
            <v>3.3</v>
          </cell>
          <cell r="Q156">
            <v>177.50567854619982</v>
          </cell>
          <cell r="R156">
            <v>27.548073334921412</v>
          </cell>
          <cell r="U156">
            <v>0</v>
          </cell>
          <cell r="V156">
            <v>1.933723239549572</v>
          </cell>
          <cell r="W156">
            <v>0</v>
          </cell>
        </row>
        <row r="157">
          <cell r="K157">
            <v>3.4</v>
          </cell>
          <cell r="Q157">
            <v>182.88463850214526</v>
          </cell>
          <cell r="R157">
            <v>28.382863435979633</v>
          </cell>
          <cell r="U157">
            <v>0</v>
          </cell>
          <cell r="V157">
            <v>1.9923209134753166</v>
          </cell>
          <cell r="W157">
            <v>0</v>
          </cell>
        </row>
        <row r="158">
          <cell r="K158">
            <v>11.8</v>
          </cell>
          <cell r="Q158">
            <v>634.71727480156312</v>
          </cell>
          <cell r="R158">
            <v>98.505231924870515</v>
          </cell>
          <cell r="U158">
            <v>0</v>
          </cell>
          <cell r="V158">
            <v>6.914525523237864</v>
          </cell>
          <cell r="W158">
            <v>0</v>
          </cell>
        </row>
        <row r="159">
          <cell r="K159">
            <v>66.599999999999994</v>
          </cell>
          <cell r="Q159">
            <v>605.38389470172399</v>
          </cell>
          <cell r="R159">
            <v>93.952824853897994</v>
          </cell>
          <cell r="U159">
            <v>0</v>
          </cell>
          <cell r="V159">
            <v>6.5949715841291692</v>
          </cell>
          <cell r="W159">
            <v>0</v>
          </cell>
        </row>
        <row r="160">
          <cell r="K160">
            <v>3</v>
          </cell>
          <cell r="Q160">
            <v>134.29876680720511</v>
          </cell>
          <cell r="R160">
            <v>20.842557303491972</v>
          </cell>
          <cell r="U160">
            <v>0</v>
          </cell>
          <cell r="V160">
            <v>1.4630328930595271</v>
          </cell>
          <cell r="W160">
            <v>0</v>
          </cell>
        </row>
        <row r="161">
          <cell r="K161">
            <v>49.3</v>
          </cell>
          <cell r="Q161">
            <v>1281.7260332551787</v>
          </cell>
          <cell r="R161">
            <v>198.91804616381106</v>
          </cell>
          <cell r="U161">
            <v>0</v>
          </cell>
          <cell r="V161">
            <v>13.962952833625211</v>
          </cell>
          <cell r="W161">
            <v>0</v>
          </cell>
        </row>
        <row r="162">
          <cell r="K162">
            <v>6.6</v>
          </cell>
          <cell r="Q162">
            <v>171.90102683530409</v>
          </cell>
          <cell r="R162">
            <v>26.67825690080512</v>
          </cell>
          <cell r="U162">
            <v>0</v>
          </cell>
          <cell r="V162">
            <v>1.8726669096805559</v>
          </cell>
          <cell r="W162">
            <v>0</v>
          </cell>
        </row>
        <row r="163">
          <cell r="K163">
            <v>53.2</v>
          </cell>
          <cell r="Q163">
            <v>1383.1201819305381</v>
          </cell>
          <cell r="R163">
            <v>214.65395650942702</v>
          </cell>
          <cell r="U163">
            <v>0</v>
          </cell>
          <cell r="V163">
            <v>15.06752719571727</v>
          </cell>
          <cell r="W163">
            <v>0</v>
          </cell>
        </row>
        <row r="164">
          <cell r="K164">
            <v>66.099999999999994</v>
          </cell>
          <cell r="Q164">
            <v>600.83897056732667</v>
          </cell>
          <cell r="R164">
            <v>93.247473315955816</v>
          </cell>
          <cell r="U164">
            <v>0</v>
          </cell>
          <cell r="V164">
            <v>6.5454597854495207</v>
          </cell>
          <cell r="W164">
            <v>0</v>
          </cell>
        </row>
        <row r="165">
          <cell r="K165">
            <v>53.2</v>
          </cell>
          <cell r="Q165">
            <v>1383.1201819305381</v>
          </cell>
          <cell r="R165">
            <v>214.65395650942702</v>
          </cell>
          <cell r="U165">
            <v>0</v>
          </cell>
          <cell r="V165">
            <v>15.06752719571727</v>
          </cell>
          <cell r="W165">
            <v>0</v>
          </cell>
        </row>
        <row r="166">
          <cell r="K166">
            <v>66.099999999999994</v>
          </cell>
          <cell r="Q166">
            <v>600.83897056732667</v>
          </cell>
          <cell r="R166">
            <v>93.247473315955816</v>
          </cell>
          <cell r="U166">
            <v>0</v>
          </cell>
          <cell r="V166">
            <v>6.5454597854495207</v>
          </cell>
          <cell r="W166">
            <v>0</v>
          </cell>
        </row>
        <row r="167">
          <cell r="K167">
            <v>28.07</v>
          </cell>
          <cell r="Q167">
            <v>130.18001739314511</v>
          </cell>
          <cell r="R167">
            <v>20.203346142271808</v>
          </cell>
          <cell r="U167">
            <v>0</v>
          </cell>
          <cell r="V167">
            <v>1.4181637850677169</v>
          </cell>
          <cell r="W167">
            <v>0</v>
          </cell>
        </row>
        <row r="168">
          <cell r="K168">
            <v>27.74</v>
          </cell>
          <cell r="Q168">
            <v>252.15239097636373</v>
          </cell>
          <cell r="R168">
            <v>39.132903325031997</v>
          </cell>
          <cell r="U168">
            <v>0</v>
          </cell>
          <cell r="V168">
            <v>2.7469145907468944</v>
          </cell>
          <cell r="W168">
            <v>0</v>
          </cell>
        </row>
        <row r="169">
          <cell r="K169">
            <v>13.3</v>
          </cell>
          <cell r="Q169">
            <v>346.40661468326437</v>
          </cell>
          <cell r="R169">
            <v>53.760729815258806</v>
          </cell>
          <cell r="U169">
            <v>0</v>
          </cell>
          <cell r="V169">
            <v>3.7737075604168782</v>
          </cell>
          <cell r="W169">
            <v>0</v>
          </cell>
        </row>
        <row r="170">
          <cell r="K170">
            <v>6.9</v>
          </cell>
          <cell r="Q170">
            <v>62.719953054683117</v>
          </cell>
          <cell r="R170">
            <v>9.7338512236020449</v>
          </cell>
          <cell r="U170">
            <v>0</v>
          </cell>
          <cell r="V170">
            <v>0.68326282177914821</v>
          </cell>
          <cell r="W170">
            <v>0</v>
          </cell>
        </row>
        <row r="171">
          <cell r="K171">
            <v>6.6</v>
          </cell>
          <cell r="Q171">
            <v>59.992998574044712</v>
          </cell>
          <cell r="R171">
            <v>9.3106403008367398</v>
          </cell>
          <cell r="U171">
            <v>0</v>
          </cell>
          <cell r="V171">
            <v>0.65355574257135918</v>
          </cell>
          <cell r="W171">
            <v>0</v>
          </cell>
        </row>
        <row r="172">
          <cell r="K172">
            <v>6.6</v>
          </cell>
          <cell r="Q172">
            <v>59.992998574044712</v>
          </cell>
          <cell r="R172">
            <v>9.3106403008367398</v>
          </cell>
          <cell r="U172">
            <v>0</v>
          </cell>
          <cell r="V172">
            <v>0.65355574257135918</v>
          </cell>
          <cell r="W172">
            <v>0</v>
          </cell>
        </row>
        <row r="173">
          <cell r="K173">
            <v>6.7</v>
          </cell>
          <cell r="Q173">
            <v>60.901983400924188</v>
          </cell>
          <cell r="R173">
            <v>9.4517106084251754</v>
          </cell>
          <cell r="U173">
            <v>0</v>
          </cell>
          <cell r="V173">
            <v>0.66345810230728897</v>
          </cell>
          <cell r="W173">
            <v>0</v>
          </cell>
        </row>
        <row r="174">
          <cell r="K174">
            <v>6.6</v>
          </cell>
          <cell r="Q174">
            <v>59.992998574044712</v>
          </cell>
          <cell r="R174">
            <v>9.3106403008367398</v>
          </cell>
          <cell r="U174">
            <v>0</v>
          </cell>
          <cell r="V174">
            <v>0.65355574257135918</v>
          </cell>
          <cell r="W174">
            <v>0</v>
          </cell>
        </row>
        <row r="175">
          <cell r="K175">
            <v>6.7</v>
          </cell>
          <cell r="Q175">
            <v>60.901983400924188</v>
          </cell>
          <cell r="R175">
            <v>9.4517106084251754</v>
          </cell>
          <cell r="U175">
            <v>0</v>
          </cell>
          <cell r="V175">
            <v>0.66345810230728897</v>
          </cell>
          <cell r="W175">
            <v>0</v>
          </cell>
        </row>
        <row r="176">
          <cell r="K176">
            <v>3.8</v>
          </cell>
          <cell r="Q176">
            <v>0</v>
          </cell>
          <cell r="R176">
            <v>0</v>
          </cell>
          <cell r="U176">
            <v>0</v>
          </cell>
          <cell r="V176">
            <v>0</v>
          </cell>
          <cell r="W176">
            <v>0</v>
          </cell>
        </row>
        <row r="177">
          <cell r="K177">
            <v>3.3</v>
          </cell>
          <cell r="Q177">
            <v>0</v>
          </cell>
          <cell r="R177">
            <v>0</v>
          </cell>
          <cell r="U177">
            <v>0</v>
          </cell>
          <cell r="V177">
            <v>0</v>
          </cell>
          <cell r="W177">
            <v>0</v>
          </cell>
        </row>
        <row r="178">
          <cell r="K178">
            <v>3.8</v>
          </cell>
          <cell r="Q178">
            <v>0</v>
          </cell>
          <cell r="R178">
            <v>0</v>
          </cell>
          <cell r="U178">
            <v>0</v>
          </cell>
          <cell r="V178">
            <v>0</v>
          </cell>
          <cell r="W178">
            <v>0</v>
          </cell>
        </row>
        <row r="179">
          <cell r="K179">
            <v>21.2</v>
          </cell>
          <cell r="Q179">
            <v>49.649230430457273</v>
          </cell>
          <cell r="R179">
            <v>7.7053345680130647</v>
          </cell>
          <cell r="U179">
            <v>0</v>
          </cell>
          <cell r="V179">
            <v>0.54087210896827076</v>
          </cell>
          <cell r="W179">
            <v>0</v>
          </cell>
        </row>
        <row r="180">
          <cell r="K180">
            <v>4.7</v>
          </cell>
          <cell r="Q180">
            <v>11.007140708639113</v>
          </cell>
          <cell r="R180">
            <v>1.7082581353613873</v>
          </cell>
          <cell r="U180">
            <v>0</v>
          </cell>
          <cell r="V180">
            <v>0.11991032604485248</v>
          </cell>
          <cell r="W180">
            <v>0</v>
          </cell>
        </row>
        <row r="181">
          <cell r="K181">
            <v>5.8</v>
          </cell>
          <cell r="Q181">
            <v>13.58328002342699</v>
          </cell>
          <cell r="R181">
            <v>2.1080632308714993</v>
          </cell>
          <cell r="U181">
            <v>0</v>
          </cell>
          <cell r="V181">
            <v>0.1479744449064137</v>
          </cell>
          <cell r="W181">
            <v>0</v>
          </cell>
        </row>
        <row r="182">
          <cell r="K182">
            <v>18</v>
          </cell>
          <cell r="Q182">
            <v>0</v>
          </cell>
          <cell r="R182">
            <v>0</v>
          </cell>
          <cell r="U182">
            <v>0</v>
          </cell>
          <cell r="V182">
            <v>0</v>
          </cell>
          <cell r="W182">
            <v>0</v>
          </cell>
        </row>
        <row r="183">
          <cell r="K183">
            <v>18.100000000000001</v>
          </cell>
          <cell r="Q183">
            <v>0</v>
          </cell>
          <cell r="R183">
            <v>0</v>
          </cell>
          <cell r="U183">
            <v>0</v>
          </cell>
          <cell r="V183">
            <v>0</v>
          </cell>
          <cell r="W183">
            <v>0</v>
          </cell>
        </row>
        <row r="184">
          <cell r="K184">
            <v>18.100000000000001</v>
          </cell>
          <cell r="Q184">
            <v>0</v>
          </cell>
          <cell r="R184">
            <v>0</v>
          </cell>
          <cell r="U184">
            <v>0</v>
          </cell>
          <cell r="V184">
            <v>0</v>
          </cell>
          <cell r="W184">
            <v>0</v>
          </cell>
        </row>
        <row r="185">
          <cell r="K185">
            <v>18</v>
          </cell>
          <cell r="Q185">
            <v>0</v>
          </cell>
          <cell r="R185">
            <v>0</v>
          </cell>
          <cell r="U185">
            <v>0</v>
          </cell>
          <cell r="V185">
            <v>0</v>
          </cell>
          <cell r="W185">
            <v>0</v>
          </cell>
        </row>
        <row r="186">
          <cell r="K186">
            <v>18</v>
          </cell>
          <cell r="Q186">
            <v>0</v>
          </cell>
          <cell r="R186">
            <v>0</v>
          </cell>
          <cell r="U186">
            <v>0</v>
          </cell>
          <cell r="V186">
            <v>0</v>
          </cell>
          <cell r="W186">
            <v>0</v>
          </cell>
        </row>
        <row r="187">
          <cell r="K187">
            <v>18.100000000000001</v>
          </cell>
          <cell r="Q187">
            <v>0</v>
          </cell>
          <cell r="R187">
            <v>0</v>
          </cell>
          <cell r="U187">
            <v>0</v>
          </cell>
          <cell r="V187">
            <v>0</v>
          </cell>
          <cell r="W187">
            <v>0</v>
          </cell>
        </row>
        <row r="188">
          <cell r="K188">
            <v>18.100000000000001</v>
          </cell>
          <cell r="Q188">
            <v>0</v>
          </cell>
          <cell r="R188">
            <v>0</v>
          </cell>
          <cell r="U188">
            <v>0</v>
          </cell>
          <cell r="V188">
            <v>0</v>
          </cell>
          <cell r="W188">
            <v>0</v>
          </cell>
        </row>
        <row r="189">
          <cell r="K189">
            <v>18</v>
          </cell>
          <cell r="Q189">
            <v>0</v>
          </cell>
          <cell r="R189">
            <v>0</v>
          </cell>
          <cell r="U189">
            <v>0</v>
          </cell>
          <cell r="V189">
            <v>0</v>
          </cell>
          <cell r="W189">
            <v>0</v>
          </cell>
        </row>
        <row r="190">
          <cell r="Q190">
            <v>0</v>
          </cell>
          <cell r="R190">
            <v>0</v>
          </cell>
          <cell r="U190">
            <v>0</v>
          </cell>
          <cell r="V190">
            <v>0</v>
          </cell>
          <cell r="W190">
            <v>0</v>
          </cell>
        </row>
        <row r="191">
          <cell r="Q191">
            <v>0</v>
          </cell>
          <cell r="R191">
            <v>0</v>
          </cell>
          <cell r="U191">
            <v>0</v>
          </cell>
          <cell r="V191">
            <v>0</v>
          </cell>
          <cell r="W191">
            <v>0</v>
          </cell>
        </row>
        <row r="192">
          <cell r="Q192">
            <v>0</v>
          </cell>
          <cell r="R192">
            <v>0</v>
          </cell>
          <cell r="U192">
            <v>0</v>
          </cell>
          <cell r="V192">
            <v>0</v>
          </cell>
          <cell r="W192">
            <v>0</v>
          </cell>
        </row>
        <row r="193">
          <cell r="Q193">
            <v>0</v>
          </cell>
          <cell r="R193">
            <v>0</v>
          </cell>
          <cell r="U193">
            <v>0</v>
          </cell>
          <cell r="V193">
            <v>0</v>
          </cell>
          <cell r="W193">
            <v>0</v>
          </cell>
        </row>
        <row r="194">
          <cell r="Q194">
            <v>0</v>
          </cell>
          <cell r="R194">
            <v>0</v>
          </cell>
          <cell r="U194">
            <v>0</v>
          </cell>
          <cell r="V194">
            <v>0</v>
          </cell>
          <cell r="W194">
            <v>0</v>
          </cell>
        </row>
        <row r="195">
          <cell r="Q195">
            <v>0</v>
          </cell>
          <cell r="R195">
            <v>0</v>
          </cell>
          <cell r="U195">
            <v>0</v>
          </cell>
          <cell r="V195">
            <v>0</v>
          </cell>
          <cell r="W195">
            <v>0</v>
          </cell>
        </row>
        <row r="196">
          <cell r="Q196">
            <v>0</v>
          </cell>
          <cell r="R196">
            <v>0</v>
          </cell>
          <cell r="U196">
            <v>0</v>
          </cell>
          <cell r="V196">
            <v>0</v>
          </cell>
          <cell r="W196">
            <v>0</v>
          </cell>
        </row>
        <row r="197">
          <cell r="Q197">
            <v>0</v>
          </cell>
          <cell r="R197">
            <v>0</v>
          </cell>
          <cell r="U197">
            <v>0</v>
          </cell>
          <cell r="V197">
            <v>0</v>
          </cell>
          <cell r="W197">
            <v>0</v>
          </cell>
        </row>
        <row r="198">
          <cell r="Q198">
            <v>0</v>
          </cell>
          <cell r="R198">
            <v>0</v>
          </cell>
          <cell r="U198">
            <v>0</v>
          </cell>
          <cell r="V198">
            <v>0</v>
          </cell>
          <cell r="W198">
            <v>0</v>
          </cell>
        </row>
        <row r="199">
          <cell r="K199">
            <v>18</v>
          </cell>
          <cell r="Q199">
            <v>0</v>
          </cell>
          <cell r="R199">
            <v>0</v>
          </cell>
          <cell r="U199">
            <v>0</v>
          </cell>
          <cell r="V199">
            <v>0</v>
          </cell>
          <cell r="W199">
            <v>0</v>
          </cell>
        </row>
        <row r="200">
          <cell r="K200">
            <v>18.100000000000001</v>
          </cell>
          <cell r="Q200">
            <v>0</v>
          </cell>
          <cell r="R200">
            <v>0</v>
          </cell>
          <cell r="U200">
            <v>0</v>
          </cell>
          <cell r="V200">
            <v>0</v>
          </cell>
          <cell r="W200">
            <v>0</v>
          </cell>
        </row>
        <row r="201">
          <cell r="K201">
            <v>18.100000000000001</v>
          </cell>
          <cell r="Q201">
            <v>0</v>
          </cell>
          <cell r="R201">
            <v>0</v>
          </cell>
          <cell r="U201">
            <v>0</v>
          </cell>
          <cell r="V201">
            <v>0</v>
          </cell>
          <cell r="W201">
            <v>0</v>
          </cell>
        </row>
        <row r="202">
          <cell r="K202">
            <v>18</v>
          </cell>
          <cell r="Q202">
            <v>0</v>
          </cell>
          <cell r="R202">
            <v>0</v>
          </cell>
          <cell r="U202">
            <v>0</v>
          </cell>
          <cell r="V202">
            <v>0</v>
          </cell>
          <cell r="W202">
            <v>0</v>
          </cell>
        </row>
        <row r="203">
          <cell r="K203">
            <v>18</v>
          </cell>
          <cell r="Q203">
            <v>0</v>
          </cell>
          <cell r="R203">
            <v>0</v>
          </cell>
          <cell r="U203">
            <v>0</v>
          </cell>
          <cell r="V203">
            <v>0</v>
          </cell>
          <cell r="W203">
            <v>0</v>
          </cell>
        </row>
        <row r="204">
          <cell r="K204">
            <v>18.100000000000001</v>
          </cell>
          <cell r="Q204">
            <v>0</v>
          </cell>
          <cell r="R204">
            <v>0</v>
          </cell>
          <cell r="U204">
            <v>0</v>
          </cell>
          <cell r="V204">
            <v>0</v>
          </cell>
          <cell r="W204">
            <v>0</v>
          </cell>
        </row>
        <row r="205">
          <cell r="K205">
            <v>18.100000000000001</v>
          </cell>
          <cell r="Q205">
            <v>0</v>
          </cell>
          <cell r="R205">
            <v>0</v>
          </cell>
          <cell r="U205">
            <v>0</v>
          </cell>
          <cell r="V205">
            <v>0</v>
          </cell>
          <cell r="W205">
            <v>0</v>
          </cell>
        </row>
        <row r="206">
          <cell r="K206">
            <v>18</v>
          </cell>
          <cell r="Q206">
            <v>0</v>
          </cell>
          <cell r="R206">
            <v>0</v>
          </cell>
          <cell r="U206">
            <v>0</v>
          </cell>
          <cell r="V206">
            <v>0</v>
          </cell>
          <cell r="W206">
            <v>0</v>
          </cell>
        </row>
        <row r="207">
          <cell r="Q207">
            <v>0</v>
          </cell>
          <cell r="R207">
            <v>0</v>
          </cell>
          <cell r="U207">
            <v>0</v>
          </cell>
          <cell r="V207">
            <v>0</v>
          </cell>
          <cell r="W207">
            <v>0</v>
          </cell>
        </row>
        <row r="208">
          <cell r="Q208">
            <v>0</v>
          </cell>
          <cell r="R208">
            <v>0</v>
          </cell>
          <cell r="U208">
            <v>0</v>
          </cell>
          <cell r="V208">
            <v>0</v>
          </cell>
          <cell r="W208">
            <v>0</v>
          </cell>
        </row>
        <row r="209">
          <cell r="Q209">
            <v>0</v>
          </cell>
          <cell r="R209">
            <v>0</v>
          </cell>
          <cell r="U209">
            <v>0</v>
          </cell>
          <cell r="V209">
            <v>0</v>
          </cell>
          <cell r="W209">
            <v>0</v>
          </cell>
        </row>
        <row r="210">
          <cell r="Q210">
            <v>0</v>
          </cell>
          <cell r="R210">
            <v>0</v>
          </cell>
          <cell r="U210">
            <v>0</v>
          </cell>
          <cell r="V210">
            <v>0</v>
          </cell>
          <cell r="W210">
            <v>0</v>
          </cell>
        </row>
        <row r="211">
          <cell r="Q211">
            <v>0</v>
          </cell>
          <cell r="R211">
            <v>0</v>
          </cell>
          <cell r="U211">
            <v>0</v>
          </cell>
          <cell r="V211">
            <v>0</v>
          </cell>
          <cell r="W211">
            <v>0</v>
          </cell>
        </row>
        <row r="212">
          <cell r="Q212">
            <v>0</v>
          </cell>
          <cell r="R212">
            <v>0</v>
          </cell>
          <cell r="U212">
            <v>0</v>
          </cell>
          <cell r="V212">
            <v>0</v>
          </cell>
          <cell r="W212">
            <v>0</v>
          </cell>
        </row>
        <row r="213">
          <cell r="Q213">
            <v>0</v>
          </cell>
          <cell r="R213">
            <v>0</v>
          </cell>
          <cell r="U213">
            <v>0</v>
          </cell>
          <cell r="V213">
            <v>0</v>
          </cell>
          <cell r="W213">
            <v>0</v>
          </cell>
        </row>
        <row r="214">
          <cell r="Q214">
            <v>0</v>
          </cell>
          <cell r="R214">
            <v>0</v>
          </cell>
          <cell r="U214">
            <v>0</v>
          </cell>
          <cell r="V214">
            <v>0</v>
          </cell>
          <cell r="W214">
            <v>0</v>
          </cell>
        </row>
        <row r="215">
          <cell r="Q215">
            <v>0</v>
          </cell>
          <cell r="R215">
            <v>0</v>
          </cell>
          <cell r="U215">
            <v>0</v>
          </cell>
          <cell r="V215">
            <v>0</v>
          </cell>
          <cell r="W215">
            <v>0</v>
          </cell>
        </row>
        <row r="216">
          <cell r="K216">
            <v>3.3</v>
          </cell>
          <cell r="Q216">
            <v>0</v>
          </cell>
          <cell r="R216">
            <v>0</v>
          </cell>
          <cell r="U216">
            <v>0</v>
          </cell>
          <cell r="V216">
            <v>0</v>
          </cell>
          <cell r="W216">
            <v>0</v>
          </cell>
        </row>
        <row r="217">
          <cell r="K217">
            <v>18</v>
          </cell>
          <cell r="Q217">
            <v>0</v>
          </cell>
          <cell r="R217">
            <v>0</v>
          </cell>
          <cell r="U217">
            <v>0</v>
          </cell>
          <cell r="V217">
            <v>0</v>
          </cell>
          <cell r="W217">
            <v>0</v>
          </cell>
        </row>
        <row r="218">
          <cell r="K218">
            <v>18.100000000000001</v>
          </cell>
          <cell r="Q218">
            <v>0</v>
          </cell>
          <cell r="R218">
            <v>0</v>
          </cell>
          <cell r="U218">
            <v>0</v>
          </cell>
          <cell r="V218">
            <v>0</v>
          </cell>
          <cell r="W218">
            <v>0</v>
          </cell>
        </row>
        <row r="219">
          <cell r="K219">
            <v>18.100000000000001</v>
          </cell>
          <cell r="Q219">
            <v>0</v>
          </cell>
          <cell r="R219">
            <v>0</v>
          </cell>
          <cell r="U219">
            <v>0</v>
          </cell>
          <cell r="V219">
            <v>0</v>
          </cell>
          <cell r="W219">
            <v>0</v>
          </cell>
        </row>
        <row r="220">
          <cell r="K220">
            <v>18</v>
          </cell>
          <cell r="Q220">
            <v>0</v>
          </cell>
          <cell r="R220">
            <v>0</v>
          </cell>
          <cell r="U220">
            <v>0</v>
          </cell>
          <cell r="V220">
            <v>0</v>
          </cell>
          <cell r="W220">
            <v>0</v>
          </cell>
        </row>
        <row r="221">
          <cell r="K221">
            <v>18</v>
          </cell>
          <cell r="Q221">
            <v>0</v>
          </cell>
          <cell r="R221">
            <v>0</v>
          </cell>
          <cell r="U221">
            <v>0</v>
          </cell>
          <cell r="V221">
            <v>0</v>
          </cell>
          <cell r="W221">
            <v>0</v>
          </cell>
        </row>
        <row r="222">
          <cell r="K222">
            <v>18.100000000000001</v>
          </cell>
          <cell r="Q222">
            <v>0</v>
          </cell>
          <cell r="R222">
            <v>0</v>
          </cell>
          <cell r="U222">
            <v>0</v>
          </cell>
          <cell r="V222">
            <v>0</v>
          </cell>
          <cell r="W222">
            <v>0</v>
          </cell>
        </row>
        <row r="223">
          <cell r="K223">
            <v>18.100000000000001</v>
          </cell>
          <cell r="Q223">
            <v>0</v>
          </cell>
          <cell r="R223">
            <v>0</v>
          </cell>
          <cell r="U223">
            <v>0</v>
          </cell>
          <cell r="V223">
            <v>0</v>
          </cell>
          <cell r="W223">
            <v>0</v>
          </cell>
        </row>
        <row r="224">
          <cell r="K224">
            <v>18</v>
          </cell>
          <cell r="Q224">
            <v>0</v>
          </cell>
          <cell r="R224">
            <v>0</v>
          </cell>
          <cell r="U224">
            <v>0</v>
          </cell>
          <cell r="V224">
            <v>0</v>
          </cell>
          <cell r="W224">
            <v>0</v>
          </cell>
        </row>
        <row r="225">
          <cell r="Q225">
            <v>0</v>
          </cell>
          <cell r="R225">
            <v>0</v>
          </cell>
          <cell r="U225">
            <v>0</v>
          </cell>
          <cell r="V225">
            <v>0</v>
          </cell>
          <cell r="W225">
            <v>0</v>
          </cell>
        </row>
        <row r="226">
          <cell r="Q226">
            <v>0</v>
          </cell>
          <cell r="R226">
            <v>0</v>
          </cell>
          <cell r="U226">
            <v>0</v>
          </cell>
          <cell r="V226">
            <v>0</v>
          </cell>
          <cell r="W226">
            <v>0</v>
          </cell>
        </row>
        <row r="227">
          <cell r="Q227">
            <v>0</v>
          </cell>
          <cell r="R227">
            <v>0</v>
          </cell>
          <cell r="U227">
            <v>0</v>
          </cell>
          <cell r="V227">
            <v>0</v>
          </cell>
          <cell r="W227">
            <v>0</v>
          </cell>
        </row>
        <row r="228">
          <cell r="Q228">
            <v>0</v>
          </cell>
          <cell r="R228">
            <v>0</v>
          </cell>
          <cell r="U228">
            <v>0</v>
          </cell>
          <cell r="V228">
            <v>0</v>
          </cell>
          <cell r="W228">
            <v>0</v>
          </cell>
        </row>
        <row r="229">
          <cell r="Q229">
            <v>0</v>
          </cell>
          <cell r="R229">
            <v>0</v>
          </cell>
          <cell r="U229">
            <v>0</v>
          </cell>
          <cell r="V229">
            <v>0</v>
          </cell>
          <cell r="W229">
            <v>0</v>
          </cell>
        </row>
        <row r="230">
          <cell r="Q230">
            <v>0</v>
          </cell>
          <cell r="R230">
            <v>0</v>
          </cell>
          <cell r="U230">
            <v>0</v>
          </cell>
          <cell r="V230">
            <v>0</v>
          </cell>
          <cell r="W230">
            <v>0</v>
          </cell>
        </row>
        <row r="231">
          <cell r="Q231">
            <v>0</v>
          </cell>
          <cell r="R231">
            <v>0</v>
          </cell>
          <cell r="U231">
            <v>0</v>
          </cell>
          <cell r="V231">
            <v>0</v>
          </cell>
          <cell r="W231">
            <v>0</v>
          </cell>
        </row>
        <row r="232">
          <cell r="Q232">
            <v>0</v>
          </cell>
          <cell r="R232">
            <v>0</v>
          </cell>
          <cell r="U232">
            <v>0</v>
          </cell>
          <cell r="V232">
            <v>0</v>
          </cell>
          <cell r="W232">
            <v>0</v>
          </cell>
        </row>
        <row r="233">
          <cell r="Q233">
            <v>0</v>
          </cell>
          <cell r="R233">
            <v>0</v>
          </cell>
          <cell r="U233">
            <v>0</v>
          </cell>
          <cell r="V233">
            <v>0</v>
          </cell>
          <cell r="W233">
            <v>0</v>
          </cell>
        </row>
        <row r="234">
          <cell r="K234">
            <v>29</v>
          </cell>
          <cell r="Q234">
            <v>263.60559979504501</v>
          </cell>
          <cell r="R234">
            <v>40.910389200646279</v>
          </cell>
          <cell r="U234">
            <v>0</v>
          </cell>
          <cell r="V234">
            <v>2.8716843234196086</v>
          </cell>
          <cell r="W234">
            <v>0</v>
          </cell>
        </row>
        <row r="235">
          <cell r="K235">
            <v>59</v>
          </cell>
          <cell r="Q235">
            <v>267.50622815783311</v>
          </cell>
          <cell r="R235">
            <v>41.515748967558721</v>
          </cell>
          <cell r="U235">
            <v>0</v>
          </cell>
          <cell r="V235">
            <v>2.9141772497065075</v>
          </cell>
          <cell r="W235">
            <v>0</v>
          </cell>
        </row>
        <row r="236">
          <cell r="K236">
            <v>18</v>
          </cell>
          <cell r="Q236">
            <v>128.20710646465625</v>
          </cell>
          <cell r="R236">
            <v>19.897159346522997</v>
          </cell>
          <cell r="U236">
            <v>0</v>
          </cell>
          <cell r="V236">
            <v>1.3966711559686016</v>
          </cell>
          <cell r="W236">
            <v>0</v>
          </cell>
        </row>
        <row r="237">
          <cell r="K237">
            <v>74</v>
          </cell>
          <cell r="Q237">
            <v>672.64877189080448</v>
          </cell>
          <cell r="R237">
            <v>104.39202761544223</v>
          </cell>
          <cell r="U237">
            <v>0</v>
          </cell>
          <cell r="V237">
            <v>7.3277462045879673</v>
          </cell>
          <cell r="W237">
            <v>0</v>
          </cell>
        </row>
        <row r="238">
          <cell r="K238">
            <v>18</v>
          </cell>
          <cell r="Q238">
            <v>128.20710646465625</v>
          </cell>
          <cell r="R238">
            <v>19.897159346522997</v>
          </cell>
          <cell r="U238">
            <v>0</v>
          </cell>
          <cell r="V238">
            <v>1.3966711559686016</v>
          </cell>
          <cell r="W238">
            <v>0</v>
          </cell>
        </row>
        <row r="239">
          <cell r="K239">
            <v>18</v>
          </cell>
          <cell r="Q239">
            <v>128.20710646465625</v>
          </cell>
          <cell r="R239">
            <v>19.897159346522997</v>
          </cell>
          <cell r="U239">
            <v>0</v>
          </cell>
          <cell r="V239">
            <v>1.3966711559686016</v>
          </cell>
          <cell r="W239">
            <v>0</v>
          </cell>
        </row>
        <row r="240">
          <cell r="K240">
            <v>18</v>
          </cell>
          <cell r="Q240">
            <v>128.20710646465625</v>
          </cell>
          <cell r="R240">
            <v>19.897159346522997</v>
          </cell>
          <cell r="U240">
            <v>0</v>
          </cell>
          <cell r="V240">
            <v>1.3966711559686016</v>
          </cell>
          <cell r="W240">
            <v>0</v>
          </cell>
        </row>
        <row r="241">
          <cell r="K241">
            <v>34</v>
          </cell>
          <cell r="Q241">
            <v>421.36009271414616</v>
          </cell>
          <cell r="R241">
            <v>65.393168430256324</v>
          </cell>
          <cell r="U241">
            <v>0</v>
          </cell>
          <cell r="V241">
            <v>4.590240775243922</v>
          </cell>
          <cell r="W241">
            <v>0</v>
          </cell>
        </row>
        <row r="242">
          <cell r="K242">
            <v>28</v>
          </cell>
          <cell r="Q242">
            <v>347.0024292940027</v>
          </cell>
          <cell r="R242">
            <v>53.853197530799328</v>
          </cell>
          <cell r="U242">
            <v>0</v>
          </cell>
          <cell r="V242">
            <v>3.7801982854949943</v>
          </cell>
          <cell r="W242">
            <v>0</v>
          </cell>
        </row>
        <row r="243">
          <cell r="K243">
            <v>18</v>
          </cell>
          <cell r="Q243">
            <v>128.20710646465625</v>
          </cell>
          <cell r="R243">
            <v>19.897159346522997</v>
          </cell>
          <cell r="U243">
            <v>0</v>
          </cell>
          <cell r="V243">
            <v>1.3966711559686016</v>
          </cell>
          <cell r="W243">
            <v>0</v>
          </cell>
        </row>
        <row r="244">
          <cell r="K244">
            <v>18</v>
          </cell>
          <cell r="Q244">
            <v>128.20710646465625</v>
          </cell>
          <cell r="R244">
            <v>19.897159346522997</v>
          </cell>
          <cell r="U244">
            <v>0</v>
          </cell>
          <cell r="V244">
            <v>1.3966711559686016</v>
          </cell>
          <cell r="W244">
            <v>0</v>
          </cell>
        </row>
        <row r="245">
          <cell r="K245">
            <v>18</v>
          </cell>
          <cell r="Q245">
            <v>128.20710646465625</v>
          </cell>
          <cell r="R245">
            <v>19.897159346522997</v>
          </cell>
          <cell r="U245">
            <v>0</v>
          </cell>
          <cell r="V245">
            <v>1.3966711559686016</v>
          </cell>
          <cell r="W245">
            <v>0</v>
          </cell>
        </row>
        <row r="246">
          <cell r="K246">
            <v>17</v>
          </cell>
          <cell r="Q246">
            <v>121.084489438842</v>
          </cell>
          <cell r="R246">
            <v>18.791761605049498</v>
          </cell>
          <cell r="U246">
            <v>0</v>
          </cell>
          <cell r="V246">
            <v>1.3190783139703461</v>
          </cell>
          <cell r="W246">
            <v>0</v>
          </cell>
        </row>
        <row r="247">
          <cell r="K247">
            <v>19</v>
          </cell>
          <cell r="Q247">
            <v>86.852188830905249</v>
          </cell>
          <cell r="R247">
            <v>13.479064370267396</v>
          </cell>
          <cell r="U247">
            <v>0</v>
          </cell>
          <cell r="V247">
            <v>0.94615618679690294</v>
          </cell>
          <cell r="W247">
            <v>0</v>
          </cell>
        </row>
        <row r="248">
          <cell r="K248">
            <v>17</v>
          </cell>
          <cell r="Q248">
            <v>121.084489438842</v>
          </cell>
          <cell r="R248">
            <v>18.791761605049498</v>
          </cell>
          <cell r="U248">
            <v>0</v>
          </cell>
          <cell r="V248">
            <v>1.3190783139703461</v>
          </cell>
          <cell r="W248">
            <v>0</v>
          </cell>
        </row>
        <row r="249">
          <cell r="K249">
            <v>29</v>
          </cell>
          <cell r="Q249">
            <v>359.39537319735996</v>
          </cell>
          <cell r="R249">
            <v>55.776526014042162</v>
          </cell>
          <cell r="U249">
            <v>0</v>
          </cell>
          <cell r="V249">
            <v>3.9152053671198157</v>
          </cell>
          <cell r="W249">
            <v>0</v>
          </cell>
        </row>
        <row r="250">
          <cell r="K250">
            <v>31</v>
          </cell>
          <cell r="Q250">
            <v>220.80112780024132</v>
          </cell>
          <cell r="R250">
            <v>34.267329985678501</v>
          </cell>
          <cell r="U250">
            <v>0</v>
          </cell>
          <cell r="V250">
            <v>2.4053781019459253</v>
          </cell>
          <cell r="W250">
            <v>0</v>
          </cell>
        </row>
        <row r="251">
          <cell r="K251">
            <v>31</v>
          </cell>
          <cell r="Q251">
            <v>220.80112780024132</v>
          </cell>
          <cell r="R251">
            <v>34.267329985678501</v>
          </cell>
          <cell r="U251">
            <v>0</v>
          </cell>
          <cell r="V251">
            <v>2.4053781019459253</v>
          </cell>
          <cell r="W251">
            <v>0</v>
          </cell>
        </row>
        <row r="252">
          <cell r="K252">
            <v>18</v>
          </cell>
          <cell r="Q252">
            <v>128.20710646465625</v>
          </cell>
          <cell r="R252">
            <v>19.897159346522997</v>
          </cell>
          <cell r="U252">
            <v>0</v>
          </cell>
          <cell r="V252">
            <v>1.3966711559686016</v>
          </cell>
          <cell r="W252">
            <v>0</v>
          </cell>
        </row>
        <row r="253">
          <cell r="K253">
            <v>18</v>
          </cell>
          <cell r="Q253">
            <v>128.20710646465625</v>
          </cell>
          <cell r="R253">
            <v>19.897159346522997</v>
          </cell>
          <cell r="U253">
            <v>0</v>
          </cell>
          <cell r="V253">
            <v>1.3966711559686016</v>
          </cell>
          <cell r="W253">
            <v>0</v>
          </cell>
        </row>
        <row r="254">
          <cell r="K254">
            <v>20</v>
          </cell>
          <cell r="Q254">
            <v>142.45234051628469</v>
          </cell>
          <cell r="R254">
            <v>22.107954829469996</v>
          </cell>
          <cell r="U254">
            <v>0</v>
          </cell>
          <cell r="V254">
            <v>1.5518568399651129</v>
          </cell>
          <cell r="W254">
            <v>0</v>
          </cell>
        </row>
        <row r="255">
          <cell r="K255">
            <v>3</v>
          </cell>
          <cell r="Q255">
            <v>161.36879867836348</v>
          </cell>
          <cell r="R255">
            <v>25.043703031746738</v>
          </cell>
          <cell r="U255">
            <v>0</v>
          </cell>
          <cell r="V255">
            <v>1.7579302177723382</v>
          </cell>
          <cell r="W255">
            <v>0</v>
          </cell>
        </row>
        <row r="256">
          <cell r="K256">
            <v>2</v>
          </cell>
          <cell r="Q256">
            <v>107.57919911890899</v>
          </cell>
          <cell r="R256">
            <v>16.695802021164493</v>
          </cell>
          <cell r="U256">
            <v>0</v>
          </cell>
          <cell r="V256">
            <v>1.1719534785148922</v>
          </cell>
          <cell r="W256">
            <v>0</v>
          </cell>
        </row>
        <row r="257">
          <cell r="K257">
            <v>5</v>
          </cell>
          <cell r="Q257">
            <v>268.94799779727248</v>
          </cell>
          <cell r="R257">
            <v>41.739505052911227</v>
          </cell>
          <cell r="U257">
            <v>0</v>
          </cell>
          <cell r="V257">
            <v>2.9298836962872303</v>
          </cell>
          <cell r="W257">
            <v>0</v>
          </cell>
        </row>
        <row r="258">
          <cell r="K258">
            <v>57</v>
          </cell>
          <cell r="Q258">
            <v>844.92071036233619</v>
          </cell>
          <cell r="R258">
            <v>131.12784831386364</v>
          </cell>
          <cell r="U258">
            <v>0</v>
          </cell>
          <cell r="V258">
            <v>9.2044537762725049</v>
          </cell>
          <cell r="W258">
            <v>0</v>
          </cell>
        </row>
        <row r="259">
          <cell r="K259">
            <v>9</v>
          </cell>
          <cell r="Q259">
            <v>254.79401210766423</v>
          </cell>
          <cell r="R259">
            <v>39.542870900402853</v>
          </cell>
          <cell r="U259">
            <v>0</v>
          </cell>
          <cell r="V259">
            <v>2.7756920598031956</v>
          </cell>
          <cell r="W259">
            <v>0</v>
          </cell>
        </row>
        <row r="260">
          <cell r="K260">
            <v>48</v>
          </cell>
          <cell r="Q260">
            <v>1247.9279836967257</v>
          </cell>
          <cell r="R260">
            <v>193.67274271527242</v>
          </cell>
          <cell r="U260">
            <v>0</v>
          </cell>
          <cell r="V260">
            <v>13.594761379594527</v>
          </cell>
          <cell r="W260">
            <v>0</v>
          </cell>
        </row>
        <row r="261">
          <cell r="K261">
            <v>57</v>
          </cell>
          <cell r="Q261">
            <v>844.92071036233619</v>
          </cell>
          <cell r="R261">
            <v>131.12784831386364</v>
          </cell>
          <cell r="U261">
            <v>0</v>
          </cell>
          <cell r="V261">
            <v>9.2044537762725049</v>
          </cell>
          <cell r="W261">
            <v>0</v>
          </cell>
        </row>
        <row r="262">
          <cell r="K262">
            <v>10</v>
          </cell>
          <cell r="Q262">
            <v>332.02906512130897</v>
          </cell>
          <cell r="R262">
            <v>51.529399567386612</v>
          </cell>
          <cell r="U262">
            <v>0</v>
          </cell>
          <cell r="V262">
            <v>3.6170804488594706</v>
          </cell>
          <cell r="W262">
            <v>0</v>
          </cell>
        </row>
        <row r="263">
          <cell r="K263">
            <v>17</v>
          </cell>
          <cell r="Q263">
            <v>121.084489438842</v>
          </cell>
          <cell r="R263">
            <v>18.791761605049498</v>
          </cell>
          <cell r="U263">
            <v>0</v>
          </cell>
          <cell r="V263">
            <v>1.3190783139703461</v>
          </cell>
          <cell r="W263">
            <v>0</v>
          </cell>
        </row>
        <row r="264">
          <cell r="K264">
            <v>1</v>
          </cell>
          <cell r="Q264">
            <v>0</v>
          </cell>
          <cell r="R264">
            <v>0</v>
          </cell>
          <cell r="U264">
            <v>0</v>
          </cell>
          <cell r="V264">
            <v>0</v>
          </cell>
          <cell r="W264">
            <v>0</v>
          </cell>
        </row>
        <row r="265">
          <cell r="K265">
            <v>2</v>
          </cell>
          <cell r="Q265">
            <v>0</v>
          </cell>
          <cell r="R265">
            <v>0</v>
          </cell>
          <cell r="U265">
            <v>0</v>
          </cell>
          <cell r="V265">
            <v>0</v>
          </cell>
          <cell r="W265">
            <v>0</v>
          </cell>
        </row>
        <row r="266">
          <cell r="K266">
            <v>1.3</v>
          </cell>
          <cell r="Q266">
            <v>69.926479427290843</v>
          </cell>
          <cell r="R266">
            <v>10.852271313756919</v>
          </cell>
          <cell r="U266">
            <v>0</v>
          </cell>
          <cell r="V266">
            <v>0.76176976103467986</v>
          </cell>
          <cell r="W266">
            <v>0</v>
          </cell>
        </row>
        <row r="267">
          <cell r="K267">
            <v>25</v>
          </cell>
          <cell r="Q267">
            <v>885.21027881123132</v>
          </cell>
          <cell r="R267">
            <v>137.38060594591664</v>
          </cell>
          <cell r="U267">
            <v>0</v>
          </cell>
          <cell r="V267">
            <v>9.6433629732015156</v>
          </cell>
          <cell r="W267">
            <v>0</v>
          </cell>
        </row>
        <row r="268">
          <cell r="K268">
            <v>3.6</v>
          </cell>
          <cell r="Q268">
            <v>193.64255841403619</v>
          </cell>
          <cell r="R268">
            <v>30.052443638096083</v>
          </cell>
          <cell r="U268">
            <v>0</v>
          </cell>
          <cell r="V268">
            <v>2.1095162613268057</v>
          </cell>
          <cell r="W268">
            <v>0</v>
          </cell>
        </row>
        <row r="269">
          <cell r="K269">
            <v>7.3</v>
          </cell>
          <cell r="Q269">
            <v>392.66407678401777</v>
          </cell>
          <cell r="R269">
            <v>60.939677377250391</v>
          </cell>
          <cell r="U269">
            <v>0</v>
          </cell>
          <cell r="V269">
            <v>4.2776301965793557</v>
          </cell>
          <cell r="W269">
            <v>0</v>
          </cell>
        </row>
        <row r="270">
          <cell r="K270">
            <v>2.2999999999999998</v>
          </cell>
          <cell r="Q270">
            <v>123.71607898674532</v>
          </cell>
          <cell r="R270">
            <v>19.200172324339164</v>
          </cell>
          <cell r="U270">
            <v>0</v>
          </cell>
          <cell r="V270">
            <v>1.3477465002921258</v>
          </cell>
          <cell r="W270">
            <v>0</v>
          </cell>
        </row>
        <row r="271">
          <cell r="K271">
            <v>1.2</v>
          </cell>
          <cell r="Q271">
            <v>27.156485984156408</v>
          </cell>
          <cell r="R271">
            <v>4.2145630130677425</v>
          </cell>
          <cell r="U271">
            <v>0</v>
          </cell>
          <cell r="V271">
            <v>0.29583914431446068</v>
          </cell>
          <cell r="W271">
            <v>0</v>
          </cell>
        </row>
        <row r="272">
          <cell r="K272">
            <v>1.1000000000000001</v>
          </cell>
          <cell r="Q272">
            <v>24.893445485476708</v>
          </cell>
          <cell r="R272">
            <v>3.8633494286454311</v>
          </cell>
          <cell r="U272">
            <v>0</v>
          </cell>
          <cell r="V272">
            <v>0.27118588228825563</v>
          </cell>
          <cell r="W272">
            <v>0</v>
          </cell>
        </row>
        <row r="273">
          <cell r="K273">
            <v>1.3</v>
          </cell>
          <cell r="Q273">
            <v>29.419526482836108</v>
          </cell>
          <cell r="R273">
            <v>4.5657765974900544</v>
          </cell>
          <cell r="U273">
            <v>0</v>
          </cell>
          <cell r="V273">
            <v>0.32049240634066573</v>
          </cell>
          <cell r="W273">
            <v>0</v>
          </cell>
        </row>
        <row r="274">
          <cell r="K274">
            <v>1.3</v>
          </cell>
          <cell r="Q274">
            <v>29.419526482836108</v>
          </cell>
          <cell r="R274">
            <v>4.5657765974900544</v>
          </cell>
          <cell r="U274">
            <v>0</v>
          </cell>
          <cell r="V274">
            <v>0.32049240634066573</v>
          </cell>
          <cell r="W274">
            <v>0</v>
          </cell>
        </row>
        <row r="275">
          <cell r="K275">
            <v>1.3</v>
          </cell>
          <cell r="Q275">
            <v>29.419526482836108</v>
          </cell>
          <cell r="R275">
            <v>4.5657765974900544</v>
          </cell>
          <cell r="U275">
            <v>0</v>
          </cell>
          <cell r="V275">
            <v>0.32049240634066573</v>
          </cell>
          <cell r="W275">
            <v>0</v>
          </cell>
        </row>
        <row r="276">
          <cell r="K276">
            <v>1.3</v>
          </cell>
          <cell r="Q276">
            <v>29.419526482836108</v>
          </cell>
          <cell r="R276">
            <v>4.5657765974900544</v>
          </cell>
          <cell r="U276">
            <v>0</v>
          </cell>
          <cell r="V276">
            <v>0.32049240634066573</v>
          </cell>
          <cell r="W276">
            <v>0</v>
          </cell>
        </row>
        <row r="277">
          <cell r="K277">
            <v>1.4</v>
          </cell>
          <cell r="Q277">
            <v>31.682566981515809</v>
          </cell>
          <cell r="R277">
            <v>4.9169901819123663</v>
          </cell>
          <cell r="U277">
            <v>0</v>
          </cell>
          <cell r="V277">
            <v>0.34514566836687077</v>
          </cell>
          <cell r="W277">
            <v>0</v>
          </cell>
        </row>
        <row r="278">
          <cell r="K278">
            <v>1.2</v>
          </cell>
          <cell r="Q278">
            <v>27.156485984156408</v>
          </cell>
          <cell r="R278">
            <v>4.2145630130677425</v>
          </cell>
          <cell r="U278">
            <v>0</v>
          </cell>
          <cell r="V278">
            <v>0.29583914431446068</v>
          </cell>
          <cell r="W278">
            <v>0</v>
          </cell>
        </row>
        <row r="279">
          <cell r="K279">
            <v>1.4</v>
          </cell>
          <cell r="Q279">
            <v>31.682566981515809</v>
          </cell>
          <cell r="R279">
            <v>4.9169901819123663</v>
          </cell>
          <cell r="U279">
            <v>0</v>
          </cell>
          <cell r="V279">
            <v>0.34514566836687077</v>
          </cell>
          <cell r="W279">
            <v>0</v>
          </cell>
        </row>
        <row r="280">
          <cell r="K280">
            <v>1.3</v>
          </cell>
          <cell r="Q280">
            <v>29.419526482836108</v>
          </cell>
          <cell r="R280">
            <v>4.5657765974900544</v>
          </cell>
          <cell r="U280">
            <v>0</v>
          </cell>
          <cell r="V280">
            <v>0.32049240634066573</v>
          </cell>
          <cell r="W280">
            <v>0</v>
          </cell>
        </row>
        <row r="281">
          <cell r="K281">
            <v>1.4</v>
          </cell>
          <cell r="Q281">
            <v>31.682566981515809</v>
          </cell>
          <cell r="R281">
            <v>4.9169901819123663</v>
          </cell>
          <cell r="U281">
            <v>0</v>
          </cell>
          <cell r="V281">
            <v>0.34514566836687077</v>
          </cell>
          <cell r="W281">
            <v>0</v>
          </cell>
        </row>
        <row r="282">
          <cell r="K282">
            <v>1.4</v>
          </cell>
          <cell r="Q282">
            <v>31.682566981515809</v>
          </cell>
          <cell r="R282">
            <v>4.9169901819123663</v>
          </cell>
          <cell r="U282">
            <v>0</v>
          </cell>
          <cell r="V282">
            <v>0.34514566836687077</v>
          </cell>
          <cell r="W282">
            <v>0</v>
          </cell>
        </row>
        <row r="283">
          <cell r="K283">
            <v>1.4</v>
          </cell>
          <cell r="Q283">
            <v>31.682566981515809</v>
          </cell>
          <cell r="R283">
            <v>4.9169901819123663</v>
          </cell>
          <cell r="U283">
            <v>0</v>
          </cell>
          <cell r="V283">
            <v>0.34514566836687077</v>
          </cell>
          <cell r="W283">
            <v>0</v>
          </cell>
        </row>
        <row r="284">
          <cell r="K284">
            <v>1.3</v>
          </cell>
          <cell r="Q284">
            <v>29.419526482836108</v>
          </cell>
          <cell r="R284">
            <v>4.5657765974900544</v>
          </cell>
          <cell r="U284">
            <v>0</v>
          </cell>
          <cell r="V284">
            <v>0.32049240634066573</v>
          </cell>
          <cell r="W284">
            <v>0</v>
          </cell>
        </row>
        <row r="285">
          <cell r="K285">
            <v>1.4</v>
          </cell>
          <cell r="Q285">
            <v>31.682566981515809</v>
          </cell>
          <cell r="R285">
            <v>4.9169901819123663</v>
          </cell>
          <cell r="U285">
            <v>0</v>
          </cell>
          <cell r="V285">
            <v>0.34514566836687077</v>
          </cell>
          <cell r="W285">
            <v>0</v>
          </cell>
        </row>
        <row r="286">
          <cell r="K286">
            <v>1.2</v>
          </cell>
          <cell r="Q286">
            <v>27.156485984156408</v>
          </cell>
          <cell r="R286">
            <v>4.2145630130677425</v>
          </cell>
          <cell r="U286">
            <v>0</v>
          </cell>
          <cell r="V286">
            <v>0.29583914431446068</v>
          </cell>
          <cell r="W286">
            <v>0</v>
          </cell>
        </row>
        <row r="287">
          <cell r="K287">
            <v>1.2</v>
          </cell>
          <cell r="Q287">
            <v>27.156485984156408</v>
          </cell>
          <cell r="R287">
            <v>4.2145630130677425</v>
          </cell>
          <cell r="U287">
            <v>0</v>
          </cell>
          <cell r="V287">
            <v>0.29583914431446068</v>
          </cell>
          <cell r="W287">
            <v>0</v>
          </cell>
        </row>
        <row r="288">
          <cell r="K288">
            <v>1.4</v>
          </cell>
          <cell r="Q288">
            <v>31.682566981515809</v>
          </cell>
          <cell r="R288">
            <v>4.9169901819123663</v>
          </cell>
          <cell r="U288">
            <v>0</v>
          </cell>
          <cell r="V288">
            <v>0.34514566836687077</v>
          </cell>
          <cell r="W288">
            <v>0</v>
          </cell>
        </row>
        <row r="289">
          <cell r="K289">
            <v>1.3</v>
          </cell>
          <cell r="Q289">
            <v>29.419526482836108</v>
          </cell>
          <cell r="R289">
            <v>4.5657765974900544</v>
          </cell>
          <cell r="U289">
            <v>0</v>
          </cell>
          <cell r="V289">
            <v>0.32049240634066573</v>
          </cell>
          <cell r="W289">
            <v>0</v>
          </cell>
        </row>
        <row r="290">
          <cell r="K290">
            <v>1.3</v>
          </cell>
          <cell r="Q290">
            <v>29.419526482836108</v>
          </cell>
          <cell r="R290">
            <v>4.5657765974900544</v>
          </cell>
          <cell r="U290">
            <v>0</v>
          </cell>
          <cell r="V290">
            <v>0.32049240634066573</v>
          </cell>
          <cell r="W290">
            <v>0</v>
          </cell>
        </row>
        <row r="291">
          <cell r="K291">
            <v>1.3</v>
          </cell>
          <cell r="Q291">
            <v>29.419526482836108</v>
          </cell>
          <cell r="R291">
            <v>4.5657765974900544</v>
          </cell>
          <cell r="U291">
            <v>0</v>
          </cell>
          <cell r="V291">
            <v>0.32049240634066573</v>
          </cell>
          <cell r="W291">
            <v>0</v>
          </cell>
        </row>
        <row r="292">
          <cell r="K292">
            <v>1.3</v>
          </cell>
          <cell r="Q292">
            <v>29.419526482836108</v>
          </cell>
          <cell r="R292">
            <v>4.5657765974900544</v>
          </cell>
          <cell r="U292">
            <v>0</v>
          </cell>
          <cell r="V292">
            <v>0.32049240634066573</v>
          </cell>
          <cell r="W292">
            <v>0</v>
          </cell>
        </row>
        <row r="293">
          <cell r="K293">
            <v>1.4</v>
          </cell>
          <cell r="Q293">
            <v>31.682566981515809</v>
          </cell>
          <cell r="R293">
            <v>4.9169901819123663</v>
          </cell>
          <cell r="U293">
            <v>0</v>
          </cell>
          <cell r="V293">
            <v>0.34514566836687077</v>
          </cell>
          <cell r="W293">
            <v>0</v>
          </cell>
        </row>
        <row r="294">
          <cell r="K294">
            <v>1.2</v>
          </cell>
          <cell r="Q294">
            <v>27.156485984156408</v>
          </cell>
          <cell r="R294">
            <v>4.2145630130677425</v>
          </cell>
          <cell r="U294">
            <v>0</v>
          </cell>
          <cell r="V294">
            <v>0.29583914431446068</v>
          </cell>
          <cell r="W294">
            <v>0</v>
          </cell>
        </row>
        <row r="295">
          <cell r="K295">
            <v>13.2</v>
          </cell>
          <cell r="Q295">
            <v>193.09546503409453</v>
          </cell>
          <cell r="R295">
            <v>29.96753723580451</v>
          </cell>
          <cell r="U295">
            <v>0</v>
          </cell>
          <cell r="V295">
            <v>2.103556298853146</v>
          </cell>
          <cell r="W295">
            <v>0</v>
          </cell>
        </row>
        <row r="296">
          <cell r="K296">
            <v>4.3</v>
          </cell>
          <cell r="Q296">
            <v>15.839331953755401</v>
          </cell>
          <cell r="R296">
            <v>2.4581922212964571</v>
          </cell>
          <cell r="U296">
            <v>0</v>
          </cell>
          <cell r="V296">
            <v>0.17255157439904151</v>
          </cell>
          <cell r="W296">
            <v>0</v>
          </cell>
        </row>
        <row r="297">
          <cell r="K297">
            <v>21.4</v>
          </cell>
          <cell r="Q297">
            <v>194.52275295220559</v>
          </cell>
          <cell r="R297">
            <v>30.189045823925181</v>
          </cell>
          <cell r="U297">
            <v>0</v>
          </cell>
          <cell r="V297">
            <v>2.1191049834889522</v>
          </cell>
          <cell r="W297">
            <v>0</v>
          </cell>
        </row>
        <row r="298">
          <cell r="K298">
            <v>33.799999999999997</v>
          </cell>
          <cell r="Q298">
            <v>307.23687148525931</v>
          </cell>
          <cell r="R298">
            <v>47.681763964891175</v>
          </cell>
          <cell r="U298">
            <v>0</v>
          </cell>
          <cell r="V298">
            <v>3.3469975907442331</v>
          </cell>
          <cell r="W298">
            <v>0</v>
          </cell>
        </row>
        <row r="299">
          <cell r="K299">
            <v>10.1</v>
          </cell>
          <cell r="Q299">
            <v>71.938431960723776</v>
          </cell>
          <cell r="R299">
            <v>11.164517188882348</v>
          </cell>
          <cell r="U299">
            <v>0</v>
          </cell>
          <cell r="V299">
            <v>0.78368770418238198</v>
          </cell>
          <cell r="W299">
            <v>0</v>
          </cell>
        </row>
        <row r="300">
          <cell r="K300">
            <v>14.8</v>
          </cell>
          <cell r="Q300">
            <v>134.5297543781609</v>
          </cell>
          <cell r="R300">
            <v>20.87840552308845</v>
          </cell>
          <cell r="U300">
            <v>0</v>
          </cell>
          <cell r="V300">
            <v>1.4655492409175934</v>
          </cell>
          <cell r="W300">
            <v>0</v>
          </cell>
        </row>
        <row r="301">
          <cell r="K301">
            <v>60</v>
          </cell>
          <cell r="Q301">
            <v>545.3908961276793</v>
          </cell>
          <cell r="R301">
            <v>84.64218455306127</v>
          </cell>
          <cell r="U301">
            <v>0</v>
          </cell>
          <cell r="V301">
            <v>5.9414158415578111</v>
          </cell>
          <cell r="W301">
            <v>0</v>
          </cell>
        </row>
        <row r="302">
          <cell r="K302">
            <v>7.9</v>
          </cell>
          <cell r="Q302">
            <v>167.9973486105564</v>
          </cell>
          <cell r="R302">
            <v>26.072423809199005</v>
          </cell>
          <cell r="U302">
            <v>0</v>
          </cell>
          <cell r="V302">
            <v>1.8301407586033465</v>
          </cell>
          <cell r="W302">
            <v>0</v>
          </cell>
        </row>
        <row r="303">
          <cell r="K303">
            <v>21.6</v>
          </cell>
          <cell r="Q303">
            <v>561.56759266352674</v>
          </cell>
          <cell r="R303">
            <v>87.15273422187262</v>
          </cell>
          <cell r="U303">
            <v>0</v>
          </cell>
          <cell r="V303">
            <v>6.1176426208175378</v>
          </cell>
          <cell r="W303">
            <v>0</v>
          </cell>
        </row>
        <row r="304">
          <cell r="K304">
            <v>21.6</v>
          </cell>
          <cell r="Q304">
            <v>561.56759266352674</v>
          </cell>
          <cell r="R304">
            <v>87.15273422187262</v>
          </cell>
          <cell r="U304">
            <v>0</v>
          </cell>
          <cell r="V304">
            <v>6.1176426208175378</v>
          </cell>
          <cell r="W304">
            <v>0</v>
          </cell>
        </row>
        <row r="305">
          <cell r="K305">
            <v>6.6</v>
          </cell>
          <cell r="Q305">
            <v>68.161191468464807</v>
          </cell>
          <cell r="R305">
            <v>10.578306657835581</v>
          </cell>
          <cell r="U305">
            <v>0</v>
          </cell>
          <cell r="V305">
            <v>0.74253894893651662</v>
          </cell>
          <cell r="W305">
            <v>0</v>
          </cell>
        </row>
        <row r="306">
          <cell r="K306">
            <v>21.6</v>
          </cell>
          <cell r="Q306">
            <v>561.56759266352674</v>
          </cell>
          <cell r="R306">
            <v>87.15273422187262</v>
          </cell>
          <cell r="U306">
            <v>0</v>
          </cell>
          <cell r="V306">
            <v>6.1176426208175378</v>
          </cell>
          <cell r="W306">
            <v>0</v>
          </cell>
        </row>
        <row r="307">
          <cell r="K307">
            <v>21.6</v>
          </cell>
          <cell r="Q307">
            <v>561.56759266352674</v>
          </cell>
          <cell r="R307">
            <v>87.15273422187262</v>
          </cell>
          <cell r="U307">
            <v>0</v>
          </cell>
          <cell r="V307">
            <v>6.1176426208175378</v>
          </cell>
          <cell r="W307">
            <v>0</v>
          </cell>
        </row>
        <row r="308">
          <cell r="K308">
            <v>2.4</v>
          </cell>
          <cell r="Q308">
            <v>21.81563584510717</v>
          </cell>
          <cell r="R308">
            <v>3.3856873821224509</v>
          </cell>
          <cell r="U308">
            <v>0</v>
          </cell>
          <cell r="V308">
            <v>0.23765663366231243</v>
          </cell>
          <cell r="W308">
            <v>0</v>
          </cell>
        </row>
        <row r="309">
          <cell r="K309">
            <v>11.5</v>
          </cell>
          <cell r="Q309">
            <v>244.55310240777197</v>
          </cell>
          <cell r="R309">
            <v>37.953528329846648</v>
          </cell>
          <cell r="U309">
            <v>0</v>
          </cell>
          <cell r="V309">
            <v>2.6641289523972764</v>
          </cell>
          <cell r="W309">
            <v>0</v>
          </cell>
        </row>
        <row r="310">
          <cell r="K310">
            <v>21.6</v>
          </cell>
          <cell r="Q310">
            <v>561.56759266352674</v>
          </cell>
          <cell r="R310">
            <v>87.15273422187262</v>
          </cell>
          <cell r="U310">
            <v>0</v>
          </cell>
          <cell r="V310">
            <v>6.1176426208175378</v>
          </cell>
          <cell r="W310">
            <v>0</v>
          </cell>
        </row>
        <row r="311">
          <cell r="K311">
            <v>21.6</v>
          </cell>
          <cell r="Q311">
            <v>561.56759266352674</v>
          </cell>
          <cell r="R311">
            <v>87.15273422187262</v>
          </cell>
          <cell r="U311">
            <v>0</v>
          </cell>
          <cell r="V311">
            <v>6.1176426208175378</v>
          </cell>
          <cell r="W311">
            <v>0</v>
          </cell>
        </row>
        <row r="312">
          <cell r="K312">
            <v>5.8</v>
          </cell>
          <cell r="Q312">
            <v>123.33982556218065</v>
          </cell>
          <cell r="R312">
            <v>19.141779505487879</v>
          </cell>
          <cell r="U312">
            <v>0</v>
          </cell>
          <cell r="V312">
            <v>1.3436476455568873</v>
          </cell>
          <cell r="W312">
            <v>0</v>
          </cell>
        </row>
        <row r="313">
          <cell r="K313">
            <v>20.3</v>
          </cell>
          <cell r="Q313">
            <v>184.52391985653148</v>
          </cell>
          <cell r="R313">
            <v>28.637272440452392</v>
          </cell>
          <cell r="U313">
            <v>0</v>
          </cell>
          <cell r="V313">
            <v>2.0101790263937258</v>
          </cell>
          <cell r="W313">
            <v>0</v>
          </cell>
        </row>
        <row r="314">
          <cell r="K314">
            <v>18.7</v>
          </cell>
          <cell r="Q314">
            <v>169.98016262646004</v>
          </cell>
          <cell r="R314">
            <v>26.380147519037429</v>
          </cell>
          <cell r="U314">
            <v>0</v>
          </cell>
          <cell r="V314">
            <v>1.851741270618851</v>
          </cell>
          <cell r="W314">
            <v>0</v>
          </cell>
        </row>
        <row r="315">
          <cell r="K315">
            <v>3.1</v>
          </cell>
          <cell r="Q315">
            <v>28.17852963326343</v>
          </cell>
          <cell r="R315">
            <v>4.3731795352414995</v>
          </cell>
          <cell r="U315">
            <v>0</v>
          </cell>
          <cell r="V315">
            <v>0.30697315181382023</v>
          </cell>
          <cell r="W315">
            <v>0</v>
          </cell>
        </row>
        <row r="316">
          <cell r="K316">
            <v>4.3</v>
          </cell>
          <cell r="Q316">
            <v>0</v>
          </cell>
          <cell r="R316">
            <v>0</v>
          </cell>
          <cell r="U316">
            <v>0</v>
          </cell>
          <cell r="V316">
            <v>0</v>
          </cell>
          <cell r="W316">
            <v>0</v>
          </cell>
        </row>
        <row r="317">
          <cell r="Q317">
            <v>0</v>
          </cell>
          <cell r="R317">
            <v>0</v>
          </cell>
          <cell r="U317">
            <v>0</v>
          </cell>
          <cell r="V317">
            <v>0</v>
          </cell>
          <cell r="W317">
            <v>0</v>
          </cell>
        </row>
        <row r="318">
          <cell r="Q318">
            <v>0</v>
          </cell>
          <cell r="R318">
            <v>0</v>
          </cell>
          <cell r="U318">
            <v>0</v>
          </cell>
          <cell r="V318">
            <v>0</v>
          </cell>
          <cell r="W318">
            <v>0</v>
          </cell>
        </row>
        <row r="319">
          <cell r="Q319">
            <v>0</v>
          </cell>
          <cell r="R319">
            <v>0</v>
          </cell>
          <cell r="U319">
            <v>0</v>
          </cell>
          <cell r="V319">
            <v>0</v>
          </cell>
          <cell r="W319">
            <v>0</v>
          </cell>
        </row>
        <row r="320">
          <cell r="Q320">
            <v>0</v>
          </cell>
          <cell r="R320">
            <v>0</v>
          </cell>
          <cell r="U320">
            <v>0</v>
          </cell>
          <cell r="V320">
            <v>0</v>
          </cell>
          <cell r="W320">
            <v>0</v>
          </cell>
        </row>
        <row r="321">
          <cell r="Q321">
            <v>0</v>
          </cell>
          <cell r="R321">
            <v>0</v>
          </cell>
          <cell r="U321">
            <v>0</v>
          </cell>
          <cell r="V321">
            <v>0</v>
          </cell>
          <cell r="W321">
            <v>0</v>
          </cell>
        </row>
        <row r="322">
          <cell r="Q322">
            <v>0</v>
          </cell>
          <cell r="R322">
            <v>0</v>
          </cell>
          <cell r="U322">
            <v>0</v>
          </cell>
          <cell r="V322">
            <v>0</v>
          </cell>
          <cell r="W322">
            <v>0</v>
          </cell>
        </row>
        <row r="323">
          <cell r="Q323">
            <v>0</v>
          </cell>
          <cell r="R323">
            <v>0</v>
          </cell>
          <cell r="U323">
            <v>0</v>
          </cell>
          <cell r="V323">
            <v>0</v>
          </cell>
          <cell r="W323">
            <v>0</v>
          </cell>
        </row>
        <row r="324">
          <cell r="Q324">
            <v>0</v>
          </cell>
          <cell r="R324">
            <v>0</v>
          </cell>
          <cell r="U324">
            <v>0</v>
          </cell>
          <cell r="V324">
            <v>0</v>
          </cell>
          <cell r="W324">
            <v>0</v>
          </cell>
        </row>
        <row r="325">
          <cell r="Q325">
            <v>0</v>
          </cell>
          <cell r="R325">
            <v>0</v>
          </cell>
          <cell r="U325">
            <v>0</v>
          </cell>
          <cell r="V325">
            <v>0</v>
          </cell>
          <cell r="W325">
            <v>0</v>
          </cell>
        </row>
        <row r="326">
          <cell r="Q326">
            <v>0</v>
          </cell>
          <cell r="R326">
            <v>0</v>
          </cell>
          <cell r="U326">
            <v>0</v>
          </cell>
          <cell r="V326">
            <v>0</v>
          </cell>
          <cell r="W326">
            <v>0</v>
          </cell>
        </row>
        <row r="327">
          <cell r="Q327">
            <v>0</v>
          </cell>
          <cell r="R327">
            <v>0</v>
          </cell>
          <cell r="U327">
            <v>0</v>
          </cell>
          <cell r="V327">
            <v>0</v>
          </cell>
          <cell r="W327">
            <v>0</v>
          </cell>
        </row>
        <row r="328">
          <cell r="Q328">
            <v>0</v>
          </cell>
          <cell r="R328">
            <v>0</v>
          </cell>
          <cell r="U328">
            <v>0</v>
          </cell>
          <cell r="V328">
            <v>0</v>
          </cell>
          <cell r="W328">
            <v>0</v>
          </cell>
        </row>
        <row r="329">
          <cell r="Q329">
            <v>0</v>
          </cell>
          <cell r="R329">
            <v>0</v>
          </cell>
          <cell r="U329">
            <v>0</v>
          </cell>
          <cell r="V329">
            <v>0</v>
          </cell>
          <cell r="W329">
            <v>0</v>
          </cell>
        </row>
        <row r="330">
          <cell r="Q330">
            <v>0</v>
          </cell>
          <cell r="R330">
            <v>0</v>
          </cell>
          <cell r="U330">
            <v>0</v>
          </cell>
          <cell r="V330">
            <v>0</v>
          </cell>
          <cell r="W330">
            <v>0</v>
          </cell>
        </row>
        <row r="331">
          <cell r="Q331">
            <v>0</v>
          </cell>
          <cell r="R331">
            <v>0</v>
          </cell>
          <cell r="U331">
            <v>0</v>
          </cell>
          <cell r="V331">
            <v>0</v>
          </cell>
          <cell r="W331">
            <v>0</v>
          </cell>
        </row>
        <row r="332">
          <cell r="Q332">
            <v>0</v>
          </cell>
          <cell r="R332">
            <v>0</v>
          </cell>
          <cell r="U332">
            <v>0</v>
          </cell>
          <cell r="V332">
            <v>0</v>
          </cell>
          <cell r="W332">
            <v>0</v>
          </cell>
        </row>
        <row r="333">
          <cell r="K333">
            <v>7.1</v>
          </cell>
          <cell r="Q333">
            <v>0</v>
          </cell>
          <cell r="R333">
            <v>0</v>
          </cell>
          <cell r="U333">
            <v>0</v>
          </cell>
          <cell r="V333">
            <v>0</v>
          </cell>
          <cell r="W333">
            <v>0</v>
          </cell>
        </row>
        <row r="334">
          <cell r="Q334">
            <v>0</v>
          </cell>
          <cell r="R334">
            <v>0</v>
          </cell>
          <cell r="U334">
            <v>0</v>
          </cell>
          <cell r="V334">
            <v>0</v>
          </cell>
          <cell r="W334">
            <v>0</v>
          </cell>
        </row>
        <row r="335">
          <cell r="Q335">
            <v>0</v>
          </cell>
          <cell r="R335">
            <v>0</v>
          </cell>
          <cell r="U335">
            <v>0</v>
          </cell>
          <cell r="V335">
            <v>0</v>
          </cell>
          <cell r="W335">
            <v>0</v>
          </cell>
        </row>
        <row r="336">
          <cell r="Q336">
            <v>0</v>
          </cell>
          <cell r="R336">
            <v>0</v>
          </cell>
          <cell r="U336">
            <v>0</v>
          </cell>
          <cell r="V336">
            <v>0</v>
          </cell>
          <cell r="W336">
            <v>0</v>
          </cell>
        </row>
        <row r="337">
          <cell r="Q337">
            <v>0</v>
          </cell>
          <cell r="R337">
            <v>0</v>
          </cell>
          <cell r="U337">
            <v>0</v>
          </cell>
          <cell r="V337">
            <v>0</v>
          </cell>
          <cell r="W337">
            <v>0</v>
          </cell>
        </row>
        <row r="338">
          <cell r="Q338">
            <v>0</v>
          </cell>
          <cell r="R338">
            <v>0</v>
          </cell>
          <cell r="U338">
            <v>0</v>
          </cell>
          <cell r="V338">
            <v>0</v>
          </cell>
          <cell r="W338">
            <v>0</v>
          </cell>
        </row>
        <row r="339">
          <cell r="Q339">
            <v>0</v>
          </cell>
          <cell r="R339">
            <v>0</v>
          </cell>
          <cell r="U339">
            <v>0</v>
          </cell>
          <cell r="V339">
            <v>0</v>
          </cell>
          <cell r="W339">
            <v>0</v>
          </cell>
        </row>
        <row r="340">
          <cell r="Q340">
            <v>0</v>
          </cell>
          <cell r="R340">
            <v>0</v>
          </cell>
          <cell r="U340">
            <v>0</v>
          </cell>
          <cell r="V340">
            <v>0</v>
          </cell>
          <cell r="W340">
            <v>0</v>
          </cell>
        </row>
        <row r="341">
          <cell r="Q341">
            <v>0</v>
          </cell>
          <cell r="R341">
            <v>0</v>
          </cell>
          <cell r="U341">
            <v>0</v>
          </cell>
          <cell r="V341">
            <v>0</v>
          </cell>
          <cell r="W341">
            <v>0</v>
          </cell>
        </row>
        <row r="342">
          <cell r="K342">
            <v>10.9</v>
          </cell>
          <cell r="Q342">
            <v>0</v>
          </cell>
          <cell r="R342">
            <v>0</v>
          </cell>
          <cell r="U342">
            <v>0</v>
          </cell>
          <cell r="V342">
            <v>0</v>
          </cell>
          <cell r="W342">
            <v>0</v>
          </cell>
        </row>
        <row r="343">
          <cell r="K343">
            <v>11.3</v>
          </cell>
          <cell r="Q343">
            <v>0</v>
          </cell>
          <cell r="R343">
            <v>0</v>
          </cell>
          <cell r="U343">
            <v>0</v>
          </cell>
          <cell r="V343">
            <v>0</v>
          </cell>
          <cell r="W343">
            <v>0</v>
          </cell>
        </row>
        <row r="344">
          <cell r="K344">
            <v>11.3</v>
          </cell>
          <cell r="Q344">
            <v>0</v>
          </cell>
          <cell r="R344">
            <v>0</v>
          </cell>
          <cell r="U344">
            <v>0</v>
          </cell>
          <cell r="V344">
            <v>0</v>
          </cell>
          <cell r="W344">
            <v>0</v>
          </cell>
        </row>
        <row r="345">
          <cell r="K345">
            <v>11.2</v>
          </cell>
          <cell r="Q345">
            <v>0</v>
          </cell>
          <cell r="R345">
            <v>0</v>
          </cell>
          <cell r="U345">
            <v>0</v>
          </cell>
          <cell r="V345">
            <v>0</v>
          </cell>
          <cell r="W345">
            <v>0</v>
          </cell>
        </row>
        <row r="346">
          <cell r="K346">
            <v>11.2</v>
          </cell>
          <cell r="Q346">
            <v>0</v>
          </cell>
          <cell r="R346">
            <v>0</v>
          </cell>
          <cell r="U346">
            <v>0</v>
          </cell>
          <cell r="V346">
            <v>0</v>
          </cell>
          <cell r="W346">
            <v>0</v>
          </cell>
        </row>
        <row r="347">
          <cell r="K347">
            <v>11.3</v>
          </cell>
          <cell r="Q347">
            <v>0</v>
          </cell>
          <cell r="R347">
            <v>0</v>
          </cell>
          <cell r="U347">
            <v>0</v>
          </cell>
          <cell r="V347">
            <v>0</v>
          </cell>
          <cell r="W347">
            <v>0</v>
          </cell>
        </row>
        <row r="348">
          <cell r="K348">
            <v>11.3</v>
          </cell>
          <cell r="Q348">
            <v>0</v>
          </cell>
          <cell r="R348">
            <v>0</v>
          </cell>
          <cell r="U348">
            <v>0</v>
          </cell>
          <cell r="V348">
            <v>0</v>
          </cell>
          <cell r="W348">
            <v>0</v>
          </cell>
        </row>
        <row r="349">
          <cell r="K349">
            <v>11.5</v>
          </cell>
          <cell r="Q349">
            <v>0</v>
          </cell>
          <cell r="R349">
            <v>0</v>
          </cell>
          <cell r="U349">
            <v>0</v>
          </cell>
          <cell r="V349">
            <v>0</v>
          </cell>
          <cell r="W349">
            <v>0</v>
          </cell>
        </row>
        <row r="350">
          <cell r="Q350">
            <v>0</v>
          </cell>
          <cell r="R350">
            <v>0</v>
          </cell>
          <cell r="U350">
            <v>0</v>
          </cell>
          <cell r="V350">
            <v>0</v>
          </cell>
          <cell r="W350">
            <v>0</v>
          </cell>
        </row>
        <row r="351">
          <cell r="Q351">
            <v>0</v>
          </cell>
          <cell r="R351">
            <v>0</v>
          </cell>
          <cell r="U351">
            <v>0</v>
          </cell>
          <cell r="V351">
            <v>0</v>
          </cell>
          <cell r="W351">
            <v>0</v>
          </cell>
        </row>
        <row r="352">
          <cell r="Q352">
            <v>0</v>
          </cell>
          <cell r="R352">
            <v>0</v>
          </cell>
          <cell r="U352">
            <v>0</v>
          </cell>
          <cell r="V352">
            <v>0</v>
          </cell>
          <cell r="W352">
            <v>0</v>
          </cell>
        </row>
        <row r="353">
          <cell r="Q353">
            <v>0</v>
          </cell>
          <cell r="R353">
            <v>0</v>
          </cell>
          <cell r="U353">
            <v>0</v>
          </cell>
          <cell r="V353">
            <v>0</v>
          </cell>
          <cell r="W353">
            <v>0</v>
          </cell>
        </row>
        <row r="354">
          <cell r="Q354">
            <v>0</v>
          </cell>
          <cell r="R354">
            <v>0</v>
          </cell>
          <cell r="U354">
            <v>0</v>
          </cell>
          <cell r="V354">
            <v>0</v>
          </cell>
          <cell r="W354">
            <v>0</v>
          </cell>
        </row>
        <row r="355">
          <cell r="Q355">
            <v>0</v>
          </cell>
          <cell r="R355">
            <v>0</v>
          </cell>
          <cell r="U355">
            <v>0</v>
          </cell>
          <cell r="V355">
            <v>0</v>
          </cell>
          <cell r="W355">
            <v>0</v>
          </cell>
        </row>
        <row r="356">
          <cell r="Q356">
            <v>0</v>
          </cell>
          <cell r="R356">
            <v>0</v>
          </cell>
          <cell r="U356">
            <v>0</v>
          </cell>
          <cell r="V356">
            <v>0</v>
          </cell>
          <cell r="W356">
            <v>0</v>
          </cell>
        </row>
        <row r="357">
          <cell r="Q357">
            <v>0</v>
          </cell>
          <cell r="R357">
            <v>0</v>
          </cell>
          <cell r="U357">
            <v>0</v>
          </cell>
          <cell r="V357">
            <v>0</v>
          </cell>
          <cell r="W357">
            <v>0</v>
          </cell>
        </row>
        <row r="358">
          <cell r="K358">
            <v>0</v>
          </cell>
          <cell r="Q358">
            <v>0</v>
          </cell>
          <cell r="R358">
            <v>0</v>
          </cell>
          <cell r="U358">
            <v>0</v>
          </cell>
          <cell r="V358">
            <v>0</v>
          </cell>
          <cell r="W358">
            <v>0</v>
          </cell>
        </row>
        <row r="359">
          <cell r="K359">
            <v>0</v>
          </cell>
          <cell r="Q359">
            <v>0</v>
          </cell>
          <cell r="R359">
            <v>0</v>
          </cell>
          <cell r="U359">
            <v>0</v>
          </cell>
          <cell r="V359">
            <v>0</v>
          </cell>
          <cell r="W359">
            <v>0</v>
          </cell>
        </row>
        <row r="360">
          <cell r="K360">
            <v>0</v>
          </cell>
          <cell r="Q360">
            <v>0</v>
          </cell>
          <cell r="R360">
            <v>0</v>
          </cell>
          <cell r="U360">
            <v>0</v>
          </cell>
          <cell r="V360">
            <v>0</v>
          </cell>
          <cell r="W360">
            <v>0</v>
          </cell>
        </row>
        <row r="361">
          <cell r="K361">
            <v>0</v>
          </cell>
          <cell r="Q361">
            <v>0</v>
          </cell>
          <cell r="R361">
            <v>0</v>
          </cell>
          <cell r="U361">
            <v>0</v>
          </cell>
          <cell r="V361">
            <v>0</v>
          </cell>
          <cell r="W361">
            <v>0</v>
          </cell>
        </row>
        <row r="362">
          <cell r="K362">
            <v>0</v>
          </cell>
          <cell r="Q362">
            <v>0</v>
          </cell>
          <cell r="R362">
            <v>0</v>
          </cell>
          <cell r="U362">
            <v>0</v>
          </cell>
          <cell r="V362">
            <v>0</v>
          </cell>
          <cell r="W362">
            <v>0</v>
          </cell>
        </row>
        <row r="363">
          <cell r="K363">
            <v>0</v>
          </cell>
          <cell r="Q363">
            <v>0</v>
          </cell>
          <cell r="R363">
            <v>0</v>
          </cell>
          <cell r="U363">
            <v>0</v>
          </cell>
          <cell r="V363">
            <v>0</v>
          </cell>
          <cell r="W363">
            <v>0</v>
          </cell>
        </row>
        <row r="364">
          <cell r="K364">
            <v>0</v>
          </cell>
          <cell r="Q364">
            <v>0</v>
          </cell>
          <cell r="R364">
            <v>0</v>
          </cell>
          <cell r="U364">
            <v>0</v>
          </cell>
          <cell r="V364">
            <v>0</v>
          </cell>
          <cell r="W364">
            <v>0</v>
          </cell>
        </row>
        <row r="365">
          <cell r="K365">
            <v>0</v>
          </cell>
          <cell r="Q365">
            <v>0</v>
          </cell>
          <cell r="R365">
            <v>0</v>
          </cell>
          <cell r="U365">
            <v>0</v>
          </cell>
          <cell r="V365">
            <v>0</v>
          </cell>
          <cell r="W365">
            <v>0</v>
          </cell>
        </row>
        <row r="366">
          <cell r="K366">
            <v>0</v>
          </cell>
          <cell r="Q366">
            <v>0</v>
          </cell>
          <cell r="R366">
            <v>0</v>
          </cell>
          <cell r="U366">
            <v>0</v>
          </cell>
          <cell r="V366">
            <v>0</v>
          </cell>
          <cell r="W366">
            <v>0</v>
          </cell>
        </row>
        <row r="367">
          <cell r="K367">
            <v>0</v>
          </cell>
          <cell r="Q367">
            <v>0</v>
          </cell>
          <cell r="R367">
            <v>0</v>
          </cell>
          <cell r="U367">
            <v>0</v>
          </cell>
          <cell r="V367">
            <v>0</v>
          </cell>
          <cell r="W367">
            <v>0</v>
          </cell>
        </row>
        <row r="368">
          <cell r="K368">
            <v>10.9</v>
          </cell>
          <cell r="Q368">
            <v>0</v>
          </cell>
          <cell r="R368">
            <v>0</v>
          </cell>
          <cell r="U368">
            <v>0</v>
          </cell>
          <cell r="V368">
            <v>0</v>
          </cell>
          <cell r="W368">
            <v>0</v>
          </cell>
        </row>
        <row r="369">
          <cell r="K369">
            <v>11.3</v>
          </cell>
          <cell r="Q369">
            <v>0</v>
          </cell>
          <cell r="R369">
            <v>0</v>
          </cell>
          <cell r="U369">
            <v>0</v>
          </cell>
          <cell r="V369">
            <v>0</v>
          </cell>
          <cell r="W369">
            <v>0</v>
          </cell>
        </row>
        <row r="370">
          <cell r="K370">
            <v>11.3</v>
          </cell>
          <cell r="Q370">
            <v>0</v>
          </cell>
          <cell r="R370">
            <v>0</v>
          </cell>
          <cell r="U370">
            <v>0</v>
          </cell>
          <cell r="V370">
            <v>0</v>
          </cell>
          <cell r="W370">
            <v>0</v>
          </cell>
        </row>
        <row r="371">
          <cell r="K371">
            <v>11.2</v>
          </cell>
          <cell r="Q371">
            <v>0</v>
          </cell>
          <cell r="R371">
            <v>0</v>
          </cell>
          <cell r="U371">
            <v>0</v>
          </cell>
          <cell r="V371">
            <v>0</v>
          </cell>
          <cell r="W371">
            <v>0</v>
          </cell>
        </row>
        <row r="372">
          <cell r="K372">
            <v>11.2</v>
          </cell>
          <cell r="Q372">
            <v>0</v>
          </cell>
          <cell r="R372">
            <v>0</v>
          </cell>
          <cell r="U372">
            <v>0</v>
          </cell>
          <cell r="V372">
            <v>0</v>
          </cell>
          <cell r="W372">
            <v>0</v>
          </cell>
        </row>
        <row r="373">
          <cell r="K373">
            <v>11.3</v>
          </cell>
          <cell r="Q373">
            <v>0</v>
          </cell>
          <cell r="R373">
            <v>0</v>
          </cell>
          <cell r="U373">
            <v>0</v>
          </cell>
          <cell r="V373">
            <v>0</v>
          </cell>
          <cell r="W373">
            <v>0</v>
          </cell>
        </row>
        <row r="374">
          <cell r="K374">
            <v>11.3</v>
          </cell>
          <cell r="Q374">
            <v>0</v>
          </cell>
          <cell r="R374">
            <v>0</v>
          </cell>
          <cell r="U374">
            <v>0</v>
          </cell>
          <cell r="V374">
            <v>0</v>
          </cell>
          <cell r="W374">
            <v>0</v>
          </cell>
        </row>
        <row r="375">
          <cell r="K375">
            <v>11.5</v>
          </cell>
          <cell r="Q375">
            <v>0</v>
          </cell>
          <cell r="R375">
            <v>0</v>
          </cell>
          <cell r="U375">
            <v>0</v>
          </cell>
          <cell r="V375">
            <v>0</v>
          </cell>
          <cell r="W375">
            <v>0</v>
          </cell>
        </row>
        <row r="376">
          <cell r="K376">
            <v>11.5</v>
          </cell>
          <cell r="Q376">
            <v>0</v>
          </cell>
          <cell r="R376">
            <v>0</v>
          </cell>
          <cell r="U376">
            <v>0</v>
          </cell>
          <cell r="V376">
            <v>0</v>
          </cell>
          <cell r="W376">
            <v>0</v>
          </cell>
        </row>
        <row r="377">
          <cell r="K377">
            <v>11.3</v>
          </cell>
          <cell r="Q377">
            <v>0</v>
          </cell>
          <cell r="R377">
            <v>0</v>
          </cell>
          <cell r="U377">
            <v>0</v>
          </cell>
          <cell r="V377">
            <v>0</v>
          </cell>
          <cell r="W377">
            <v>0</v>
          </cell>
        </row>
        <row r="378">
          <cell r="K378">
            <v>11.3</v>
          </cell>
          <cell r="Q378">
            <v>0</v>
          </cell>
          <cell r="R378">
            <v>0</v>
          </cell>
          <cell r="U378">
            <v>0</v>
          </cell>
          <cell r="V378">
            <v>0</v>
          </cell>
          <cell r="W378">
            <v>0</v>
          </cell>
        </row>
        <row r="379">
          <cell r="K379">
            <v>10.9</v>
          </cell>
          <cell r="Q379">
            <v>0</v>
          </cell>
          <cell r="R379">
            <v>0</v>
          </cell>
          <cell r="U379">
            <v>0</v>
          </cell>
          <cell r="V379">
            <v>0</v>
          </cell>
          <cell r="W379">
            <v>0</v>
          </cell>
        </row>
        <row r="380">
          <cell r="K380">
            <v>11.3</v>
          </cell>
          <cell r="Q380">
            <v>0</v>
          </cell>
          <cell r="R380">
            <v>0</v>
          </cell>
          <cell r="U380">
            <v>0</v>
          </cell>
          <cell r="V380">
            <v>0</v>
          </cell>
          <cell r="W380">
            <v>0</v>
          </cell>
        </row>
        <row r="381">
          <cell r="K381">
            <v>11.3</v>
          </cell>
          <cell r="Q381">
            <v>0</v>
          </cell>
          <cell r="R381">
            <v>0</v>
          </cell>
          <cell r="U381">
            <v>0</v>
          </cell>
          <cell r="V381">
            <v>0</v>
          </cell>
          <cell r="W381">
            <v>0</v>
          </cell>
        </row>
        <row r="382">
          <cell r="K382">
            <v>11.3</v>
          </cell>
          <cell r="Q382">
            <v>0</v>
          </cell>
          <cell r="R382">
            <v>0</v>
          </cell>
          <cell r="U382">
            <v>0</v>
          </cell>
          <cell r="V382">
            <v>0</v>
          </cell>
          <cell r="W382">
            <v>0</v>
          </cell>
        </row>
        <row r="383">
          <cell r="K383">
            <v>11.5</v>
          </cell>
          <cell r="Q383">
            <v>0</v>
          </cell>
          <cell r="R383">
            <v>0</v>
          </cell>
          <cell r="U383">
            <v>0</v>
          </cell>
          <cell r="V383">
            <v>0</v>
          </cell>
          <cell r="W383">
            <v>0</v>
          </cell>
        </row>
        <row r="384">
          <cell r="Q384">
            <v>0</v>
          </cell>
          <cell r="R384">
            <v>0</v>
          </cell>
          <cell r="U384">
            <v>0</v>
          </cell>
          <cell r="V384">
            <v>0</v>
          </cell>
          <cell r="W384">
            <v>0</v>
          </cell>
        </row>
        <row r="385">
          <cell r="Q385">
            <v>0</v>
          </cell>
          <cell r="R385">
            <v>0</v>
          </cell>
          <cell r="U385">
            <v>0</v>
          </cell>
          <cell r="V385">
            <v>0</v>
          </cell>
          <cell r="W385">
            <v>0</v>
          </cell>
        </row>
        <row r="386">
          <cell r="Q386">
            <v>0</v>
          </cell>
          <cell r="R386">
            <v>0</v>
          </cell>
          <cell r="U386">
            <v>0</v>
          </cell>
          <cell r="V386">
            <v>0</v>
          </cell>
          <cell r="W386">
            <v>0</v>
          </cell>
        </row>
        <row r="387">
          <cell r="Q387">
            <v>0</v>
          </cell>
          <cell r="R387">
            <v>0</v>
          </cell>
          <cell r="U387">
            <v>0</v>
          </cell>
          <cell r="V387">
            <v>0</v>
          </cell>
          <cell r="W387">
            <v>0</v>
          </cell>
        </row>
        <row r="388">
          <cell r="Q388">
            <v>0</v>
          </cell>
          <cell r="R388">
            <v>0</v>
          </cell>
          <cell r="U388">
            <v>0</v>
          </cell>
          <cell r="V388">
            <v>0</v>
          </cell>
          <cell r="W388">
            <v>0</v>
          </cell>
        </row>
        <row r="389">
          <cell r="Q389">
            <v>0</v>
          </cell>
          <cell r="R389">
            <v>0</v>
          </cell>
          <cell r="U389">
            <v>0</v>
          </cell>
          <cell r="V389">
            <v>0</v>
          </cell>
          <cell r="W389">
            <v>0</v>
          </cell>
        </row>
        <row r="390">
          <cell r="Q390">
            <v>0</v>
          </cell>
          <cell r="R390">
            <v>0</v>
          </cell>
          <cell r="U390">
            <v>0</v>
          </cell>
          <cell r="V390">
            <v>0</v>
          </cell>
          <cell r="W390">
            <v>0</v>
          </cell>
        </row>
        <row r="391">
          <cell r="Q391">
            <v>0</v>
          </cell>
          <cell r="R391">
            <v>0</v>
          </cell>
          <cell r="U391">
            <v>0</v>
          </cell>
          <cell r="V391">
            <v>0</v>
          </cell>
          <cell r="W391">
            <v>0</v>
          </cell>
        </row>
        <row r="392">
          <cell r="Q392">
            <v>0</v>
          </cell>
          <cell r="R392">
            <v>0</v>
          </cell>
          <cell r="U392">
            <v>0</v>
          </cell>
          <cell r="V392">
            <v>0</v>
          </cell>
          <cell r="W392">
            <v>0</v>
          </cell>
        </row>
        <row r="393">
          <cell r="Q393">
            <v>0</v>
          </cell>
          <cell r="R393">
            <v>0</v>
          </cell>
          <cell r="U393">
            <v>0</v>
          </cell>
          <cell r="V393">
            <v>0</v>
          </cell>
          <cell r="W393">
            <v>0</v>
          </cell>
        </row>
        <row r="394">
          <cell r="Q394">
            <v>0</v>
          </cell>
          <cell r="R394">
            <v>0</v>
          </cell>
          <cell r="U394">
            <v>0</v>
          </cell>
          <cell r="V394">
            <v>0</v>
          </cell>
          <cell r="W394">
            <v>0</v>
          </cell>
        </row>
        <row r="395">
          <cell r="Q395">
            <v>0</v>
          </cell>
          <cell r="R395">
            <v>0</v>
          </cell>
          <cell r="U395">
            <v>0</v>
          </cell>
          <cell r="V395">
            <v>0</v>
          </cell>
          <cell r="W395">
            <v>0</v>
          </cell>
        </row>
        <row r="396">
          <cell r="Q396">
            <v>0</v>
          </cell>
          <cell r="R396">
            <v>0</v>
          </cell>
          <cell r="U396">
            <v>0</v>
          </cell>
          <cell r="V396">
            <v>0</v>
          </cell>
          <cell r="W396">
            <v>0</v>
          </cell>
        </row>
        <row r="397">
          <cell r="Q397">
            <v>0</v>
          </cell>
          <cell r="R397">
            <v>0</v>
          </cell>
          <cell r="U397">
            <v>0</v>
          </cell>
          <cell r="V397">
            <v>0</v>
          </cell>
          <cell r="W397">
            <v>0</v>
          </cell>
        </row>
        <row r="398">
          <cell r="Q398">
            <v>0</v>
          </cell>
          <cell r="R398">
            <v>0</v>
          </cell>
          <cell r="U398">
            <v>0</v>
          </cell>
          <cell r="V398">
            <v>0</v>
          </cell>
          <cell r="W398">
            <v>0</v>
          </cell>
        </row>
        <row r="399">
          <cell r="Q399">
            <v>0</v>
          </cell>
          <cell r="R399">
            <v>0</v>
          </cell>
          <cell r="U399">
            <v>0</v>
          </cell>
          <cell r="V399">
            <v>0</v>
          </cell>
          <cell r="W399">
            <v>0</v>
          </cell>
        </row>
        <row r="400">
          <cell r="Q400">
            <v>0</v>
          </cell>
          <cell r="R400">
            <v>0</v>
          </cell>
          <cell r="U400">
            <v>0</v>
          </cell>
          <cell r="V400">
            <v>0</v>
          </cell>
          <cell r="W400">
            <v>0</v>
          </cell>
        </row>
        <row r="401">
          <cell r="Q401">
            <v>0</v>
          </cell>
          <cell r="R401">
            <v>0</v>
          </cell>
          <cell r="U401">
            <v>0</v>
          </cell>
          <cell r="V401">
            <v>0</v>
          </cell>
          <cell r="W401">
            <v>0</v>
          </cell>
        </row>
        <row r="402">
          <cell r="Q402">
            <v>0</v>
          </cell>
          <cell r="R402">
            <v>0</v>
          </cell>
          <cell r="U402">
            <v>0</v>
          </cell>
          <cell r="V402">
            <v>0</v>
          </cell>
          <cell r="W402">
            <v>0</v>
          </cell>
        </row>
        <row r="403">
          <cell r="Q403">
            <v>0</v>
          </cell>
          <cell r="R403">
            <v>0</v>
          </cell>
          <cell r="U403">
            <v>0</v>
          </cell>
          <cell r="V403">
            <v>0</v>
          </cell>
          <cell r="W403">
            <v>0</v>
          </cell>
        </row>
        <row r="404">
          <cell r="K404">
            <v>0</v>
          </cell>
          <cell r="Q404">
            <v>0</v>
          </cell>
          <cell r="R404">
            <v>0</v>
          </cell>
          <cell r="U404">
            <v>0</v>
          </cell>
          <cell r="V404">
            <v>0</v>
          </cell>
          <cell r="W404">
            <v>0</v>
          </cell>
        </row>
        <row r="405">
          <cell r="Q405">
            <v>0</v>
          </cell>
          <cell r="R405">
            <v>0</v>
          </cell>
          <cell r="U405">
            <v>0</v>
          </cell>
          <cell r="V405">
            <v>0</v>
          </cell>
          <cell r="W405">
            <v>0</v>
          </cell>
        </row>
        <row r="406">
          <cell r="Q406">
            <v>0</v>
          </cell>
          <cell r="R406">
            <v>0</v>
          </cell>
          <cell r="U406">
            <v>0</v>
          </cell>
          <cell r="V406">
            <v>0</v>
          </cell>
          <cell r="W406">
            <v>0</v>
          </cell>
        </row>
        <row r="407">
          <cell r="Q407">
            <v>2859.9101315439784</v>
          </cell>
          <cell r="R407">
            <v>443.84503459450002</v>
          </cell>
          <cell r="U407">
            <v>0</v>
          </cell>
          <cell r="V407">
            <v>31.155480374958749</v>
          </cell>
          <cell r="W407">
            <v>0</v>
          </cell>
        </row>
        <row r="408">
          <cell r="Q408">
            <v>5958.1461073832888</v>
          </cell>
          <cell r="R408">
            <v>924.6771554052084</v>
          </cell>
          <cell r="U408">
            <v>0</v>
          </cell>
          <cell r="V408">
            <v>64.907250781164052</v>
          </cell>
          <cell r="W408">
            <v>0</v>
          </cell>
        </row>
        <row r="409">
          <cell r="Q409">
            <v>3813.2135087253046</v>
          </cell>
          <cell r="R409">
            <v>591.79337945933332</v>
          </cell>
          <cell r="U409">
            <v>0</v>
          </cell>
          <cell r="V409">
            <v>41.540640499944999</v>
          </cell>
          <cell r="W409">
            <v>0</v>
          </cell>
        </row>
        <row r="410">
          <cell r="Q410">
            <v>0</v>
          </cell>
          <cell r="R410">
            <v>0</v>
          </cell>
          <cell r="U410">
            <v>0</v>
          </cell>
          <cell r="V410">
            <v>0</v>
          </cell>
          <cell r="W410">
            <v>0</v>
          </cell>
        </row>
        <row r="411">
          <cell r="Q411">
            <v>0</v>
          </cell>
          <cell r="R411">
            <v>0</v>
          </cell>
          <cell r="U411">
            <v>0</v>
          </cell>
          <cell r="V411">
            <v>0</v>
          </cell>
          <cell r="W411">
            <v>0</v>
          </cell>
        </row>
        <row r="412">
          <cell r="K412">
            <v>21</v>
          </cell>
          <cell r="Q412">
            <v>231.144086366648</v>
          </cell>
          <cell r="R412">
            <v>35.872510075808776</v>
          </cell>
          <cell r="U412">
            <v>0</v>
          </cell>
          <cell r="V412">
            <v>2.5180529161229455</v>
          </cell>
          <cell r="W412">
            <v>0</v>
          </cell>
        </row>
        <row r="413">
          <cell r="K413">
            <v>20</v>
          </cell>
          <cell r="Q413">
            <v>220.13722511109333</v>
          </cell>
          <cell r="R413">
            <v>34.164295310294072</v>
          </cell>
          <cell r="U413">
            <v>0</v>
          </cell>
          <cell r="V413">
            <v>2.3981456344028054</v>
          </cell>
          <cell r="W413">
            <v>0</v>
          </cell>
        </row>
        <row r="414">
          <cell r="K414">
            <v>19</v>
          </cell>
          <cell r="Q414">
            <v>209.13036385553866</v>
          </cell>
          <cell r="R414">
            <v>32.456080544779375</v>
          </cell>
          <cell r="U414">
            <v>0</v>
          </cell>
          <cell r="V414">
            <v>2.2782383526826648</v>
          </cell>
          <cell r="W414">
            <v>0</v>
          </cell>
        </row>
        <row r="415">
          <cell r="K415">
            <v>28</v>
          </cell>
          <cell r="Q415">
            <v>308.1921151555307</v>
          </cell>
          <cell r="R415">
            <v>47.830013434411704</v>
          </cell>
          <cell r="U415">
            <v>0</v>
          </cell>
          <cell r="V415">
            <v>3.3574038881639274</v>
          </cell>
          <cell r="W415">
            <v>0</v>
          </cell>
        </row>
        <row r="416">
          <cell r="K416">
            <v>20</v>
          </cell>
          <cell r="Q416">
            <v>220.13722511109333</v>
          </cell>
          <cell r="R416">
            <v>34.164295310294072</v>
          </cell>
          <cell r="U416">
            <v>0</v>
          </cell>
          <cell r="V416">
            <v>2.3981456344028054</v>
          </cell>
          <cell r="W416">
            <v>0</v>
          </cell>
        </row>
        <row r="417">
          <cell r="K417">
            <v>9</v>
          </cell>
          <cell r="Q417">
            <v>99.061751299991997</v>
          </cell>
          <cell r="R417">
            <v>15.373932889632334</v>
          </cell>
          <cell r="U417">
            <v>0</v>
          </cell>
          <cell r="V417">
            <v>1.0791655354812624</v>
          </cell>
          <cell r="W417">
            <v>0</v>
          </cell>
        </row>
        <row r="418">
          <cell r="K418">
            <v>18</v>
          </cell>
          <cell r="Q418">
            <v>198.12350259998399</v>
          </cell>
          <cell r="R418">
            <v>30.747865779264668</v>
          </cell>
          <cell r="U418">
            <v>0</v>
          </cell>
          <cell r="V418">
            <v>2.1583310709625247</v>
          </cell>
          <cell r="W418">
            <v>0</v>
          </cell>
        </row>
        <row r="419">
          <cell r="K419">
            <v>12</v>
          </cell>
          <cell r="Q419">
            <v>132.08233506665601</v>
          </cell>
          <cell r="R419">
            <v>20.498577186176448</v>
          </cell>
          <cell r="U419">
            <v>0</v>
          </cell>
          <cell r="V419">
            <v>1.4388873806416833</v>
          </cell>
          <cell r="W419">
            <v>0</v>
          </cell>
        </row>
        <row r="420">
          <cell r="K420">
            <v>24</v>
          </cell>
          <cell r="Q420">
            <v>264.16467013331203</v>
          </cell>
          <cell r="R420">
            <v>40.997154372352895</v>
          </cell>
          <cell r="U420">
            <v>0</v>
          </cell>
          <cell r="V420">
            <v>2.8777747612833666</v>
          </cell>
          <cell r="W420">
            <v>0</v>
          </cell>
        </row>
        <row r="421">
          <cell r="K421">
            <v>20</v>
          </cell>
          <cell r="Q421">
            <v>220.13722511109333</v>
          </cell>
          <cell r="R421">
            <v>34.164295310294072</v>
          </cell>
          <cell r="U421">
            <v>0</v>
          </cell>
          <cell r="V421">
            <v>2.3981456344028054</v>
          </cell>
          <cell r="W421">
            <v>0</v>
          </cell>
        </row>
        <row r="422">
          <cell r="K422">
            <v>60</v>
          </cell>
          <cell r="Q422">
            <v>983.77276836881435</v>
          </cell>
          <cell r="R422">
            <v>152.67705568568107</v>
          </cell>
          <cell r="U422">
            <v>0</v>
          </cell>
          <cell r="V422">
            <v>10.717089617702944</v>
          </cell>
          <cell r="W422">
            <v>0</v>
          </cell>
        </row>
        <row r="423">
          <cell r="K423">
            <v>20</v>
          </cell>
          <cell r="Q423">
            <v>220.13722511109333</v>
          </cell>
          <cell r="R423">
            <v>34.164295310294072</v>
          </cell>
          <cell r="U423">
            <v>0</v>
          </cell>
          <cell r="V423">
            <v>2.3981456344028054</v>
          </cell>
          <cell r="W423">
            <v>0</v>
          </cell>
        </row>
        <row r="424">
          <cell r="K424">
            <v>24</v>
          </cell>
          <cell r="Q424">
            <v>264.16467013331203</v>
          </cell>
          <cell r="R424">
            <v>40.997154372352895</v>
          </cell>
          <cell r="U424">
            <v>0</v>
          </cell>
          <cell r="V424">
            <v>2.8777747612833666</v>
          </cell>
          <cell r="W424">
            <v>0</v>
          </cell>
        </row>
        <row r="425">
          <cell r="K425">
            <v>5</v>
          </cell>
          <cell r="Q425">
            <v>166.01453256065449</v>
          </cell>
          <cell r="R425">
            <v>25.764699783693306</v>
          </cell>
          <cell r="U425">
            <v>0</v>
          </cell>
          <cell r="V425">
            <v>1.8085402244297353</v>
          </cell>
          <cell r="W425">
            <v>0</v>
          </cell>
        </row>
        <row r="426">
          <cell r="K426">
            <v>48</v>
          </cell>
          <cell r="Q426">
            <v>308.0348917629459</v>
          </cell>
          <cell r="R426">
            <v>47.805613079536514</v>
          </cell>
          <cell r="U426">
            <v>0</v>
          </cell>
          <cell r="V426">
            <v>3.3556911174484663</v>
          </cell>
          <cell r="W426">
            <v>0</v>
          </cell>
        </row>
        <row r="427">
          <cell r="K427">
            <v>7.5</v>
          </cell>
          <cell r="Q427">
            <v>403.42199669590866</v>
          </cell>
          <cell r="R427">
            <v>62.609257579366833</v>
          </cell>
          <cell r="U427">
            <v>0</v>
          </cell>
          <cell r="V427">
            <v>4.3948255444308453</v>
          </cell>
          <cell r="W427">
            <v>0</v>
          </cell>
        </row>
        <row r="428">
          <cell r="K428">
            <v>7.5</v>
          </cell>
          <cell r="Q428">
            <v>403.42199669590866</v>
          </cell>
          <cell r="R428">
            <v>62.609257579366833</v>
          </cell>
          <cell r="U428">
            <v>0</v>
          </cell>
          <cell r="V428">
            <v>4.3948255444308453</v>
          </cell>
          <cell r="W428">
            <v>0</v>
          </cell>
        </row>
        <row r="429">
          <cell r="K429">
            <v>29</v>
          </cell>
          <cell r="Q429">
            <v>186.10441377344648</v>
          </cell>
          <cell r="R429">
            <v>28.882557902219972</v>
          </cell>
          <cell r="U429">
            <v>0</v>
          </cell>
          <cell r="V429">
            <v>2.0273967167917819</v>
          </cell>
          <cell r="W429">
            <v>0</v>
          </cell>
        </row>
        <row r="430">
          <cell r="K430">
            <v>35</v>
          </cell>
          <cell r="Q430">
            <v>224.60877524381473</v>
          </cell>
          <cell r="R430">
            <v>34.858259537162034</v>
          </cell>
          <cell r="U430">
            <v>0</v>
          </cell>
          <cell r="V430">
            <v>2.4468581064728401</v>
          </cell>
          <cell r="W430">
            <v>0</v>
          </cell>
        </row>
        <row r="431">
          <cell r="K431">
            <v>11</v>
          </cell>
          <cell r="Q431">
            <v>77.898504535388355</v>
          </cell>
          <cell r="R431">
            <v>12.089493323240665</v>
          </cell>
          <cell r="U431">
            <v>0</v>
          </cell>
          <cell r="V431">
            <v>0.84861594164173337</v>
          </cell>
          <cell r="W431">
            <v>0</v>
          </cell>
        </row>
        <row r="432">
          <cell r="K432">
            <v>4</v>
          </cell>
          <cell r="Q432">
            <v>25.669574313578828</v>
          </cell>
          <cell r="R432">
            <v>3.9838010899613758</v>
          </cell>
          <cell r="U432">
            <v>0</v>
          </cell>
          <cell r="V432">
            <v>0.27964092645403887</v>
          </cell>
          <cell r="W432">
            <v>0</v>
          </cell>
        </row>
        <row r="433">
          <cell r="K433">
            <v>4</v>
          </cell>
          <cell r="Q433">
            <v>25.669574313578828</v>
          </cell>
          <cell r="R433">
            <v>3.9838010899613758</v>
          </cell>
          <cell r="U433">
            <v>0</v>
          </cell>
          <cell r="V433">
            <v>0.27964092645403887</v>
          </cell>
          <cell r="W433">
            <v>0</v>
          </cell>
        </row>
        <row r="434">
          <cell r="K434">
            <v>8</v>
          </cell>
          <cell r="Q434">
            <v>94.422429739864683</v>
          </cell>
          <cell r="R434">
            <v>14.653931300897776</v>
          </cell>
          <cell r="U434">
            <v>0</v>
          </cell>
          <cell r="V434">
            <v>1.0286253838081616</v>
          </cell>
          <cell r="W434">
            <v>0</v>
          </cell>
        </row>
        <row r="435">
          <cell r="K435">
            <v>5</v>
          </cell>
          <cell r="Q435">
            <v>32.086967891973529</v>
          </cell>
          <cell r="R435">
            <v>4.9797513624517187</v>
          </cell>
          <cell r="U435">
            <v>0</v>
          </cell>
          <cell r="V435">
            <v>0.34955115806754855</v>
          </cell>
          <cell r="W435">
            <v>0</v>
          </cell>
        </row>
        <row r="436">
          <cell r="K436">
            <v>10</v>
          </cell>
          <cell r="Q436">
            <v>64.173935783947059</v>
          </cell>
          <cell r="R436">
            <v>9.9595027249034374</v>
          </cell>
          <cell r="U436">
            <v>0</v>
          </cell>
          <cell r="V436">
            <v>0.6991023161350971</v>
          </cell>
          <cell r="W436">
            <v>0</v>
          </cell>
        </row>
        <row r="437">
          <cell r="K437">
            <v>8</v>
          </cell>
          <cell r="Q437">
            <v>18.735558653002744</v>
          </cell>
          <cell r="R437">
            <v>2.9076734218917228</v>
          </cell>
          <cell r="U437">
            <v>0</v>
          </cell>
          <cell r="V437">
            <v>0.20410268262953613</v>
          </cell>
          <cell r="W437">
            <v>0</v>
          </cell>
        </row>
        <row r="438">
          <cell r="K438">
            <v>9</v>
          </cell>
          <cell r="Q438">
            <v>273.61640200829407</v>
          </cell>
          <cell r="R438">
            <v>42.464020136685328</v>
          </cell>
          <cell r="U438">
            <v>0</v>
          </cell>
          <cell r="V438">
            <v>2.9807406704888413</v>
          </cell>
          <cell r="W438">
            <v>0</v>
          </cell>
        </row>
        <row r="439">
          <cell r="K439">
            <v>22</v>
          </cell>
          <cell r="Q439">
            <v>0</v>
          </cell>
          <cell r="R439">
            <v>0</v>
          </cell>
          <cell r="U439">
            <v>0</v>
          </cell>
          <cell r="V439">
            <v>0</v>
          </cell>
          <cell r="W439">
            <v>0</v>
          </cell>
        </row>
        <row r="440">
          <cell r="K440">
            <v>13</v>
          </cell>
          <cell r="Q440">
            <v>431.63778465770167</v>
          </cell>
          <cell r="R440">
            <v>66.988219437602595</v>
          </cell>
          <cell r="U440">
            <v>0</v>
          </cell>
          <cell r="V440">
            <v>4.7022045835173119</v>
          </cell>
          <cell r="W440">
            <v>0</v>
          </cell>
        </row>
        <row r="441">
          <cell r="K441">
            <v>3</v>
          </cell>
          <cell r="Q441">
            <v>99.608719536392698</v>
          </cell>
          <cell r="R441">
            <v>15.458819870215985</v>
          </cell>
          <cell r="U441">
            <v>0</v>
          </cell>
          <cell r="V441">
            <v>1.0851241346578413</v>
          </cell>
          <cell r="W441">
            <v>0</v>
          </cell>
        </row>
        <row r="442">
          <cell r="K442">
            <v>2</v>
          </cell>
          <cell r="Q442">
            <v>107.57919911890899</v>
          </cell>
          <cell r="R442">
            <v>16.695802021164493</v>
          </cell>
          <cell r="U442">
            <v>0</v>
          </cell>
          <cell r="V442">
            <v>1.1719534785148922</v>
          </cell>
          <cell r="W442">
            <v>0</v>
          </cell>
        </row>
        <row r="443">
          <cell r="K443">
            <v>3</v>
          </cell>
          <cell r="Q443">
            <v>161.36879867836348</v>
          </cell>
          <cell r="R443">
            <v>25.043703031746738</v>
          </cell>
          <cell r="U443">
            <v>0</v>
          </cell>
          <cell r="V443">
            <v>1.7579302177723382</v>
          </cell>
          <cell r="W443">
            <v>0</v>
          </cell>
        </row>
        <row r="444">
          <cell r="K444">
            <v>15</v>
          </cell>
          <cell r="Q444">
            <v>0</v>
          </cell>
          <cell r="R444">
            <v>0</v>
          </cell>
          <cell r="U444">
            <v>0</v>
          </cell>
          <cell r="V444">
            <v>0</v>
          </cell>
          <cell r="W444">
            <v>0</v>
          </cell>
        </row>
        <row r="445">
          <cell r="K445">
            <v>2</v>
          </cell>
          <cell r="Q445">
            <v>42.530974331786432</v>
          </cell>
          <cell r="R445">
            <v>6.600613622582026</v>
          </cell>
          <cell r="U445">
            <v>0</v>
          </cell>
          <cell r="V445">
            <v>0.46332677432996111</v>
          </cell>
          <cell r="W445">
            <v>0</v>
          </cell>
        </row>
        <row r="446">
          <cell r="K446">
            <v>13</v>
          </cell>
          <cell r="Q446">
            <v>118.16802749433052</v>
          </cell>
          <cell r="R446">
            <v>18.339139986496608</v>
          </cell>
          <cell r="U446">
            <v>0</v>
          </cell>
          <cell r="V446">
            <v>1.287306765670859</v>
          </cell>
          <cell r="W446">
            <v>0</v>
          </cell>
        </row>
        <row r="447">
          <cell r="K447">
            <v>13</v>
          </cell>
          <cell r="Q447">
            <v>0</v>
          </cell>
          <cell r="R447">
            <v>0</v>
          </cell>
          <cell r="U447">
            <v>0</v>
          </cell>
          <cell r="V447">
            <v>0</v>
          </cell>
          <cell r="W447">
            <v>0</v>
          </cell>
        </row>
        <row r="448">
          <cell r="K448">
            <v>7</v>
          </cell>
          <cell r="Q448">
            <v>376.52719691618148</v>
          </cell>
          <cell r="R448">
            <v>58.435307074075723</v>
          </cell>
          <cell r="U448">
            <v>0</v>
          </cell>
          <cell r="V448">
            <v>4.1018371748021227</v>
          </cell>
          <cell r="W448">
            <v>0</v>
          </cell>
        </row>
        <row r="449">
          <cell r="K449">
            <v>1</v>
          </cell>
          <cell r="Q449">
            <v>53.789599559454494</v>
          </cell>
          <cell r="R449">
            <v>8.3479010105822464</v>
          </cell>
          <cell r="U449">
            <v>0</v>
          </cell>
          <cell r="V449">
            <v>0.58597673925744609</v>
          </cell>
          <cell r="W449">
            <v>0</v>
          </cell>
        </row>
        <row r="450">
          <cell r="K450">
            <v>13</v>
          </cell>
          <cell r="Q450">
            <v>0</v>
          </cell>
          <cell r="R450">
            <v>0</v>
          </cell>
          <cell r="U450">
            <v>0</v>
          </cell>
          <cell r="V450">
            <v>0</v>
          </cell>
          <cell r="W450">
            <v>0</v>
          </cell>
        </row>
        <row r="451">
          <cell r="K451">
            <v>11</v>
          </cell>
          <cell r="Q451">
            <v>0</v>
          </cell>
          <cell r="R451">
            <v>0</v>
          </cell>
          <cell r="U451">
            <v>0</v>
          </cell>
          <cell r="V451">
            <v>0</v>
          </cell>
          <cell r="W451">
            <v>0</v>
          </cell>
        </row>
        <row r="452">
          <cell r="K452">
            <v>2</v>
          </cell>
          <cell r="Q452">
            <v>42.530974331786432</v>
          </cell>
          <cell r="R452">
            <v>6.600613622582026</v>
          </cell>
          <cell r="U452">
            <v>0</v>
          </cell>
          <cell r="V452">
            <v>0.46332677432996111</v>
          </cell>
          <cell r="W452">
            <v>0</v>
          </cell>
        </row>
        <row r="453">
          <cell r="K453">
            <v>14</v>
          </cell>
          <cell r="Q453">
            <v>32.7872276427548</v>
          </cell>
          <cell r="R453">
            <v>5.0884284883105151</v>
          </cell>
          <cell r="U453">
            <v>0</v>
          </cell>
          <cell r="V453">
            <v>0.35717969460168819</v>
          </cell>
          <cell r="W453">
            <v>0</v>
          </cell>
        </row>
        <row r="454">
          <cell r="K454">
            <v>4</v>
          </cell>
          <cell r="Q454">
            <v>121.60728978146402</v>
          </cell>
          <cell r="R454">
            <v>18.872897838526811</v>
          </cell>
          <cell r="U454">
            <v>0</v>
          </cell>
          <cell r="V454">
            <v>1.3247736313283738</v>
          </cell>
          <cell r="W454">
            <v>0</v>
          </cell>
        </row>
        <row r="455">
          <cell r="K455">
            <v>8</v>
          </cell>
          <cell r="Q455">
            <v>117.0275545661179</v>
          </cell>
          <cell r="R455">
            <v>18.162143779275461</v>
          </cell>
          <cell r="U455">
            <v>0</v>
          </cell>
          <cell r="V455">
            <v>1.2748826053655429</v>
          </cell>
          <cell r="W455">
            <v>0</v>
          </cell>
        </row>
        <row r="456">
          <cell r="K456">
            <v>16</v>
          </cell>
          <cell r="Q456">
            <v>145.43757230071446</v>
          </cell>
          <cell r="R456">
            <v>22.571249214149674</v>
          </cell>
          <cell r="U456">
            <v>0</v>
          </cell>
          <cell r="V456">
            <v>1.5843775577487496</v>
          </cell>
          <cell r="W456">
            <v>0</v>
          </cell>
        </row>
        <row r="457">
          <cell r="K457">
            <v>16</v>
          </cell>
          <cell r="Q457">
            <v>0</v>
          </cell>
          <cell r="R457">
            <v>0</v>
          </cell>
          <cell r="U457">
            <v>0</v>
          </cell>
          <cell r="V457">
            <v>0</v>
          </cell>
          <cell r="W457">
            <v>0</v>
          </cell>
        </row>
        <row r="458">
          <cell r="K458">
            <v>41</v>
          </cell>
          <cell r="Q458">
            <v>1361.3191669973667</v>
          </cell>
          <cell r="R458">
            <v>211.27053822628511</v>
          </cell>
          <cell r="U458">
            <v>0</v>
          </cell>
          <cell r="V458">
            <v>14.83002984032383</v>
          </cell>
          <cell r="W458">
            <v>0</v>
          </cell>
        </row>
        <row r="459">
          <cell r="K459">
            <v>16</v>
          </cell>
          <cell r="Q459">
            <v>0</v>
          </cell>
          <cell r="R459">
            <v>0</v>
          </cell>
          <cell r="U459">
            <v>0</v>
          </cell>
          <cell r="V459">
            <v>0</v>
          </cell>
          <cell r="W459">
            <v>0</v>
          </cell>
        </row>
        <row r="460">
          <cell r="K460">
            <v>16</v>
          </cell>
          <cell r="Q460">
            <v>0</v>
          </cell>
          <cell r="R460">
            <v>0</v>
          </cell>
          <cell r="U460">
            <v>0</v>
          </cell>
          <cell r="V460">
            <v>0</v>
          </cell>
          <cell r="W460">
            <v>0</v>
          </cell>
        </row>
        <row r="461">
          <cell r="K461">
            <v>12</v>
          </cell>
          <cell r="Q461">
            <v>645.4751947134539</v>
          </cell>
          <cell r="R461">
            <v>100.17481212698695</v>
          </cell>
          <cell r="U461">
            <v>0</v>
          </cell>
          <cell r="V461">
            <v>7.0317208710893526</v>
          </cell>
          <cell r="W461">
            <v>0</v>
          </cell>
        </row>
        <row r="462">
          <cell r="K462">
            <v>1</v>
          </cell>
          <cell r="Q462">
            <v>53.789599559454494</v>
          </cell>
          <cell r="R462">
            <v>8.3479010105822464</v>
          </cell>
          <cell r="U462">
            <v>0</v>
          </cell>
          <cell r="V462">
            <v>0.58597673925744609</v>
          </cell>
          <cell r="W462">
            <v>0</v>
          </cell>
        </row>
        <row r="463">
          <cell r="K463">
            <v>7</v>
          </cell>
          <cell r="Q463">
            <v>0</v>
          </cell>
          <cell r="R463">
            <v>0</v>
          </cell>
          <cell r="U463">
            <v>0</v>
          </cell>
          <cell r="V463">
            <v>0</v>
          </cell>
          <cell r="W463">
            <v>0</v>
          </cell>
        </row>
        <row r="464">
          <cell r="K464">
            <v>12</v>
          </cell>
          <cell r="Q464">
            <v>255.18584599071858</v>
          </cell>
          <cell r="R464">
            <v>39.603681735492152</v>
          </cell>
          <cell r="U464">
            <v>0</v>
          </cell>
          <cell r="V464">
            <v>2.7799606459797666</v>
          </cell>
          <cell r="W464">
            <v>0</v>
          </cell>
        </row>
        <row r="465">
          <cell r="K465">
            <v>29</v>
          </cell>
          <cell r="Q465">
            <v>263.60559979504501</v>
          </cell>
          <cell r="R465">
            <v>40.910389200646279</v>
          </cell>
          <cell r="U465">
            <v>0</v>
          </cell>
          <cell r="V465">
            <v>2.8716843234196086</v>
          </cell>
          <cell r="W465">
            <v>0</v>
          </cell>
        </row>
        <row r="466">
          <cell r="K466">
            <v>13</v>
          </cell>
          <cell r="Q466">
            <v>0</v>
          </cell>
          <cell r="R466">
            <v>0</v>
          </cell>
          <cell r="U466">
            <v>0</v>
          </cell>
          <cell r="V466">
            <v>0</v>
          </cell>
          <cell r="W466">
            <v>0</v>
          </cell>
        </row>
        <row r="467">
          <cell r="K467">
            <v>13</v>
          </cell>
          <cell r="Q467">
            <v>0</v>
          </cell>
          <cell r="R467">
            <v>0</v>
          </cell>
          <cell r="U467">
            <v>0</v>
          </cell>
          <cell r="V467">
            <v>0</v>
          </cell>
          <cell r="W467">
            <v>0</v>
          </cell>
        </row>
        <row r="468">
          <cell r="K468">
            <v>13</v>
          </cell>
          <cell r="Q468">
            <v>0</v>
          </cell>
          <cell r="R468">
            <v>0</v>
          </cell>
          <cell r="U468">
            <v>0</v>
          </cell>
          <cell r="V468">
            <v>0</v>
          </cell>
          <cell r="W468">
            <v>0</v>
          </cell>
        </row>
        <row r="469">
          <cell r="K469">
            <v>1</v>
          </cell>
          <cell r="Q469">
            <v>53.789599559454494</v>
          </cell>
          <cell r="R469">
            <v>8.3479010105822464</v>
          </cell>
          <cell r="U469">
            <v>0</v>
          </cell>
          <cell r="V469">
            <v>0.58597673925744609</v>
          </cell>
          <cell r="W469">
            <v>0</v>
          </cell>
        </row>
        <row r="470">
          <cell r="K470">
            <v>7</v>
          </cell>
          <cell r="Q470">
            <v>0</v>
          </cell>
          <cell r="R470">
            <v>0</v>
          </cell>
          <cell r="U470">
            <v>0</v>
          </cell>
          <cell r="V470">
            <v>0</v>
          </cell>
          <cell r="W470">
            <v>0</v>
          </cell>
        </row>
        <row r="471">
          <cell r="K471">
            <v>3</v>
          </cell>
          <cell r="Q471">
            <v>161.36879867836348</v>
          </cell>
          <cell r="R471">
            <v>25.043703031746738</v>
          </cell>
          <cell r="U471">
            <v>0</v>
          </cell>
          <cell r="V471">
            <v>1.7579302177723382</v>
          </cell>
          <cell r="W471">
            <v>0</v>
          </cell>
        </row>
        <row r="472">
          <cell r="K472">
            <v>12</v>
          </cell>
          <cell r="Q472">
            <v>0</v>
          </cell>
          <cell r="R472">
            <v>0</v>
          </cell>
          <cell r="U472">
            <v>0</v>
          </cell>
          <cell r="V472">
            <v>0</v>
          </cell>
          <cell r="W472">
            <v>0</v>
          </cell>
        </row>
        <row r="473">
          <cell r="K473">
            <v>1</v>
          </cell>
          <cell r="Q473">
            <v>53.789599559454494</v>
          </cell>
          <cell r="R473">
            <v>8.3479010105822464</v>
          </cell>
          <cell r="U473">
            <v>0</v>
          </cell>
          <cell r="V473">
            <v>0.58597673925744609</v>
          </cell>
          <cell r="W473">
            <v>0</v>
          </cell>
        </row>
        <row r="474">
          <cell r="K474">
            <v>7</v>
          </cell>
          <cell r="Q474">
            <v>376.52719691618148</v>
          </cell>
          <cell r="R474">
            <v>58.435307074075723</v>
          </cell>
          <cell r="U474">
            <v>0</v>
          </cell>
          <cell r="V474">
            <v>4.1018371748021227</v>
          </cell>
          <cell r="W474">
            <v>0</v>
          </cell>
        </row>
        <row r="475">
          <cell r="K475">
            <v>13</v>
          </cell>
          <cell r="Q475">
            <v>0</v>
          </cell>
          <cell r="R475">
            <v>0</v>
          </cell>
          <cell r="U475">
            <v>0</v>
          </cell>
          <cell r="V475">
            <v>0</v>
          </cell>
          <cell r="W475">
            <v>0</v>
          </cell>
        </row>
        <row r="476">
          <cell r="K476">
            <v>7</v>
          </cell>
          <cell r="Q476">
            <v>16.3936138213774</v>
          </cell>
          <cell r="R476">
            <v>2.5442142441552575</v>
          </cell>
          <cell r="U476">
            <v>0</v>
          </cell>
          <cell r="V476">
            <v>0.1785898473008441</v>
          </cell>
          <cell r="W476">
            <v>0</v>
          </cell>
        </row>
        <row r="477">
          <cell r="K477">
            <v>2</v>
          </cell>
          <cell r="Q477">
            <v>42.530974331786432</v>
          </cell>
          <cell r="R477">
            <v>6.600613622582026</v>
          </cell>
          <cell r="U477">
            <v>0</v>
          </cell>
          <cell r="V477">
            <v>0.46332677432996111</v>
          </cell>
          <cell r="W477">
            <v>0</v>
          </cell>
        </row>
        <row r="478">
          <cell r="K478">
            <v>29</v>
          </cell>
          <cell r="Q478">
            <v>67.916400117134955</v>
          </cell>
          <cell r="R478">
            <v>10.540316154357495</v>
          </cell>
          <cell r="U478">
            <v>0</v>
          </cell>
          <cell r="V478">
            <v>0.73987222453206847</v>
          </cell>
          <cell r="W478">
            <v>0</v>
          </cell>
        </row>
        <row r="479">
          <cell r="K479">
            <v>9</v>
          </cell>
          <cell r="Q479">
            <v>273.61640200829407</v>
          </cell>
          <cell r="R479">
            <v>42.464020136685328</v>
          </cell>
          <cell r="U479">
            <v>0</v>
          </cell>
          <cell r="V479">
            <v>2.9807406704888413</v>
          </cell>
          <cell r="W479">
            <v>0</v>
          </cell>
        </row>
        <row r="480">
          <cell r="K480">
            <v>22</v>
          </cell>
          <cell r="Q480">
            <v>0</v>
          </cell>
          <cell r="R480">
            <v>0</v>
          </cell>
          <cell r="U480">
            <v>0</v>
          </cell>
          <cell r="V480">
            <v>0</v>
          </cell>
          <cell r="W480">
            <v>0</v>
          </cell>
        </row>
        <row r="481">
          <cell r="K481">
            <v>13</v>
          </cell>
          <cell r="Q481">
            <v>431.63778465770167</v>
          </cell>
          <cell r="R481">
            <v>66.988219437602595</v>
          </cell>
          <cell r="U481">
            <v>0</v>
          </cell>
          <cell r="V481">
            <v>4.7022045835173119</v>
          </cell>
          <cell r="W481">
            <v>0</v>
          </cell>
        </row>
        <row r="482">
          <cell r="K482">
            <v>3</v>
          </cell>
          <cell r="Q482">
            <v>99.608719536392698</v>
          </cell>
          <cell r="R482">
            <v>15.458819870215985</v>
          </cell>
          <cell r="U482">
            <v>0</v>
          </cell>
          <cell r="V482">
            <v>1.0851241346578413</v>
          </cell>
          <cell r="W482">
            <v>0</v>
          </cell>
        </row>
        <row r="483">
          <cell r="K483">
            <v>2</v>
          </cell>
          <cell r="Q483">
            <v>107.57919911890899</v>
          </cell>
          <cell r="R483">
            <v>16.695802021164493</v>
          </cell>
          <cell r="U483">
            <v>0</v>
          </cell>
          <cell r="V483">
            <v>1.1719534785148922</v>
          </cell>
          <cell r="W483">
            <v>0</v>
          </cell>
        </row>
        <row r="484">
          <cell r="K484">
            <v>3</v>
          </cell>
          <cell r="Q484">
            <v>161.36879867836348</v>
          </cell>
          <cell r="R484">
            <v>25.043703031746738</v>
          </cell>
          <cell r="U484">
            <v>0</v>
          </cell>
          <cell r="V484">
            <v>1.7579302177723382</v>
          </cell>
          <cell r="W484">
            <v>0</v>
          </cell>
        </row>
        <row r="485">
          <cell r="K485">
            <v>15</v>
          </cell>
          <cell r="Q485">
            <v>0</v>
          </cell>
          <cell r="R485">
            <v>0</v>
          </cell>
          <cell r="U485">
            <v>0</v>
          </cell>
          <cell r="V485">
            <v>0</v>
          </cell>
          <cell r="W485">
            <v>0</v>
          </cell>
        </row>
        <row r="486">
          <cell r="K486">
            <v>2</v>
          </cell>
          <cell r="Q486">
            <v>42.530974331786432</v>
          </cell>
          <cell r="R486">
            <v>6.600613622582026</v>
          </cell>
          <cell r="U486">
            <v>0</v>
          </cell>
          <cell r="V486">
            <v>0.46332677432996111</v>
          </cell>
          <cell r="W486">
            <v>0</v>
          </cell>
        </row>
        <row r="487">
          <cell r="K487">
            <v>13</v>
          </cell>
          <cell r="Q487">
            <v>118.16802749433052</v>
          </cell>
          <cell r="R487">
            <v>18.339139986496608</v>
          </cell>
          <cell r="U487">
            <v>0</v>
          </cell>
          <cell r="V487">
            <v>1.287306765670859</v>
          </cell>
          <cell r="W487">
            <v>0</v>
          </cell>
        </row>
        <row r="488">
          <cell r="K488">
            <v>13</v>
          </cell>
          <cell r="Q488">
            <v>0</v>
          </cell>
          <cell r="R488">
            <v>0</v>
          </cell>
          <cell r="U488">
            <v>0</v>
          </cell>
          <cell r="V488">
            <v>0</v>
          </cell>
          <cell r="W488">
            <v>0</v>
          </cell>
        </row>
        <row r="489">
          <cell r="K489">
            <v>7</v>
          </cell>
          <cell r="Q489">
            <v>376.52719691618148</v>
          </cell>
          <cell r="R489">
            <v>58.435307074075723</v>
          </cell>
          <cell r="U489">
            <v>0</v>
          </cell>
          <cell r="V489">
            <v>4.1018371748021227</v>
          </cell>
          <cell r="W489">
            <v>0</v>
          </cell>
        </row>
        <row r="490">
          <cell r="K490">
            <v>1</v>
          </cell>
          <cell r="Q490">
            <v>53.789599559454494</v>
          </cell>
          <cell r="R490">
            <v>8.3479010105822464</v>
          </cell>
          <cell r="U490">
            <v>0</v>
          </cell>
          <cell r="V490">
            <v>0.58597673925744609</v>
          </cell>
          <cell r="W490">
            <v>0</v>
          </cell>
        </row>
        <row r="491">
          <cell r="K491">
            <v>13</v>
          </cell>
          <cell r="Q491">
            <v>0</v>
          </cell>
          <cell r="R491">
            <v>0</v>
          </cell>
          <cell r="U491">
            <v>0</v>
          </cell>
          <cell r="V491">
            <v>0</v>
          </cell>
          <cell r="W491">
            <v>0</v>
          </cell>
        </row>
        <row r="492">
          <cell r="K492">
            <v>11</v>
          </cell>
          <cell r="Q492">
            <v>0</v>
          </cell>
          <cell r="R492">
            <v>0</v>
          </cell>
          <cell r="U492">
            <v>0</v>
          </cell>
          <cell r="V492">
            <v>0</v>
          </cell>
          <cell r="W492">
            <v>0</v>
          </cell>
        </row>
        <row r="493">
          <cell r="K493">
            <v>2</v>
          </cell>
          <cell r="Q493">
            <v>42.530974331786432</v>
          </cell>
          <cell r="R493">
            <v>6.600613622582026</v>
          </cell>
          <cell r="U493">
            <v>0</v>
          </cell>
          <cell r="V493">
            <v>0.46332677432996111</v>
          </cell>
          <cell r="W493">
            <v>0</v>
          </cell>
        </row>
        <row r="494">
          <cell r="K494">
            <v>13</v>
          </cell>
          <cell r="Q494">
            <v>118.16802749433052</v>
          </cell>
          <cell r="R494">
            <v>18.339139986496608</v>
          </cell>
          <cell r="U494">
            <v>0</v>
          </cell>
          <cell r="V494">
            <v>1.287306765670859</v>
          </cell>
          <cell r="W494">
            <v>0</v>
          </cell>
        </row>
        <row r="495">
          <cell r="K495">
            <v>115.6</v>
          </cell>
          <cell r="Q495">
            <v>270.72882253588966</v>
          </cell>
          <cell r="R495">
            <v>42.015880946335393</v>
          </cell>
          <cell r="U495">
            <v>0</v>
          </cell>
          <cell r="V495">
            <v>2.9492837639967968</v>
          </cell>
          <cell r="W495">
            <v>0</v>
          </cell>
        </row>
        <row r="496">
          <cell r="K496">
            <v>57.8</v>
          </cell>
          <cell r="Q496">
            <v>0</v>
          </cell>
          <cell r="R496">
            <v>0</v>
          </cell>
          <cell r="U496">
            <v>0</v>
          </cell>
          <cell r="V496">
            <v>0</v>
          </cell>
          <cell r="W496">
            <v>0</v>
          </cell>
        </row>
        <row r="497">
          <cell r="K497">
            <v>57.8</v>
          </cell>
          <cell r="Q497">
            <v>573.04972609123877</v>
          </cell>
          <cell r="R497">
            <v>88.93470906514861</v>
          </cell>
          <cell r="U497">
            <v>0</v>
          </cell>
          <cell r="V497">
            <v>6.2427274543317335</v>
          </cell>
          <cell r="W497">
            <v>0</v>
          </cell>
        </row>
        <row r="498">
          <cell r="K498">
            <v>9</v>
          </cell>
          <cell r="Q498">
            <v>21.077503484628089</v>
          </cell>
          <cell r="R498">
            <v>3.2711325996281886</v>
          </cell>
          <cell r="U498">
            <v>0</v>
          </cell>
          <cell r="V498">
            <v>0.22961551795822815</v>
          </cell>
          <cell r="W498">
            <v>0</v>
          </cell>
        </row>
        <row r="499">
          <cell r="K499">
            <v>18</v>
          </cell>
          <cell r="Q499">
            <v>263.31199777376526</v>
          </cell>
          <cell r="R499">
            <v>40.864823503369784</v>
          </cell>
          <cell r="U499">
            <v>0</v>
          </cell>
          <cell r="V499">
            <v>2.8684858620724714</v>
          </cell>
          <cell r="W499">
            <v>0</v>
          </cell>
        </row>
        <row r="500">
          <cell r="K500">
            <v>12.8</v>
          </cell>
          <cell r="Q500">
            <v>126.90374557037813</v>
          </cell>
          <cell r="R500">
            <v>19.694883668406611</v>
          </cell>
          <cell r="U500">
            <v>0</v>
          </cell>
          <cell r="V500">
            <v>1.3824725158381694</v>
          </cell>
          <cell r="W500">
            <v>0</v>
          </cell>
        </row>
        <row r="501">
          <cell r="K501">
            <v>27</v>
          </cell>
          <cell r="Q501">
            <v>297.73913189032703</v>
          </cell>
          <cell r="R501">
            <v>46.207758011841726</v>
          </cell>
          <cell r="U501">
            <v>0</v>
          </cell>
          <cell r="V501">
            <v>3.2435304795603477</v>
          </cell>
          <cell r="W501">
            <v>0</v>
          </cell>
        </row>
        <row r="502">
          <cell r="K502">
            <v>12.8</v>
          </cell>
          <cell r="Q502">
            <v>126.90374557037813</v>
          </cell>
          <cell r="R502">
            <v>19.694883668406611</v>
          </cell>
          <cell r="U502">
            <v>0</v>
          </cell>
          <cell r="V502">
            <v>1.3824725158381694</v>
          </cell>
          <cell r="W502">
            <v>0</v>
          </cell>
        </row>
        <row r="503">
          <cell r="K503">
            <v>20.8</v>
          </cell>
          <cell r="Q503">
            <v>304.27164187190652</v>
          </cell>
          <cell r="R503">
            <v>47.221573826116199</v>
          </cell>
          <cell r="U503">
            <v>0</v>
          </cell>
          <cell r="V503">
            <v>3.314694773950412</v>
          </cell>
          <cell r="W503">
            <v>0</v>
          </cell>
        </row>
        <row r="504">
          <cell r="K504">
            <v>12.8</v>
          </cell>
          <cell r="Q504">
            <v>126.90374557037813</v>
          </cell>
          <cell r="R504">
            <v>19.694883668406611</v>
          </cell>
          <cell r="U504">
            <v>0</v>
          </cell>
          <cell r="V504">
            <v>1.3824725158381694</v>
          </cell>
          <cell r="W504">
            <v>0</v>
          </cell>
        </row>
        <row r="505">
          <cell r="K505">
            <v>19.5</v>
          </cell>
          <cell r="Q505">
            <v>215.03381747634728</v>
          </cell>
          <cell r="R505">
            <v>33.372269675219023</v>
          </cell>
          <cell r="U505">
            <v>0</v>
          </cell>
          <cell r="V505">
            <v>2.3425497907935844</v>
          </cell>
          <cell r="W505">
            <v>0</v>
          </cell>
        </row>
        <row r="506">
          <cell r="K506">
            <v>20.8</v>
          </cell>
          <cell r="Q506">
            <v>206.21858655186449</v>
          </cell>
          <cell r="R506">
            <v>32.004185961160744</v>
          </cell>
          <cell r="U506">
            <v>0</v>
          </cell>
          <cell r="V506">
            <v>2.2465178382370254</v>
          </cell>
          <cell r="W506">
            <v>0</v>
          </cell>
        </row>
        <row r="507">
          <cell r="K507">
            <v>18</v>
          </cell>
          <cell r="Q507">
            <v>198.49275459355135</v>
          </cell>
          <cell r="R507">
            <v>30.805172007894484</v>
          </cell>
          <cell r="U507">
            <v>0</v>
          </cell>
          <cell r="V507">
            <v>2.1623536530402316</v>
          </cell>
          <cell r="W507">
            <v>0</v>
          </cell>
        </row>
        <row r="508">
          <cell r="K508">
            <v>20.8</v>
          </cell>
          <cell r="Q508">
            <v>48.712452497807142</v>
          </cell>
          <cell r="R508">
            <v>7.5599508969184805</v>
          </cell>
          <cell r="U508">
            <v>0</v>
          </cell>
          <cell r="V508">
            <v>0.53066697483679404</v>
          </cell>
          <cell r="W508">
            <v>0</v>
          </cell>
        </row>
        <row r="509">
          <cell r="K509">
            <v>18</v>
          </cell>
          <cell r="Q509">
            <v>178.45839220834424</v>
          </cell>
          <cell r="R509">
            <v>27.6959301586968</v>
          </cell>
          <cell r="U509">
            <v>0</v>
          </cell>
          <cell r="V509">
            <v>1.9441019753974256</v>
          </cell>
          <cell r="W509">
            <v>0</v>
          </cell>
        </row>
        <row r="510">
          <cell r="K510">
            <v>9</v>
          </cell>
          <cell r="Q510">
            <v>156.2736607593674</v>
          </cell>
          <cell r="R510">
            <v>24.252960818913749</v>
          </cell>
          <cell r="U510">
            <v>0</v>
          </cell>
          <cell r="V510">
            <v>1.7024244633459602</v>
          </cell>
          <cell r="W510">
            <v>0</v>
          </cell>
        </row>
        <row r="511">
          <cell r="K511">
            <v>18</v>
          </cell>
          <cell r="Q511">
            <v>178.45839220834424</v>
          </cell>
          <cell r="R511">
            <v>27.6959301586968</v>
          </cell>
          <cell r="U511">
            <v>0</v>
          </cell>
          <cell r="V511">
            <v>1.9441019753974256</v>
          </cell>
          <cell r="W511">
            <v>0</v>
          </cell>
        </row>
        <row r="512">
          <cell r="K512">
            <v>29.8</v>
          </cell>
          <cell r="Q512">
            <v>295.44778265603657</v>
          </cell>
          <cell r="R512">
            <v>45.852151040509135</v>
          </cell>
          <cell r="U512">
            <v>0</v>
          </cell>
          <cell r="V512">
            <v>3.2185688259357379</v>
          </cell>
          <cell r="W512">
            <v>0</v>
          </cell>
        </row>
        <row r="513">
          <cell r="K513">
            <v>18</v>
          </cell>
          <cell r="Q513">
            <v>178.45839220834424</v>
          </cell>
          <cell r="R513">
            <v>27.6959301586968</v>
          </cell>
          <cell r="U513">
            <v>0</v>
          </cell>
          <cell r="V513">
            <v>1.9441019753974256</v>
          </cell>
          <cell r="W513">
            <v>0</v>
          </cell>
        </row>
        <row r="514">
          <cell r="K514">
            <v>9</v>
          </cell>
          <cell r="Q514">
            <v>21.077503484628089</v>
          </cell>
          <cell r="R514">
            <v>3.2711325996281886</v>
          </cell>
          <cell r="U514">
            <v>0</v>
          </cell>
          <cell r="V514">
            <v>0.22961551795822815</v>
          </cell>
          <cell r="W514">
            <v>0</v>
          </cell>
        </row>
        <row r="515">
          <cell r="K515">
            <v>20.8</v>
          </cell>
          <cell r="Q515">
            <v>206.21858655186449</v>
          </cell>
          <cell r="R515">
            <v>32.004185961160744</v>
          </cell>
          <cell r="U515">
            <v>0</v>
          </cell>
          <cell r="V515">
            <v>2.2465178382370254</v>
          </cell>
          <cell r="W515">
            <v>0</v>
          </cell>
        </row>
        <row r="516">
          <cell r="K516">
            <v>18</v>
          </cell>
          <cell r="Q516">
            <v>178.45839220834424</v>
          </cell>
          <cell r="R516">
            <v>27.6959301586968</v>
          </cell>
          <cell r="U516">
            <v>0</v>
          </cell>
          <cell r="V516">
            <v>1.9441019753974256</v>
          </cell>
          <cell r="W516">
            <v>0</v>
          </cell>
        </row>
        <row r="517">
          <cell r="K517">
            <v>18</v>
          </cell>
          <cell r="Q517">
            <v>178.45839220834424</v>
          </cell>
          <cell r="R517">
            <v>27.6959301586968</v>
          </cell>
          <cell r="U517">
            <v>0</v>
          </cell>
          <cell r="V517">
            <v>1.9441019753974256</v>
          </cell>
          <cell r="W517">
            <v>0</v>
          </cell>
        </row>
        <row r="518">
          <cell r="K518">
            <v>18</v>
          </cell>
          <cell r="Q518">
            <v>178.45839220834424</v>
          </cell>
          <cell r="R518">
            <v>27.6959301586968</v>
          </cell>
          <cell r="U518">
            <v>0</v>
          </cell>
          <cell r="V518">
            <v>1.9441019753974256</v>
          </cell>
          <cell r="W518">
            <v>0</v>
          </cell>
        </row>
        <row r="519">
          <cell r="K519">
            <v>19.5</v>
          </cell>
          <cell r="Q519">
            <v>193.32992489237293</v>
          </cell>
          <cell r="R519">
            <v>30.003924338588195</v>
          </cell>
          <cell r="U519">
            <v>0</v>
          </cell>
          <cell r="V519">
            <v>2.1061104733472109</v>
          </cell>
          <cell r="W519">
            <v>0</v>
          </cell>
        </row>
        <row r="520">
          <cell r="K520">
            <v>18</v>
          </cell>
          <cell r="Q520">
            <v>178.45839220834424</v>
          </cell>
          <cell r="R520">
            <v>27.6959301586968</v>
          </cell>
          <cell r="U520">
            <v>0</v>
          </cell>
          <cell r="V520">
            <v>1.9441019753974256</v>
          </cell>
          <cell r="W520">
            <v>0</v>
          </cell>
        </row>
        <row r="521">
          <cell r="K521">
            <v>18</v>
          </cell>
          <cell r="Q521">
            <v>178.45839220834424</v>
          </cell>
          <cell r="R521">
            <v>27.6959301586968</v>
          </cell>
          <cell r="U521">
            <v>0</v>
          </cell>
          <cell r="V521">
            <v>1.9441019753974256</v>
          </cell>
          <cell r="W521">
            <v>0</v>
          </cell>
        </row>
        <row r="522">
          <cell r="K522">
            <v>18</v>
          </cell>
          <cell r="Q522">
            <v>178.45839220834424</v>
          </cell>
          <cell r="R522">
            <v>27.6959301586968</v>
          </cell>
          <cell r="U522">
            <v>0</v>
          </cell>
          <cell r="V522">
            <v>1.9441019753974256</v>
          </cell>
          <cell r="W522">
            <v>0</v>
          </cell>
        </row>
        <row r="523">
          <cell r="K523">
            <v>3</v>
          </cell>
          <cell r="Q523">
            <v>57.173290521719778</v>
          </cell>
          <cell r="R523">
            <v>8.8730344459440555</v>
          </cell>
          <cell r="U523">
            <v>0</v>
          </cell>
          <cell r="V523">
            <v>0.62283821829730246</v>
          </cell>
          <cell r="W523">
            <v>0</v>
          </cell>
        </row>
        <row r="524">
          <cell r="K524">
            <v>37</v>
          </cell>
          <cell r="Q524">
            <v>237.44356240060412</v>
          </cell>
          <cell r="R524">
            <v>36.850160082142722</v>
          </cell>
          <cell r="U524">
            <v>0</v>
          </cell>
          <cell r="V524">
            <v>2.5866785696998593</v>
          </cell>
          <cell r="W524">
            <v>0</v>
          </cell>
        </row>
        <row r="525">
          <cell r="K525">
            <v>12</v>
          </cell>
          <cell r="Q525">
            <v>645.4751947134539</v>
          </cell>
          <cell r="R525">
            <v>100.17481212698695</v>
          </cell>
          <cell r="U525">
            <v>0</v>
          </cell>
          <cell r="V525">
            <v>7.0317208710893526</v>
          </cell>
          <cell r="W525">
            <v>0</v>
          </cell>
        </row>
        <row r="526">
          <cell r="K526">
            <v>4</v>
          </cell>
          <cell r="Q526">
            <v>215.15839823781798</v>
          </cell>
          <cell r="R526">
            <v>33.391604042328986</v>
          </cell>
          <cell r="U526">
            <v>0</v>
          </cell>
          <cell r="V526">
            <v>2.3439069570297844</v>
          </cell>
          <cell r="W526">
            <v>0</v>
          </cell>
        </row>
        <row r="527">
          <cell r="K527">
            <v>14</v>
          </cell>
          <cell r="Q527">
            <v>297.71682032250504</v>
          </cell>
          <cell r="R527">
            <v>46.204295358074184</v>
          </cell>
          <cell r="U527">
            <v>0</v>
          </cell>
          <cell r="V527">
            <v>3.2432874203097279</v>
          </cell>
          <cell r="W527">
            <v>0</v>
          </cell>
        </row>
        <row r="528">
          <cell r="K528">
            <v>71</v>
          </cell>
          <cell r="Q528">
            <v>455.63494406602416</v>
          </cell>
          <cell r="R528">
            <v>70.712469346814416</v>
          </cell>
          <cell r="U528">
            <v>0</v>
          </cell>
          <cell r="V528">
            <v>4.9636264445591891</v>
          </cell>
          <cell r="W528">
            <v>0</v>
          </cell>
        </row>
        <row r="529">
          <cell r="K529">
            <v>79.8</v>
          </cell>
          <cell r="Q529">
            <v>512.10800755589753</v>
          </cell>
          <cell r="R529">
            <v>79.476831744729438</v>
          </cell>
          <cell r="U529">
            <v>0</v>
          </cell>
          <cell r="V529">
            <v>5.5788364827580752</v>
          </cell>
          <cell r="W529">
            <v>0</v>
          </cell>
        </row>
        <row r="530">
          <cell r="K530">
            <v>7</v>
          </cell>
          <cell r="Q530">
            <v>376.52719691618148</v>
          </cell>
          <cell r="R530">
            <v>58.435307074075723</v>
          </cell>
          <cell r="U530">
            <v>0</v>
          </cell>
          <cell r="V530">
            <v>4.1018371748021227</v>
          </cell>
          <cell r="W530">
            <v>0</v>
          </cell>
        </row>
        <row r="531">
          <cell r="K531">
            <v>6</v>
          </cell>
          <cell r="Q531">
            <v>322.73759735672695</v>
          </cell>
          <cell r="R531">
            <v>50.087406063493475</v>
          </cell>
          <cell r="U531">
            <v>0</v>
          </cell>
          <cell r="V531">
            <v>3.5158604355446763</v>
          </cell>
          <cell r="W531">
            <v>0</v>
          </cell>
        </row>
        <row r="532">
          <cell r="K532">
            <v>3</v>
          </cell>
          <cell r="Q532">
            <v>57.173290521719778</v>
          </cell>
          <cell r="R532">
            <v>8.8730344459440555</v>
          </cell>
          <cell r="U532">
            <v>0</v>
          </cell>
          <cell r="V532">
            <v>0.62283821829730246</v>
          </cell>
          <cell r="W532">
            <v>0</v>
          </cell>
        </row>
        <row r="533">
          <cell r="K533">
            <v>8</v>
          </cell>
          <cell r="Q533">
            <v>0</v>
          </cell>
          <cell r="R533">
            <v>0</v>
          </cell>
          <cell r="U533">
            <v>0</v>
          </cell>
          <cell r="V533">
            <v>0</v>
          </cell>
          <cell r="W533">
            <v>0</v>
          </cell>
        </row>
        <row r="534">
          <cell r="K534">
            <v>7</v>
          </cell>
          <cell r="Q534">
            <v>148.85841016125252</v>
          </cell>
          <cell r="R534">
            <v>23.102147679037092</v>
          </cell>
          <cell r="U534">
            <v>0</v>
          </cell>
          <cell r="V534">
            <v>1.621643710154864</v>
          </cell>
          <cell r="W534">
            <v>0</v>
          </cell>
        </row>
        <row r="535">
          <cell r="K535">
            <v>13</v>
          </cell>
          <cell r="Q535">
            <v>276.45133315661178</v>
          </cell>
          <cell r="R535">
            <v>42.903988546783168</v>
          </cell>
          <cell r="U535">
            <v>0</v>
          </cell>
          <cell r="V535">
            <v>3.0116240331447472</v>
          </cell>
          <cell r="W535">
            <v>0</v>
          </cell>
        </row>
        <row r="536">
          <cell r="K536">
            <v>7</v>
          </cell>
          <cell r="Q536">
            <v>313.36378921681194</v>
          </cell>
          <cell r="R536">
            <v>48.632633708147942</v>
          </cell>
          <cell r="U536">
            <v>0</v>
          </cell>
          <cell r="V536">
            <v>3.413743417138897</v>
          </cell>
          <cell r="W536">
            <v>0</v>
          </cell>
        </row>
        <row r="537">
          <cell r="K537">
            <v>7</v>
          </cell>
          <cell r="Q537">
            <v>313.36378921681194</v>
          </cell>
          <cell r="R537">
            <v>48.632633708147942</v>
          </cell>
          <cell r="U537">
            <v>0</v>
          </cell>
          <cell r="V537">
            <v>3.413743417138897</v>
          </cell>
          <cell r="W537">
            <v>0</v>
          </cell>
        </row>
        <row r="538">
          <cell r="K538">
            <v>22</v>
          </cell>
          <cell r="Q538">
            <v>199.97666191348242</v>
          </cell>
          <cell r="R538">
            <v>31.035467669455802</v>
          </cell>
          <cell r="U538">
            <v>0</v>
          </cell>
          <cell r="V538">
            <v>2.1785191419045309</v>
          </cell>
          <cell r="W538">
            <v>0</v>
          </cell>
        </row>
        <row r="539">
          <cell r="K539">
            <v>18</v>
          </cell>
          <cell r="Q539">
            <v>178.45839220834424</v>
          </cell>
          <cell r="R539">
            <v>27.6959301586968</v>
          </cell>
          <cell r="U539">
            <v>0</v>
          </cell>
          <cell r="V539">
            <v>1.9441019753974256</v>
          </cell>
          <cell r="W539">
            <v>0</v>
          </cell>
        </row>
        <row r="540">
          <cell r="K540">
            <v>22</v>
          </cell>
          <cell r="Q540">
            <v>218.1158126990874</v>
          </cell>
          <cell r="R540">
            <v>33.850581305073867</v>
          </cell>
          <cell r="U540">
            <v>0</v>
          </cell>
          <cell r="V540">
            <v>2.3761246365968538</v>
          </cell>
          <cell r="W540">
            <v>0</v>
          </cell>
        </row>
        <row r="541">
          <cell r="K541">
            <v>18</v>
          </cell>
          <cell r="Q541">
            <v>178.45839220834424</v>
          </cell>
          <cell r="R541">
            <v>27.6959301586968</v>
          </cell>
          <cell r="U541">
            <v>0</v>
          </cell>
          <cell r="V541">
            <v>1.9441019753974256</v>
          </cell>
          <cell r="W541">
            <v>0</v>
          </cell>
        </row>
        <row r="542">
          <cell r="K542">
            <v>18</v>
          </cell>
          <cell r="Q542">
            <v>178.45839220834424</v>
          </cell>
          <cell r="R542">
            <v>27.6959301586968</v>
          </cell>
          <cell r="U542">
            <v>0</v>
          </cell>
          <cell r="V542">
            <v>1.9441019753974256</v>
          </cell>
          <cell r="W542">
            <v>0</v>
          </cell>
        </row>
        <row r="543">
          <cell r="K543">
            <v>50</v>
          </cell>
          <cell r="Q543">
            <v>495.71775613428957</v>
          </cell>
          <cell r="R543">
            <v>76.933139329713327</v>
          </cell>
          <cell r="U543">
            <v>0</v>
          </cell>
          <cell r="V543">
            <v>5.4002832649928498</v>
          </cell>
          <cell r="W543">
            <v>0</v>
          </cell>
        </row>
        <row r="544">
          <cell r="K544">
            <v>18</v>
          </cell>
          <cell r="Q544">
            <v>178.45839220834424</v>
          </cell>
          <cell r="R544">
            <v>27.6959301586968</v>
          </cell>
          <cell r="U544">
            <v>0</v>
          </cell>
          <cell r="V544">
            <v>1.9441019753974256</v>
          </cell>
          <cell r="W544">
            <v>0</v>
          </cell>
        </row>
        <row r="545">
          <cell r="K545">
            <v>16</v>
          </cell>
          <cell r="Q545">
            <v>158.62968196297265</v>
          </cell>
          <cell r="R545">
            <v>24.618604585508262</v>
          </cell>
          <cell r="U545">
            <v>0</v>
          </cell>
          <cell r="V545">
            <v>1.7280906447977118</v>
          </cell>
          <cell r="W545">
            <v>0</v>
          </cell>
        </row>
        <row r="546">
          <cell r="K546">
            <v>16</v>
          </cell>
          <cell r="Q546">
            <v>158.62968196297265</v>
          </cell>
          <cell r="R546">
            <v>24.618604585508262</v>
          </cell>
          <cell r="U546">
            <v>0</v>
          </cell>
          <cell r="V546">
            <v>1.7280906447977118</v>
          </cell>
          <cell r="W546">
            <v>0</v>
          </cell>
        </row>
        <row r="547">
          <cell r="K547">
            <v>6</v>
          </cell>
          <cell r="Q547">
            <v>114.34658104343956</v>
          </cell>
          <cell r="R547">
            <v>17.746068891888111</v>
          </cell>
          <cell r="U547">
            <v>0</v>
          </cell>
          <cell r="V547">
            <v>1.2456764365946049</v>
          </cell>
          <cell r="W547">
            <v>0</v>
          </cell>
        </row>
        <row r="548">
          <cell r="K548">
            <v>12.8</v>
          </cell>
          <cell r="Q548">
            <v>126.90374557037813</v>
          </cell>
          <cell r="R548">
            <v>19.694883668406611</v>
          </cell>
          <cell r="U548">
            <v>0</v>
          </cell>
          <cell r="V548">
            <v>1.3824725158381694</v>
          </cell>
          <cell r="W548">
            <v>0</v>
          </cell>
        </row>
        <row r="549">
          <cell r="K549">
            <v>18</v>
          </cell>
          <cell r="Q549">
            <v>178.45839220834424</v>
          </cell>
          <cell r="R549">
            <v>27.6959301586968</v>
          </cell>
          <cell r="U549">
            <v>0</v>
          </cell>
          <cell r="V549">
            <v>1.9441019753974256</v>
          </cell>
          <cell r="W549">
            <v>0</v>
          </cell>
        </row>
        <row r="550">
          <cell r="K550">
            <v>18</v>
          </cell>
          <cell r="Q550">
            <v>178.45839220834424</v>
          </cell>
          <cell r="R550">
            <v>27.6959301586968</v>
          </cell>
          <cell r="U550">
            <v>0</v>
          </cell>
          <cell r="V550">
            <v>1.9441019753974256</v>
          </cell>
          <cell r="W550">
            <v>0</v>
          </cell>
        </row>
        <row r="551">
          <cell r="K551">
            <v>16</v>
          </cell>
          <cell r="Q551">
            <v>158.62968196297265</v>
          </cell>
          <cell r="R551">
            <v>24.618604585508262</v>
          </cell>
          <cell r="U551">
            <v>0</v>
          </cell>
          <cell r="V551">
            <v>1.7280906447977118</v>
          </cell>
          <cell r="W551">
            <v>0</v>
          </cell>
        </row>
        <row r="552">
          <cell r="K552">
            <v>28.6</v>
          </cell>
          <cell r="Q552">
            <v>315.38293229864274</v>
          </cell>
          <cell r="R552">
            <v>48.945995523654574</v>
          </cell>
          <cell r="U552">
            <v>0</v>
          </cell>
          <cell r="V552">
            <v>3.4357396931639244</v>
          </cell>
          <cell r="W552">
            <v>0</v>
          </cell>
        </row>
        <row r="553">
          <cell r="K553">
            <v>18</v>
          </cell>
          <cell r="Q553">
            <v>178.45839220834424</v>
          </cell>
          <cell r="R553">
            <v>27.6959301586968</v>
          </cell>
          <cell r="U553">
            <v>0</v>
          </cell>
          <cell r="V553">
            <v>1.9441019753974256</v>
          </cell>
          <cell r="W553">
            <v>0</v>
          </cell>
        </row>
        <row r="554">
          <cell r="K554">
            <v>18</v>
          </cell>
          <cell r="Q554">
            <v>178.45839220834424</v>
          </cell>
          <cell r="R554">
            <v>27.6959301586968</v>
          </cell>
          <cell r="U554">
            <v>0</v>
          </cell>
          <cell r="V554">
            <v>1.9441019753974256</v>
          </cell>
          <cell r="W554">
            <v>0</v>
          </cell>
        </row>
        <row r="555">
          <cell r="K555">
            <v>18</v>
          </cell>
          <cell r="Q555">
            <v>178.45839220834424</v>
          </cell>
          <cell r="R555">
            <v>27.6959301586968</v>
          </cell>
          <cell r="U555">
            <v>0</v>
          </cell>
          <cell r="V555">
            <v>1.9441019753974256</v>
          </cell>
          <cell r="W555">
            <v>0</v>
          </cell>
        </row>
        <row r="556">
          <cell r="K556">
            <v>18</v>
          </cell>
          <cell r="Q556">
            <v>178.45839220834424</v>
          </cell>
          <cell r="R556">
            <v>27.6959301586968</v>
          </cell>
          <cell r="U556">
            <v>0</v>
          </cell>
          <cell r="V556">
            <v>1.9441019753974256</v>
          </cell>
          <cell r="W556">
            <v>0</v>
          </cell>
        </row>
        <row r="557">
          <cell r="K557">
            <v>18</v>
          </cell>
          <cell r="Q557">
            <v>178.45839220834424</v>
          </cell>
          <cell r="R557">
            <v>27.6959301586968</v>
          </cell>
          <cell r="U557">
            <v>0</v>
          </cell>
          <cell r="V557">
            <v>1.9441019753974256</v>
          </cell>
          <cell r="W557">
            <v>0</v>
          </cell>
        </row>
        <row r="558">
          <cell r="K558">
            <v>22</v>
          </cell>
          <cell r="Q558">
            <v>218.1158126990874</v>
          </cell>
          <cell r="R558">
            <v>33.850581305073867</v>
          </cell>
          <cell r="U558">
            <v>0</v>
          </cell>
          <cell r="V558">
            <v>2.3761246365968538</v>
          </cell>
          <cell r="W558">
            <v>0</v>
          </cell>
        </row>
        <row r="559">
          <cell r="K559">
            <v>18</v>
          </cell>
          <cell r="Q559">
            <v>178.45839220834424</v>
          </cell>
          <cell r="R559">
            <v>27.6959301586968</v>
          </cell>
          <cell r="U559">
            <v>0</v>
          </cell>
          <cell r="V559">
            <v>1.9441019753974256</v>
          </cell>
          <cell r="W559">
            <v>0</v>
          </cell>
        </row>
        <row r="560">
          <cell r="K560">
            <v>18</v>
          </cell>
          <cell r="Q560">
            <v>178.45839220834424</v>
          </cell>
          <cell r="R560">
            <v>27.6959301586968</v>
          </cell>
          <cell r="U560">
            <v>0</v>
          </cell>
          <cell r="V560">
            <v>1.9441019753974256</v>
          </cell>
          <cell r="W560">
            <v>0</v>
          </cell>
        </row>
        <row r="561">
          <cell r="K561">
            <v>18</v>
          </cell>
          <cell r="Q561">
            <v>178.45839220834424</v>
          </cell>
          <cell r="R561">
            <v>27.6959301586968</v>
          </cell>
          <cell r="U561">
            <v>0</v>
          </cell>
          <cell r="V561">
            <v>1.9441019753974256</v>
          </cell>
          <cell r="W561">
            <v>0</v>
          </cell>
        </row>
        <row r="562">
          <cell r="K562">
            <v>19.5</v>
          </cell>
          <cell r="Q562">
            <v>193.32992489237293</v>
          </cell>
          <cell r="R562">
            <v>30.003924338588195</v>
          </cell>
          <cell r="U562">
            <v>0</v>
          </cell>
          <cell r="V562">
            <v>2.1061104733472109</v>
          </cell>
          <cell r="W562">
            <v>0</v>
          </cell>
        </row>
        <row r="563">
          <cell r="K563">
            <v>12</v>
          </cell>
          <cell r="Q563">
            <v>175.54133184917686</v>
          </cell>
          <cell r="R563">
            <v>27.243215668913194</v>
          </cell>
          <cell r="U563">
            <v>0</v>
          </cell>
          <cell r="V563">
            <v>1.9123239080483145</v>
          </cell>
          <cell r="W563">
            <v>0</v>
          </cell>
        </row>
        <row r="564">
          <cell r="K564">
            <v>18</v>
          </cell>
          <cell r="Q564">
            <v>178.45839220834424</v>
          </cell>
          <cell r="R564">
            <v>27.6959301586968</v>
          </cell>
          <cell r="U564">
            <v>0</v>
          </cell>
          <cell r="V564">
            <v>1.9441019753974256</v>
          </cell>
          <cell r="W564">
            <v>0</v>
          </cell>
        </row>
        <row r="565">
          <cell r="K565">
            <v>3</v>
          </cell>
          <cell r="Q565">
            <v>57.173290521719778</v>
          </cell>
          <cell r="R565">
            <v>8.8730344459440555</v>
          </cell>
          <cell r="U565">
            <v>0</v>
          </cell>
          <cell r="V565">
            <v>0.62283821829730246</v>
          </cell>
          <cell r="W565">
            <v>0</v>
          </cell>
        </row>
        <row r="566">
          <cell r="K566">
            <v>57</v>
          </cell>
          <cell r="Q566">
            <v>365.79143396849827</v>
          </cell>
          <cell r="R566">
            <v>56.769165531949596</v>
          </cell>
          <cell r="U566">
            <v>0</v>
          </cell>
          <cell r="V566">
            <v>3.9848832019700535</v>
          </cell>
          <cell r="W566">
            <v>0</v>
          </cell>
        </row>
        <row r="567">
          <cell r="K567">
            <v>7</v>
          </cell>
          <cell r="Q567">
            <v>148.85841016125252</v>
          </cell>
          <cell r="R567">
            <v>23.102147679037092</v>
          </cell>
          <cell r="U567">
            <v>0</v>
          </cell>
          <cell r="V567">
            <v>1.621643710154864</v>
          </cell>
          <cell r="W567">
            <v>0</v>
          </cell>
        </row>
        <row r="568">
          <cell r="K568">
            <v>12</v>
          </cell>
          <cell r="Q568">
            <v>645.4751947134539</v>
          </cell>
          <cell r="R568">
            <v>100.17481212698695</v>
          </cell>
          <cell r="U568">
            <v>0</v>
          </cell>
          <cell r="V568">
            <v>7.0317208710893526</v>
          </cell>
          <cell r="W568">
            <v>0</v>
          </cell>
        </row>
        <row r="569">
          <cell r="K569">
            <v>7</v>
          </cell>
          <cell r="Q569">
            <v>376.52719691618148</v>
          </cell>
          <cell r="R569">
            <v>58.435307074075723</v>
          </cell>
          <cell r="U569">
            <v>0</v>
          </cell>
          <cell r="V569">
            <v>4.1018371748021227</v>
          </cell>
          <cell r="W569">
            <v>0</v>
          </cell>
        </row>
        <row r="570">
          <cell r="K570">
            <v>14</v>
          </cell>
          <cell r="Q570">
            <v>297.71682032250504</v>
          </cell>
          <cell r="R570">
            <v>46.204295358074184</v>
          </cell>
          <cell r="U570">
            <v>0</v>
          </cell>
          <cell r="V570">
            <v>3.2432874203097279</v>
          </cell>
          <cell r="W570">
            <v>0</v>
          </cell>
        </row>
        <row r="571">
          <cell r="K571">
            <v>15</v>
          </cell>
          <cell r="Q571">
            <v>96.260903675920602</v>
          </cell>
          <cell r="R571">
            <v>14.93925408735516</v>
          </cell>
          <cell r="U571">
            <v>0</v>
          </cell>
          <cell r="V571">
            <v>1.0486534742026457</v>
          </cell>
          <cell r="W571">
            <v>0</v>
          </cell>
        </row>
        <row r="572">
          <cell r="K572">
            <v>69.3</v>
          </cell>
          <cell r="Q572">
            <v>444.72537498275318</v>
          </cell>
          <cell r="R572">
            <v>69.019353883580834</v>
          </cell>
          <cell r="U572">
            <v>0</v>
          </cell>
          <cell r="V572">
            <v>4.8447790508162232</v>
          </cell>
          <cell r="W572">
            <v>0</v>
          </cell>
        </row>
        <row r="573">
          <cell r="K573">
            <v>8</v>
          </cell>
          <cell r="Q573">
            <v>170.12389732714573</v>
          </cell>
          <cell r="R573">
            <v>26.402454490328104</v>
          </cell>
          <cell r="U573">
            <v>0</v>
          </cell>
          <cell r="V573">
            <v>1.8533070973198444</v>
          </cell>
          <cell r="W573">
            <v>0</v>
          </cell>
        </row>
        <row r="574">
          <cell r="K574">
            <v>18</v>
          </cell>
          <cell r="Q574">
            <v>178.45839220834424</v>
          </cell>
          <cell r="R574">
            <v>27.6959301586968</v>
          </cell>
          <cell r="U574">
            <v>0</v>
          </cell>
          <cell r="V574">
            <v>1.9441019753974256</v>
          </cell>
          <cell r="W574">
            <v>0</v>
          </cell>
        </row>
        <row r="575">
          <cell r="K575">
            <v>27</v>
          </cell>
          <cell r="Q575">
            <v>63.232510453884267</v>
          </cell>
          <cell r="R575">
            <v>9.8133977988845658</v>
          </cell>
          <cell r="U575">
            <v>0</v>
          </cell>
          <cell r="V575">
            <v>0.68884655387468452</v>
          </cell>
          <cell r="W575">
            <v>0</v>
          </cell>
        </row>
        <row r="576">
          <cell r="K576">
            <v>18</v>
          </cell>
          <cell r="Q576">
            <v>178.45839220834424</v>
          </cell>
          <cell r="R576">
            <v>27.6959301586968</v>
          </cell>
          <cell r="U576">
            <v>0</v>
          </cell>
          <cell r="V576">
            <v>1.9441019753974256</v>
          </cell>
          <cell r="W576">
            <v>0</v>
          </cell>
        </row>
        <row r="577">
          <cell r="K577">
            <v>18</v>
          </cell>
          <cell r="Q577">
            <v>163.6172688383038</v>
          </cell>
          <cell r="R577">
            <v>25.392655365918383</v>
          </cell>
          <cell r="U577">
            <v>0</v>
          </cell>
          <cell r="V577">
            <v>1.7824247524673433</v>
          </cell>
          <cell r="W577">
            <v>0</v>
          </cell>
        </row>
        <row r="578">
          <cell r="K578">
            <v>18</v>
          </cell>
          <cell r="Q578">
            <v>178.45839220834424</v>
          </cell>
          <cell r="R578">
            <v>27.6959301586968</v>
          </cell>
          <cell r="U578">
            <v>0</v>
          </cell>
          <cell r="V578">
            <v>1.9441019753974256</v>
          </cell>
          <cell r="W578">
            <v>0</v>
          </cell>
        </row>
        <row r="579">
          <cell r="K579">
            <v>27</v>
          </cell>
          <cell r="Q579">
            <v>656.34937518934294</v>
          </cell>
          <cell r="R579">
            <v>101.86243543943773</v>
          </cell>
          <cell r="U579">
            <v>0</v>
          </cell>
          <cell r="V579">
            <v>7.1501827460530309</v>
          </cell>
          <cell r="W579">
            <v>0</v>
          </cell>
        </row>
        <row r="580">
          <cell r="K580">
            <v>18</v>
          </cell>
          <cell r="Q580">
            <v>178.45839220834424</v>
          </cell>
          <cell r="R580">
            <v>27.6959301586968</v>
          </cell>
          <cell r="U580">
            <v>0</v>
          </cell>
          <cell r="V580">
            <v>1.9441019753974256</v>
          </cell>
          <cell r="W580">
            <v>0</v>
          </cell>
        </row>
        <row r="581">
          <cell r="K581">
            <v>9</v>
          </cell>
          <cell r="Q581">
            <v>21.077503484628089</v>
          </cell>
          <cell r="R581">
            <v>3.2711325996281886</v>
          </cell>
          <cell r="U581">
            <v>0</v>
          </cell>
          <cell r="V581">
            <v>0.22961551795822815</v>
          </cell>
          <cell r="W581">
            <v>0</v>
          </cell>
        </row>
        <row r="582">
          <cell r="K582">
            <v>16</v>
          </cell>
          <cell r="Q582">
            <v>158.62968196297265</v>
          </cell>
          <cell r="R582">
            <v>24.618604585508262</v>
          </cell>
          <cell r="U582">
            <v>0</v>
          </cell>
          <cell r="V582">
            <v>1.7280906447977118</v>
          </cell>
          <cell r="W582">
            <v>0</v>
          </cell>
        </row>
        <row r="583">
          <cell r="K583">
            <v>28.6</v>
          </cell>
          <cell r="Q583">
            <v>283.55055650881366</v>
          </cell>
          <cell r="R583">
            <v>44.005755696596033</v>
          </cell>
          <cell r="U583">
            <v>0</v>
          </cell>
          <cell r="V583">
            <v>3.08896202757591</v>
          </cell>
          <cell r="W583">
            <v>0</v>
          </cell>
        </row>
        <row r="584">
          <cell r="K584">
            <v>16</v>
          </cell>
          <cell r="Q584">
            <v>158.62968196297265</v>
          </cell>
          <cell r="R584">
            <v>24.618604585508262</v>
          </cell>
          <cell r="U584">
            <v>0</v>
          </cell>
          <cell r="V584">
            <v>1.7280906447977118</v>
          </cell>
          <cell r="W584">
            <v>0</v>
          </cell>
        </row>
        <row r="585">
          <cell r="K585">
            <v>12.89</v>
          </cell>
          <cell r="Q585">
            <v>127.79603753141986</v>
          </cell>
          <cell r="R585">
            <v>19.833363319200096</v>
          </cell>
          <cell r="U585">
            <v>0</v>
          </cell>
          <cell r="V585">
            <v>1.3921930257151565</v>
          </cell>
          <cell r="W585">
            <v>0</v>
          </cell>
        </row>
        <row r="586">
          <cell r="K586">
            <v>18</v>
          </cell>
          <cell r="Q586">
            <v>178.45839220834424</v>
          </cell>
          <cell r="R586">
            <v>27.6959301586968</v>
          </cell>
          <cell r="U586">
            <v>0</v>
          </cell>
          <cell r="V586">
            <v>1.9441019753974256</v>
          </cell>
          <cell r="W586">
            <v>0</v>
          </cell>
        </row>
        <row r="587">
          <cell r="K587">
            <v>18</v>
          </cell>
          <cell r="Q587">
            <v>178.45839220834424</v>
          </cell>
          <cell r="R587">
            <v>27.6959301586968</v>
          </cell>
          <cell r="U587">
            <v>0</v>
          </cell>
          <cell r="V587">
            <v>1.9441019753974256</v>
          </cell>
          <cell r="W587">
            <v>0</v>
          </cell>
        </row>
        <row r="588">
          <cell r="K588">
            <v>18</v>
          </cell>
          <cell r="Q588">
            <v>178.45839220834424</v>
          </cell>
          <cell r="R588">
            <v>27.6959301586968</v>
          </cell>
          <cell r="U588">
            <v>0</v>
          </cell>
          <cell r="V588">
            <v>1.9441019753974256</v>
          </cell>
          <cell r="W588">
            <v>0</v>
          </cell>
        </row>
        <row r="589">
          <cell r="K589">
            <v>18</v>
          </cell>
          <cell r="Q589">
            <v>178.45839220834424</v>
          </cell>
          <cell r="R589">
            <v>27.6959301586968</v>
          </cell>
          <cell r="U589">
            <v>0</v>
          </cell>
          <cell r="V589">
            <v>1.9441019753974256</v>
          </cell>
          <cell r="W589">
            <v>0</v>
          </cell>
        </row>
        <row r="590">
          <cell r="K590">
            <v>19.5</v>
          </cell>
          <cell r="Q590">
            <v>193.32992489237293</v>
          </cell>
          <cell r="R590">
            <v>30.003924338588195</v>
          </cell>
          <cell r="U590">
            <v>0</v>
          </cell>
          <cell r="V590">
            <v>2.1061104733472109</v>
          </cell>
          <cell r="W590">
            <v>0</v>
          </cell>
        </row>
        <row r="591">
          <cell r="K591">
            <v>18</v>
          </cell>
          <cell r="Q591">
            <v>178.45839220834424</v>
          </cell>
          <cell r="R591">
            <v>27.6959301586968</v>
          </cell>
          <cell r="U591">
            <v>0</v>
          </cell>
          <cell r="V591">
            <v>1.9441019753974256</v>
          </cell>
          <cell r="W591">
            <v>0</v>
          </cell>
        </row>
        <row r="592">
          <cell r="K592">
            <v>18</v>
          </cell>
          <cell r="Q592">
            <v>178.45839220834424</v>
          </cell>
          <cell r="R592">
            <v>27.6959301586968</v>
          </cell>
          <cell r="U592">
            <v>0</v>
          </cell>
          <cell r="V592">
            <v>1.9441019753974256</v>
          </cell>
          <cell r="W592">
            <v>0</v>
          </cell>
        </row>
        <row r="593">
          <cell r="K593">
            <v>18</v>
          </cell>
          <cell r="Q593">
            <v>178.45839220834424</v>
          </cell>
          <cell r="R593">
            <v>27.6959301586968</v>
          </cell>
          <cell r="U593">
            <v>0</v>
          </cell>
          <cell r="V593">
            <v>1.9441019753974256</v>
          </cell>
          <cell r="W593">
            <v>0</v>
          </cell>
        </row>
        <row r="594">
          <cell r="K594">
            <v>22</v>
          </cell>
          <cell r="Q594">
            <v>218.1158126990874</v>
          </cell>
          <cell r="R594">
            <v>33.850581305073867</v>
          </cell>
          <cell r="U594">
            <v>0</v>
          </cell>
          <cell r="V594">
            <v>2.3761246365968538</v>
          </cell>
          <cell r="W594">
            <v>0</v>
          </cell>
        </row>
        <row r="595">
          <cell r="K595">
            <v>18</v>
          </cell>
          <cell r="Q595">
            <v>178.45839220834424</v>
          </cell>
          <cell r="R595">
            <v>27.6959301586968</v>
          </cell>
          <cell r="U595">
            <v>0</v>
          </cell>
          <cell r="V595">
            <v>1.9441019753974256</v>
          </cell>
          <cell r="W595">
            <v>0</v>
          </cell>
        </row>
        <row r="596">
          <cell r="K596">
            <v>18</v>
          </cell>
          <cell r="Q596">
            <v>178.45839220834424</v>
          </cell>
          <cell r="R596">
            <v>27.6959301586968</v>
          </cell>
          <cell r="U596">
            <v>0</v>
          </cell>
          <cell r="V596">
            <v>1.9441019753974256</v>
          </cell>
          <cell r="W596">
            <v>0</v>
          </cell>
        </row>
        <row r="597">
          <cell r="K597">
            <v>18</v>
          </cell>
          <cell r="Q597">
            <v>178.45839220834424</v>
          </cell>
          <cell r="R597">
            <v>27.6959301586968</v>
          </cell>
          <cell r="U597">
            <v>0</v>
          </cell>
          <cell r="V597">
            <v>1.9441019753974256</v>
          </cell>
          <cell r="W597">
            <v>0</v>
          </cell>
        </row>
        <row r="598">
          <cell r="K598">
            <v>19.5</v>
          </cell>
          <cell r="Q598">
            <v>193.32992489237293</v>
          </cell>
          <cell r="R598">
            <v>30.003924338588195</v>
          </cell>
          <cell r="U598">
            <v>0</v>
          </cell>
          <cell r="V598">
            <v>2.1061104733472109</v>
          </cell>
          <cell r="W598">
            <v>0</v>
          </cell>
        </row>
        <row r="599">
          <cell r="K599">
            <v>12</v>
          </cell>
          <cell r="Q599">
            <v>132.32850306236756</v>
          </cell>
          <cell r="R599">
            <v>20.536781338596324</v>
          </cell>
          <cell r="U599">
            <v>0</v>
          </cell>
          <cell r="V599">
            <v>1.4415691020268213</v>
          </cell>
          <cell r="W599">
            <v>0</v>
          </cell>
        </row>
        <row r="600">
          <cell r="K600">
            <v>18</v>
          </cell>
          <cell r="Q600">
            <v>198.49275459355135</v>
          </cell>
          <cell r="R600">
            <v>30.805172007894484</v>
          </cell>
          <cell r="U600">
            <v>0</v>
          </cell>
          <cell r="V600">
            <v>2.1623536530402316</v>
          </cell>
          <cell r="W600">
            <v>0</v>
          </cell>
        </row>
        <row r="601">
          <cell r="K601">
            <v>3</v>
          </cell>
          <cell r="Q601">
            <v>57.173290521719778</v>
          </cell>
          <cell r="R601">
            <v>8.8730344459440555</v>
          </cell>
          <cell r="U601">
            <v>0</v>
          </cell>
          <cell r="V601">
            <v>0.62283821829730246</v>
          </cell>
          <cell r="W601">
            <v>0</v>
          </cell>
        </row>
        <row r="602">
          <cell r="K602">
            <v>43</v>
          </cell>
          <cell r="Q602">
            <v>275.94792387097237</v>
          </cell>
          <cell r="R602">
            <v>42.825861717084784</v>
          </cell>
          <cell r="U602">
            <v>0</v>
          </cell>
          <cell r="V602">
            <v>3.0061399593809175</v>
          </cell>
          <cell r="W602">
            <v>0</v>
          </cell>
        </row>
        <row r="603">
          <cell r="K603">
            <v>20</v>
          </cell>
          <cell r="Q603">
            <v>128.34787156789412</v>
          </cell>
          <cell r="R603">
            <v>19.919005449806875</v>
          </cell>
          <cell r="U603">
            <v>0</v>
          </cell>
          <cell r="V603">
            <v>1.3982046322701942</v>
          </cell>
          <cell r="W603">
            <v>0</v>
          </cell>
        </row>
        <row r="604">
          <cell r="K604">
            <v>7</v>
          </cell>
          <cell r="Q604">
            <v>148.85841016125252</v>
          </cell>
          <cell r="R604">
            <v>23.102147679037092</v>
          </cell>
          <cell r="U604">
            <v>0</v>
          </cell>
          <cell r="V604">
            <v>1.621643710154864</v>
          </cell>
          <cell r="W604">
            <v>0</v>
          </cell>
        </row>
        <row r="605">
          <cell r="K605">
            <v>12</v>
          </cell>
          <cell r="Q605">
            <v>645.4751947134539</v>
          </cell>
          <cell r="R605">
            <v>100.17481212698695</v>
          </cell>
          <cell r="U605">
            <v>0</v>
          </cell>
          <cell r="V605">
            <v>7.0317208710893526</v>
          </cell>
          <cell r="W605">
            <v>0</v>
          </cell>
        </row>
        <row r="606">
          <cell r="K606">
            <v>7</v>
          </cell>
          <cell r="Q606">
            <v>376.52719691618148</v>
          </cell>
          <cell r="R606">
            <v>58.435307074075723</v>
          </cell>
          <cell r="U606">
            <v>0</v>
          </cell>
          <cell r="V606">
            <v>4.1018371748021227</v>
          </cell>
          <cell r="W606">
            <v>0</v>
          </cell>
        </row>
        <row r="607">
          <cell r="K607">
            <v>99.2</v>
          </cell>
          <cell r="Q607">
            <v>636.60544297675483</v>
          </cell>
          <cell r="R607">
            <v>98.798267031042116</v>
          </cell>
          <cell r="U607">
            <v>0</v>
          </cell>
          <cell r="V607">
            <v>6.9350949760601637</v>
          </cell>
          <cell r="W607">
            <v>0</v>
          </cell>
        </row>
        <row r="608">
          <cell r="K608">
            <v>8</v>
          </cell>
          <cell r="Q608">
            <v>170.12389732714573</v>
          </cell>
          <cell r="R608">
            <v>26.402454490328104</v>
          </cell>
          <cell r="U608">
            <v>0</v>
          </cell>
          <cell r="V608">
            <v>1.8533070973198444</v>
          </cell>
          <cell r="W608">
            <v>0</v>
          </cell>
        </row>
        <row r="609">
          <cell r="K609">
            <v>7</v>
          </cell>
          <cell r="Q609">
            <v>148.85841016125252</v>
          </cell>
          <cell r="R609">
            <v>23.102147679037092</v>
          </cell>
          <cell r="U609">
            <v>0</v>
          </cell>
          <cell r="V609">
            <v>1.621643710154864</v>
          </cell>
          <cell r="W609">
            <v>0</v>
          </cell>
        </row>
        <row r="610">
          <cell r="K610">
            <v>6</v>
          </cell>
          <cell r="Q610">
            <v>114.34658104343956</v>
          </cell>
          <cell r="R610">
            <v>17.746068891888111</v>
          </cell>
          <cell r="U610">
            <v>0</v>
          </cell>
          <cell r="V610">
            <v>1.2456764365946049</v>
          </cell>
          <cell r="W610">
            <v>0</v>
          </cell>
        </row>
        <row r="611">
          <cell r="K611">
            <v>18</v>
          </cell>
          <cell r="Q611">
            <v>178.45839220834424</v>
          </cell>
          <cell r="R611">
            <v>27.6959301586968</v>
          </cell>
          <cell r="U611">
            <v>0</v>
          </cell>
          <cell r="V611">
            <v>1.9441019753974256</v>
          </cell>
          <cell r="W611">
            <v>0</v>
          </cell>
        </row>
        <row r="612">
          <cell r="K612">
            <v>36</v>
          </cell>
          <cell r="Q612">
            <v>396.98550918710271</v>
          </cell>
          <cell r="R612">
            <v>61.610344015788968</v>
          </cell>
          <cell r="U612">
            <v>0</v>
          </cell>
          <cell r="V612">
            <v>4.3247073060804633</v>
          </cell>
          <cell r="W612">
            <v>0</v>
          </cell>
        </row>
        <row r="613">
          <cell r="K613">
            <v>18</v>
          </cell>
          <cell r="Q613">
            <v>178.45839220834424</v>
          </cell>
          <cell r="R613">
            <v>27.6959301586968</v>
          </cell>
          <cell r="U613">
            <v>0</v>
          </cell>
          <cell r="V613">
            <v>1.9441019753974256</v>
          </cell>
          <cell r="W613">
            <v>0</v>
          </cell>
        </row>
        <row r="614">
          <cell r="K614">
            <v>18</v>
          </cell>
          <cell r="Q614">
            <v>178.45839220834424</v>
          </cell>
          <cell r="R614">
            <v>27.6959301586968</v>
          </cell>
          <cell r="U614">
            <v>0</v>
          </cell>
          <cell r="V614">
            <v>1.9441019753974256</v>
          </cell>
          <cell r="W614">
            <v>0</v>
          </cell>
        </row>
        <row r="615">
          <cell r="K615">
            <v>22</v>
          </cell>
          <cell r="Q615">
            <v>218.1158126990874</v>
          </cell>
          <cell r="R615">
            <v>33.850581305073867</v>
          </cell>
          <cell r="U615">
            <v>0</v>
          </cell>
          <cell r="V615">
            <v>2.3761246365968538</v>
          </cell>
          <cell r="W615">
            <v>0</v>
          </cell>
        </row>
        <row r="616">
          <cell r="K616">
            <v>18</v>
          </cell>
          <cell r="Q616">
            <v>178.45839220834424</v>
          </cell>
          <cell r="R616">
            <v>27.6959301586968</v>
          </cell>
          <cell r="U616">
            <v>0</v>
          </cell>
          <cell r="V616">
            <v>1.9441019753974256</v>
          </cell>
          <cell r="W616">
            <v>0</v>
          </cell>
        </row>
        <row r="617">
          <cell r="K617">
            <v>18</v>
          </cell>
          <cell r="Q617">
            <v>178.45839220834424</v>
          </cell>
          <cell r="R617">
            <v>27.6959301586968</v>
          </cell>
          <cell r="U617">
            <v>0</v>
          </cell>
          <cell r="V617">
            <v>1.9441019753974256</v>
          </cell>
          <cell r="W617">
            <v>0</v>
          </cell>
        </row>
        <row r="618">
          <cell r="K618">
            <v>18</v>
          </cell>
          <cell r="Q618">
            <v>178.45839220834424</v>
          </cell>
          <cell r="R618">
            <v>27.6959301586968</v>
          </cell>
          <cell r="U618">
            <v>0</v>
          </cell>
          <cell r="V618">
            <v>1.9441019753974256</v>
          </cell>
          <cell r="W618">
            <v>0</v>
          </cell>
        </row>
        <row r="619">
          <cell r="K619">
            <v>22</v>
          </cell>
          <cell r="Q619">
            <v>218.1158126990874</v>
          </cell>
          <cell r="R619">
            <v>33.850581305073867</v>
          </cell>
          <cell r="U619">
            <v>0</v>
          </cell>
          <cell r="V619">
            <v>2.3761246365968538</v>
          </cell>
          <cell r="W619">
            <v>0</v>
          </cell>
        </row>
        <row r="620">
          <cell r="K620">
            <v>18</v>
          </cell>
          <cell r="Q620">
            <v>178.45839220834424</v>
          </cell>
          <cell r="R620">
            <v>27.6959301586968</v>
          </cell>
          <cell r="U620">
            <v>0</v>
          </cell>
          <cell r="V620">
            <v>1.9441019753974256</v>
          </cell>
          <cell r="W620">
            <v>0</v>
          </cell>
        </row>
        <row r="621">
          <cell r="K621">
            <v>15</v>
          </cell>
          <cell r="Q621">
            <v>165.10291883332002</v>
          </cell>
          <cell r="R621">
            <v>25.623221482720556</v>
          </cell>
          <cell r="U621">
            <v>0</v>
          </cell>
          <cell r="V621">
            <v>1.798609225802104</v>
          </cell>
          <cell r="W621">
            <v>0</v>
          </cell>
        </row>
        <row r="622">
          <cell r="K622">
            <v>18</v>
          </cell>
          <cell r="Q622">
            <v>178.45839220834424</v>
          </cell>
          <cell r="R622">
            <v>27.6959301586968</v>
          </cell>
          <cell r="U622">
            <v>0</v>
          </cell>
          <cell r="V622">
            <v>1.9441019753974256</v>
          </cell>
          <cell r="W622">
            <v>0</v>
          </cell>
        </row>
        <row r="623">
          <cell r="K623">
            <v>12</v>
          </cell>
          <cell r="Q623">
            <v>0</v>
          </cell>
          <cell r="R623">
            <v>0</v>
          </cell>
          <cell r="U623">
            <v>0</v>
          </cell>
          <cell r="V623">
            <v>0</v>
          </cell>
          <cell r="W623">
            <v>0</v>
          </cell>
        </row>
        <row r="624">
          <cell r="K624">
            <v>9</v>
          </cell>
          <cell r="Q624">
            <v>0</v>
          </cell>
          <cell r="R624">
            <v>0</v>
          </cell>
          <cell r="U624">
            <v>0</v>
          </cell>
          <cell r="V624">
            <v>0</v>
          </cell>
          <cell r="W624">
            <v>0</v>
          </cell>
        </row>
        <row r="625">
          <cell r="K625">
            <v>53</v>
          </cell>
          <cell r="Q625">
            <v>1243.0457410062645</v>
          </cell>
          <cell r="R625">
            <v>192.9150408728454</v>
          </cell>
          <cell r="U625">
            <v>0</v>
          </cell>
          <cell r="V625">
            <v>13.541574877455616</v>
          </cell>
          <cell r="W625">
            <v>0</v>
          </cell>
        </row>
        <row r="626">
          <cell r="K626">
            <v>18</v>
          </cell>
          <cell r="Q626">
            <v>178.45839220834424</v>
          </cell>
          <cell r="R626">
            <v>27.6959301586968</v>
          </cell>
          <cell r="U626">
            <v>0</v>
          </cell>
          <cell r="V626">
            <v>1.9441019753974256</v>
          </cell>
          <cell r="W626">
            <v>0</v>
          </cell>
        </row>
        <row r="627">
          <cell r="K627">
            <v>22</v>
          </cell>
          <cell r="Q627">
            <v>218.1158126990874</v>
          </cell>
          <cell r="R627">
            <v>33.850581305073867</v>
          </cell>
          <cell r="U627">
            <v>0</v>
          </cell>
          <cell r="V627">
            <v>2.3761246365968538</v>
          </cell>
          <cell r="W627">
            <v>0</v>
          </cell>
        </row>
        <row r="628">
          <cell r="K628">
            <v>18</v>
          </cell>
          <cell r="Q628">
            <v>178.45839220834424</v>
          </cell>
          <cell r="R628">
            <v>27.6959301586968</v>
          </cell>
          <cell r="U628">
            <v>0</v>
          </cell>
          <cell r="V628">
            <v>1.9441019753974256</v>
          </cell>
          <cell r="W628">
            <v>0</v>
          </cell>
        </row>
        <row r="629">
          <cell r="K629">
            <v>22</v>
          </cell>
          <cell r="Q629">
            <v>218.1158126990874</v>
          </cell>
          <cell r="R629">
            <v>33.850581305073867</v>
          </cell>
          <cell r="U629">
            <v>0</v>
          </cell>
          <cell r="V629">
            <v>2.3761246365968538</v>
          </cell>
          <cell r="W629">
            <v>0</v>
          </cell>
        </row>
        <row r="630">
          <cell r="K630">
            <v>18</v>
          </cell>
          <cell r="Q630">
            <v>178.45839220834424</v>
          </cell>
          <cell r="R630">
            <v>27.6959301586968</v>
          </cell>
          <cell r="U630">
            <v>0</v>
          </cell>
          <cell r="V630">
            <v>1.9441019753974256</v>
          </cell>
          <cell r="W630">
            <v>0</v>
          </cell>
        </row>
        <row r="631">
          <cell r="K631">
            <v>22</v>
          </cell>
          <cell r="Q631">
            <v>218.1158126990874</v>
          </cell>
          <cell r="R631">
            <v>33.850581305073867</v>
          </cell>
          <cell r="U631">
            <v>0</v>
          </cell>
          <cell r="V631">
            <v>2.3761246365968538</v>
          </cell>
          <cell r="W631">
            <v>0</v>
          </cell>
        </row>
        <row r="632">
          <cell r="K632">
            <v>12</v>
          </cell>
          <cell r="Q632">
            <v>89.948786395334807</v>
          </cell>
          <cell r="R632">
            <v>13.959642217085079</v>
          </cell>
          <cell r="U632">
            <v>0</v>
          </cell>
          <cell r="V632">
            <v>0.97989010856725089</v>
          </cell>
          <cell r="W632">
            <v>0</v>
          </cell>
        </row>
        <row r="633">
          <cell r="K633">
            <v>20.5</v>
          </cell>
          <cell r="Q633">
            <v>203.24428001505873</v>
          </cell>
          <cell r="R633">
            <v>31.542587125182465</v>
          </cell>
          <cell r="U633">
            <v>0</v>
          </cell>
          <cell r="V633">
            <v>2.2141161386470682</v>
          </cell>
          <cell r="W633">
            <v>0</v>
          </cell>
        </row>
        <row r="634">
          <cell r="K634">
            <v>18</v>
          </cell>
          <cell r="Q634">
            <v>178.45839220834424</v>
          </cell>
          <cell r="R634">
            <v>27.6959301586968</v>
          </cell>
          <cell r="U634">
            <v>0</v>
          </cell>
          <cell r="V634">
            <v>1.9441019753974256</v>
          </cell>
          <cell r="W634">
            <v>0</v>
          </cell>
        </row>
        <row r="635">
          <cell r="K635">
            <v>5.5</v>
          </cell>
          <cell r="Q635">
            <v>60.537736905550666</v>
          </cell>
          <cell r="R635">
            <v>9.3951812103308701</v>
          </cell>
          <cell r="U635">
            <v>0</v>
          </cell>
          <cell r="V635">
            <v>0.65949004946077139</v>
          </cell>
          <cell r="W635">
            <v>0</v>
          </cell>
        </row>
        <row r="636">
          <cell r="K636">
            <v>20</v>
          </cell>
          <cell r="Q636">
            <v>128.34787156789412</v>
          </cell>
          <cell r="R636">
            <v>19.919005449806875</v>
          </cell>
          <cell r="U636">
            <v>0</v>
          </cell>
          <cell r="V636">
            <v>1.3982046322701942</v>
          </cell>
          <cell r="W636">
            <v>0</v>
          </cell>
        </row>
        <row r="637">
          <cell r="K637">
            <v>12</v>
          </cell>
          <cell r="Q637">
            <v>645.4751947134539</v>
          </cell>
          <cell r="R637">
            <v>100.17481212698695</v>
          </cell>
          <cell r="U637">
            <v>0</v>
          </cell>
          <cell r="V637">
            <v>7.0317208710893526</v>
          </cell>
          <cell r="W637">
            <v>0</v>
          </cell>
        </row>
        <row r="638">
          <cell r="K638">
            <v>7</v>
          </cell>
          <cell r="Q638">
            <v>376.52719691618148</v>
          </cell>
          <cell r="R638">
            <v>58.435307074075723</v>
          </cell>
          <cell r="U638">
            <v>0</v>
          </cell>
          <cell r="V638">
            <v>4.1018371748021227</v>
          </cell>
          <cell r="W638">
            <v>0</v>
          </cell>
        </row>
        <row r="639">
          <cell r="K639">
            <v>14</v>
          </cell>
          <cell r="Q639">
            <v>297.71682032250504</v>
          </cell>
          <cell r="R639">
            <v>46.204295358074184</v>
          </cell>
          <cell r="U639">
            <v>0</v>
          </cell>
          <cell r="V639">
            <v>3.2432874203097279</v>
          </cell>
          <cell r="W639">
            <v>0</v>
          </cell>
        </row>
        <row r="640">
          <cell r="K640">
            <v>39</v>
          </cell>
          <cell r="Q640">
            <v>250.27834955739354</v>
          </cell>
          <cell r="R640">
            <v>38.842060627123409</v>
          </cell>
          <cell r="U640">
            <v>0</v>
          </cell>
          <cell r="V640">
            <v>2.7264990329268786</v>
          </cell>
          <cell r="W640">
            <v>0</v>
          </cell>
        </row>
        <row r="641">
          <cell r="K641">
            <v>60</v>
          </cell>
          <cell r="Q641">
            <v>385.04361470368241</v>
          </cell>
          <cell r="R641">
            <v>59.757016349420638</v>
          </cell>
          <cell r="U641">
            <v>0</v>
          </cell>
          <cell r="V641">
            <v>4.1946138968105826</v>
          </cell>
          <cell r="W641">
            <v>0</v>
          </cell>
        </row>
        <row r="642">
          <cell r="K642">
            <v>7</v>
          </cell>
          <cell r="Q642">
            <v>148.85841016125252</v>
          </cell>
          <cell r="R642">
            <v>23.102147679037092</v>
          </cell>
          <cell r="U642">
            <v>0</v>
          </cell>
          <cell r="V642">
            <v>1.621643710154864</v>
          </cell>
          <cell r="W642">
            <v>0</v>
          </cell>
        </row>
        <row r="643">
          <cell r="K643">
            <v>8</v>
          </cell>
          <cell r="Q643">
            <v>170.12389732714573</v>
          </cell>
          <cell r="R643">
            <v>26.402454490328104</v>
          </cell>
          <cell r="U643">
            <v>0</v>
          </cell>
          <cell r="V643">
            <v>1.8533070973198444</v>
          </cell>
          <cell r="W643">
            <v>0</v>
          </cell>
        </row>
        <row r="644">
          <cell r="K644">
            <v>9</v>
          </cell>
          <cell r="Q644">
            <v>68.607948626063731</v>
          </cell>
          <cell r="R644">
            <v>10.647641335132866</v>
          </cell>
          <cell r="U644">
            <v>0</v>
          </cell>
          <cell r="V644">
            <v>0.74740586195676295</v>
          </cell>
          <cell r="W644">
            <v>0</v>
          </cell>
        </row>
        <row r="645">
          <cell r="K645">
            <v>23.5</v>
          </cell>
          <cell r="Q645">
            <v>232.98734538311609</v>
          </cell>
          <cell r="R645">
            <v>36.158575484965262</v>
          </cell>
          <cell r="U645">
            <v>0</v>
          </cell>
          <cell r="V645">
            <v>2.5381331345466389</v>
          </cell>
          <cell r="W645">
            <v>0</v>
          </cell>
        </row>
        <row r="646">
          <cell r="K646">
            <v>24</v>
          </cell>
          <cell r="Q646">
            <v>0</v>
          </cell>
          <cell r="R646">
            <v>0</v>
          </cell>
          <cell r="U646">
            <v>0</v>
          </cell>
          <cell r="V646">
            <v>0</v>
          </cell>
          <cell r="W646">
            <v>0</v>
          </cell>
        </row>
        <row r="647">
          <cell r="K647">
            <v>24</v>
          </cell>
          <cell r="Q647">
            <v>0</v>
          </cell>
          <cell r="R647">
            <v>0</v>
          </cell>
          <cell r="U647">
            <v>0</v>
          </cell>
          <cell r="V647">
            <v>0</v>
          </cell>
          <cell r="W647">
            <v>0</v>
          </cell>
        </row>
        <row r="648">
          <cell r="K648">
            <v>18</v>
          </cell>
          <cell r="Q648">
            <v>0</v>
          </cell>
          <cell r="R648">
            <v>0</v>
          </cell>
          <cell r="U648">
            <v>0</v>
          </cell>
          <cell r="V648">
            <v>0</v>
          </cell>
          <cell r="W648">
            <v>0</v>
          </cell>
        </row>
        <row r="649">
          <cell r="K649">
            <v>24</v>
          </cell>
          <cell r="Q649">
            <v>0</v>
          </cell>
          <cell r="R649">
            <v>0</v>
          </cell>
          <cell r="U649">
            <v>0</v>
          </cell>
          <cell r="V649">
            <v>0</v>
          </cell>
          <cell r="W649">
            <v>0</v>
          </cell>
        </row>
        <row r="650">
          <cell r="K650">
            <v>24</v>
          </cell>
          <cell r="Q650">
            <v>0</v>
          </cell>
          <cell r="R650">
            <v>0</v>
          </cell>
          <cell r="U650">
            <v>0</v>
          </cell>
          <cell r="V650">
            <v>0</v>
          </cell>
          <cell r="W650">
            <v>0</v>
          </cell>
        </row>
        <row r="651">
          <cell r="K651">
            <v>23</v>
          </cell>
          <cell r="Q651">
            <v>0</v>
          </cell>
          <cell r="R651">
            <v>0</v>
          </cell>
          <cell r="U651">
            <v>0</v>
          </cell>
          <cell r="V651">
            <v>0</v>
          </cell>
          <cell r="W651">
            <v>0</v>
          </cell>
        </row>
        <row r="652">
          <cell r="K652">
            <v>32</v>
          </cell>
          <cell r="Q652">
            <v>0</v>
          </cell>
          <cell r="R652">
            <v>0</v>
          </cell>
          <cell r="U652">
            <v>0</v>
          </cell>
          <cell r="V652">
            <v>0</v>
          </cell>
          <cell r="W652">
            <v>0</v>
          </cell>
        </row>
        <row r="653">
          <cell r="K653">
            <v>18</v>
          </cell>
          <cell r="Q653">
            <v>198.49275459355135</v>
          </cell>
          <cell r="R653">
            <v>30.805172007894484</v>
          </cell>
          <cell r="U653">
            <v>0</v>
          </cell>
          <cell r="V653">
            <v>2.1623536530402316</v>
          </cell>
          <cell r="W653">
            <v>0</v>
          </cell>
        </row>
        <row r="654">
          <cell r="K654">
            <v>18</v>
          </cell>
          <cell r="Q654">
            <v>0</v>
          </cell>
          <cell r="R654">
            <v>0</v>
          </cell>
          <cell r="U654">
            <v>0</v>
          </cell>
          <cell r="V654">
            <v>0</v>
          </cell>
          <cell r="W654">
            <v>0</v>
          </cell>
        </row>
        <row r="655">
          <cell r="K655">
            <v>14</v>
          </cell>
          <cell r="Q655">
            <v>0</v>
          </cell>
          <cell r="R655">
            <v>0</v>
          </cell>
          <cell r="U655">
            <v>0</v>
          </cell>
          <cell r="V655">
            <v>0</v>
          </cell>
          <cell r="W655">
            <v>0</v>
          </cell>
        </row>
        <row r="656">
          <cell r="K656">
            <v>14</v>
          </cell>
          <cell r="Q656">
            <v>0</v>
          </cell>
          <cell r="R656">
            <v>0</v>
          </cell>
          <cell r="U656">
            <v>0</v>
          </cell>
          <cell r="V656">
            <v>0</v>
          </cell>
          <cell r="W656">
            <v>0</v>
          </cell>
        </row>
        <row r="657">
          <cell r="K657">
            <v>14</v>
          </cell>
          <cell r="Q657">
            <v>0</v>
          </cell>
          <cell r="R657">
            <v>0</v>
          </cell>
          <cell r="U657">
            <v>0</v>
          </cell>
          <cell r="V657">
            <v>0</v>
          </cell>
          <cell r="W657">
            <v>0</v>
          </cell>
        </row>
        <row r="658">
          <cell r="K658">
            <v>14</v>
          </cell>
          <cell r="Q658">
            <v>0</v>
          </cell>
          <cell r="R658">
            <v>0</v>
          </cell>
          <cell r="U658">
            <v>0</v>
          </cell>
          <cell r="V658">
            <v>0</v>
          </cell>
          <cell r="W658">
            <v>0</v>
          </cell>
        </row>
        <row r="659">
          <cell r="K659">
            <v>14</v>
          </cell>
          <cell r="Q659">
            <v>0</v>
          </cell>
          <cell r="R659">
            <v>0</v>
          </cell>
          <cell r="U659">
            <v>0</v>
          </cell>
          <cell r="V659">
            <v>0</v>
          </cell>
          <cell r="W659">
            <v>0</v>
          </cell>
        </row>
        <row r="660">
          <cell r="K660">
            <v>14</v>
          </cell>
          <cell r="Q660">
            <v>0</v>
          </cell>
          <cell r="R660">
            <v>0</v>
          </cell>
          <cell r="U660">
            <v>0</v>
          </cell>
          <cell r="V660">
            <v>0</v>
          </cell>
          <cell r="W660">
            <v>0</v>
          </cell>
        </row>
        <row r="661">
          <cell r="K661">
            <v>14</v>
          </cell>
          <cell r="Q661">
            <v>0</v>
          </cell>
          <cell r="R661">
            <v>0</v>
          </cell>
          <cell r="U661">
            <v>0</v>
          </cell>
          <cell r="V661">
            <v>0</v>
          </cell>
          <cell r="W661">
            <v>0</v>
          </cell>
        </row>
        <row r="662">
          <cell r="K662">
            <v>14</v>
          </cell>
          <cell r="Q662">
            <v>0</v>
          </cell>
          <cell r="R662">
            <v>0</v>
          </cell>
          <cell r="U662">
            <v>0</v>
          </cell>
          <cell r="V662">
            <v>0</v>
          </cell>
          <cell r="W662">
            <v>0</v>
          </cell>
        </row>
        <row r="663">
          <cell r="K663">
            <v>11.5</v>
          </cell>
          <cell r="Q663">
            <v>0</v>
          </cell>
          <cell r="R663">
            <v>0</v>
          </cell>
          <cell r="U663">
            <v>0</v>
          </cell>
          <cell r="V663">
            <v>0</v>
          </cell>
          <cell r="W663">
            <v>0</v>
          </cell>
        </row>
        <row r="664">
          <cell r="K664">
            <v>22.5</v>
          </cell>
          <cell r="Q664">
            <v>0</v>
          </cell>
          <cell r="R664">
            <v>0</v>
          </cell>
          <cell r="U664">
            <v>0</v>
          </cell>
          <cell r="V664">
            <v>0</v>
          </cell>
          <cell r="W664">
            <v>0</v>
          </cell>
        </row>
        <row r="665">
          <cell r="K665">
            <v>9</v>
          </cell>
          <cell r="Q665">
            <v>0</v>
          </cell>
          <cell r="R665">
            <v>0</v>
          </cell>
          <cell r="U665">
            <v>0</v>
          </cell>
          <cell r="V665">
            <v>0</v>
          </cell>
          <cell r="W665">
            <v>0</v>
          </cell>
        </row>
        <row r="666">
          <cell r="K666">
            <v>13</v>
          </cell>
          <cell r="Q666">
            <v>0</v>
          </cell>
          <cell r="R666">
            <v>0</v>
          </cell>
          <cell r="U666">
            <v>0</v>
          </cell>
          <cell r="V666">
            <v>0</v>
          </cell>
          <cell r="W666">
            <v>0</v>
          </cell>
        </row>
        <row r="667">
          <cell r="K667">
            <v>22</v>
          </cell>
          <cell r="Q667">
            <v>0</v>
          </cell>
          <cell r="R667">
            <v>0</v>
          </cell>
          <cell r="U667">
            <v>0</v>
          </cell>
          <cell r="V667">
            <v>0</v>
          </cell>
          <cell r="W667">
            <v>0</v>
          </cell>
        </row>
        <row r="668">
          <cell r="K668">
            <v>24</v>
          </cell>
          <cell r="Q668">
            <v>0</v>
          </cell>
          <cell r="R668">
            <v>0</v>
          </cell>
          <cell r="U668">
            <v>0</v>
          </cell>
          <cell r="V668">
            <v>0</v>
          </cell>
          <cell r="W668">
            <v>0</v>
          </cell>
        </row>
        <row r="669">
          <cell r="K669">
            <v>24</v>
          </cell>
          <cell r="Q669">
            <v>0</v>
          </cell>
          <cell r="R669">
            <v>0</v>
          </cell>
          <cell r="U669">
            <v>0</v>
          </cell>
          <cell r="V669">
            <v>0</v>
          </cell>
          <cell r="W669">
            <v>0</v>
          </cell>
        </row>
        <row r="670">
          <cell r="K670">
            <v>6</v>
          </cell>
          <cell r="Q670">
            <v>0</v>
          </cell>
          <cell r="R670">
            <v>0</v>
          </cell>
          <cell r="U670">
            <v>0</v>
          </cell>
          <cell r="V670">
            <v>0</v>
          </cell>
          <cell r="W670">
            <v>0</v>
          </cell>
        </row>
        <row r="671">
          <cell r="Q671">
            <v>0</v>
          </cell>
          <cell r="R671">
            <v>0</v>
          </cell>
          <cell r="U671">
            <v>0</v>
          </cell>
          <cell r="V671">
            <v>0</v>
          </cell>
          <cell r="W671">
            <v>0</v>
          </cell>
        </row>
        <row r="672">
          <cell r="Q672">
            <v>0</v>
          </cell>
          <cell r="R672">
            <v>0</v>
          </cell>
          <cell r="U672">
            <v>0</v>
          </cell>
          <cell r="V672">
            <v>0</v>
          </cell>
          <cell r="W672">
            <v>0</v>
          </cell>
        </row>
        <row r="673">
          <cell r="K673">
            <v>6</v>
          </cell>
          <cell r="Q673">
            <v>322.73759735672695</v>
          </cell>
          <cell r="R673">
            <v>50.087406063493475</v>
          </cell>
          <cell r="U673">
            <v>0</v>
          </cell>
          <cell r="V673">
            <v>3.5158604355446763</v>
          </cell>
          <cell r="W673">
            <v>0</v>
          </cell>
        </row>
        <row r="674">
          <cell r="K674">
            <v>9.5</v>
          </cell>
          <cell r="Q674">
            <v>511.00119581481766</v>
          </cell>
          <cell r="R674">
            <v>79.305059600531322</v>
          </cell>
          <cell r="U674">
            <v>0</v>
          </cell>
          <cell r="V674">
            <v>5.5667790229457372</v>
          </cell>
          <cell r="W674">
            <v>0</v>
          </cell>
        </row>
        <row r="675">
          <cell r="K675">
            <v>20</v>
          </cell>
          <cell r="Q675">
            <v>128.34787156789412</v>
          </cell>
          <cell r="R675">
            <v>19.919005449806875</v>
          </cell>
          <cell r="U675">
            <v>0</v>
          </cell>
          <cell r="V675">
            <v>1.3982046322701942</v>
          </cell>
          <cell r="W675">
            <v>0</v>
          </cell>
        </row>
        <row r="676">
          <cell r="K676">
            <v>112</v>
          </cell>
          <cell r="Q676">
            <v>718.74808078020715</v>
          </cell>
          <cell r="R676">
            <v>111.54643051891853</v>
          </cell>
          <cell r="U676">
            <v>0</v>
          </cell>
          <cell r="V676">
            <v>7.8299459407130882</v>
          </cell>
          <cell r="W676">
            <v>0</v>
          </cell>
        </row>
        <row r="677">
          <cell r="Q677">
            <v>0</v>
          </cell>
          <cell r="R677">
            <v>0</v>
          </cell>
          <cell r="U677">
            <v>0</v>
          </cell>
          <cell r="V677">
            <v>0</v>
          </cell>
          <cell r="W677">
            <v>0</v>
          </cell>
        </row>
        <row r="678">
          <cell r="Q678">
            <v>0</v>
          </cell>
          <cell r="R678">
            <v>0</v>
          </cell>
          <cell r="U678">
            <v>0</v>
          </cell>
          <cell r="V678">
            <v>0</v>
          </cell>
          <cell r="W678">
            <v>0</v>
          </cell>
        </row>
        <row r="679">
          <cell r="K679">
            <v>5</v>
          </cell>
          <cell r="Q679">
            <v>101.28848382551591</v>
          </cell>
          <cell r="R679">
            <v>15.719511641888543</v>
          </cell>
          <cell r="U679">
            <v>0</v>
          </cell>
          <cell r="V679">
            <v>1.1034232632797891</v>
          </cell>
          <cell r="W679">
            <v>0</v>
          </cell>
        </row>
        <row r="680">
          <cell r="K680">
            <v>14</v>
          </cell>
          <cell r="Q680">
            <v>138.80097171760107</v>
          </cell>
          <cell r="R680">
            <v>21.54127901231973</v>
          </cell>
          <cell r="U680">
            <v>0</v>
          </cell>
          <cell r="V680">
            <v>1.5120793141979978</v>
          </cell>
          <cell r="W680">
            <v>0</v>
          </cell>
        </row>
        <row r="681">
          <cell r="K681">
            <v>7.41</v>
          </cell>
          <cell r="Q681">
            <v>398.58093273555784</v>
          </cell>
          <cell r="R681">
            <v>61.857946488414449</v>
          </cell>
          <cell r="U681">
            <v>0</v>
          </cell>
          <cell r="V681">
            <v>4.3420876378976754</v>
          </cell>
          <cell r="W681">
            <v>0</v>
          </cell>
        </row>
        <row r="682">
          <cell r="K682">
            <v>4.18</v>
          </cell>
          <cell r="Q682">
            <v>15.397304085278506</v>
          </cell>
          <cell r="R682">
            <v>2.3895915081439978</v>
          </cell>
          <cell r="U682">
            <v>0</v>
          </cell>
          <cell r="V682">
            <v>0.16773618162511475</v>
          </cell>
          <cell r="W682">
            <v>0</v>
          </cell>
        </row>
        <row r="683">
          <cell r="K683">
            <v>62</v>
          </cell>
          <cell r="Q683">
            <v>1016.5651939811082</v>
          </cell>
          <cell r="R683">
            <v>157.76629087520377</v>
          </cell>
          <cell r="U683">
            <v>0</v>
          </cell>
          <cell r="V683">
            <v>11.074325938293043</v>
          </cell>
          <cell r="W683">
            <v>0</v>
          </cell>
        </row>
        <row r="684">
          <cell r="K684">
            <v>9.6</v>
          </cell>
          <cell r="Q684">
            <v>271.78027958150847</v>
          </cell>
          <cell r="R684">
            <v>42.179062293763039</v>
          </cell>
          <cell r="U684">
            <v>0</v>
          </cell>
          <cell r="V684">
            <v>2.9607381971234088</v>
          </cell>
          <cell r="W684">
            <v>0</v>
          </cell>
        </row>
        <row r="685">
          <cell r="K685">
            <v>8.1999999999999993</v>
          </cell>
          <cell r="Q685">
            <v>81.297712006023488</v>
          </cell>
          <cell r="R685">
            <v>12.617034850072985</v>
          </cell>
          <cell r="U685">
            <v>0</v>
          </cell>
          <cell r="V685">
            <v>0.88564645545882725</v>
          </cell>
          <cell r="W685">
            <v>0</v>
          </cell>
        </row>
        <row r="686">
          <cell r="K686">
            <v>17</v>
          </cell>
          <cell r="Q686">
            <v>168.54403708565846</v>
          </cell>
          <cell r="R686">
            <v>26.157267372102535</v>
          </cell>
          <cell r="U686">
            <v>0</v>
          </cell>
          <cell r="V686">
            <v>1.8360963100975689</v>
          </cell>
          <cell r="W686">
            <v>0</v>
          </cell>
        </row>
        <row r="687">
          <cell r="K687">
            <v>15.93</v>
          </cell>
          <cell r="Q687">
            <v>157.93567710438467</v>
          </cell>
          <cell r="R687">
            <v>24.510898190446667</v>
          </cell>
          <cell r="U687">
            <v>0</v>
          </cell>
          <cell r="V687">
            <v>1.7205302482267217</v>
          </cell>
          <cell r="W687">
            <v>0</v>
          </cell>
        </row>
        <row r="688">
          <cell r="K688">
            <v>69.599999999999994</v>
          </cell>
          <cell r="Q688">
            <v>634.47106268303151</v>
          </cell>
          <cell r="R688">
            <v>98.467020924789807</v>
          </cell>
          <cell r="U688">
            <v>0</v>
          </cell>
          <cell r="V688">
            <v>6.9118433211845973</v>
          </cell>
          <cell r="W688">
            <v>0</v>
          </cell>
        </row>
        <row r="689">
          <cell r="K689">
            <v>12</v>
          </cell>
          <cell r="Q689">
            <v>271.5648598415641</v>
          </cell>
          <cell r="R689">
            <v>42.145630130677425</v>
          </cell>
          <cell r="U689">
            <v>0</v>
          </cell>
          <cell r="V689">
            <v>2.9583914431446066</v>
          </cell>
          <cell r="W689">
            <v>0</v>
          </cell>
        </row>
        <row r="690">
          <cell r="K690">
            <v>7</v>
          </cell>
          <cell r="Q690">
            <v>16.3936138213774</v>
          </cell>
          <cell r="R690">
            <v>2.5442142441552575</v>
          </cell>
          <cell r="U690">
            <v>0</v>
          </cell>
          <cell r="V690">
            <v>0.1785898473008441</v>
          </cell>
          <cell r="W690">
            <v>0</v>
          </cell>
        </row>
        <row r="691">
          <cell r="K691">
            <v>48.19</v>
          </cell>
          <cell r="Q691">
            <v>309.25419654284093</v>
          </cell>
          <cell r="R691">
            <v>47.994843631309678</v>
          </cell>
          <cell r="U691">
            <v>0</v>
          </cell>
          <cell r="V691">
            <v>3.3689740614550332</v>
          </cell>
          <cell r="W691">
            <v>0</v>
          </cell>
        </row>
        <row r="692">
          <cell r="K692">
            <v>41.91</v>
          </cell>
          <cell r="Q692">
            <v>268.95296487052212</v>
          </cell>
          <cell r="R692">
            <v>41.74027592007031</v>
          </cell>
          <cell r="U692">
            <v>0</v>
          </cell>
          <cell r="V692">
            <v>2.929937806922192</v>
          </cell>
          <cell r="W692">
            <v>0</v>
          </cell>
        </row>
        <row r="693">
          <cell r="K693">
            <v>17.97</v>
          </cell>
          <cell r="Q693">
            <v>115.32056260375286</v>
          </cell>
          <cell r="R693">
            <v>17.897226396651476</v>
          </cell>
          <cell r="U693">
            <v>0</v>
          </cell>
          <cell r="V693">
            <v>1.2562868620947694</v>
          </cell>
          <cell r="W693">
            <v>0</v>
          </cell>
        </row>
        <row r="694">
          <cell r="K694">
            <v>13.53</v>
          </cell>
          <cell r="Q694">
            <v>727.77328203941931</v>
          </cell>
          <cell r="R694">
            <v>112.94710067317779</v>
          </cell>
          <cell r="U694">
            <v>0</v>
          </cell>
          <cell r="V694">
            <v>7.9282652821532453</v>
          </cell>
          <cell r="W694">
            <v>0</v>
          </cell>
        </row>
        <row r="695">
          <cell r="K695">
            <v>18</v>
          </cell>
          <cell r="Q695">
            <v>178.45839220834424</v>
          </cell>
          <cell r="R695">
            <v>27.6959301586968</v>
          </cell>
          <cell r="U695">
            <v>0</v>
          </cell>
          <cell r="V695">
            <v>1.9441019753974256</v>
          </cell>
          <cell r="W695">
            <v>0</v>
          </cell>
        </row>
        <row r="696">
          <cell r="K696">
            <v>14</v>
          </cell>
          <cell r="Q696">
            <v>138.80097171760107</v>
          </cell>
          <cell r="R696">
            <v>21.54127901231973</v>
          </cell>
          <cell r="U696">
            <v>0</v>
          </cell>
          <cell r="V696">
            <v>1.5120793141979978</v>
          </cell>
          <cell r="W696">
            <v>0</v>
          </cell>
        </row>
        <row r="697">
          <cell r="K697">
            <v>14</v>
          </cell>
          <cell r="Q697">
            <v>138.80097171760107</v>
          </cell>
          <cell r="R697">
            <v>21.54127901231973</v>
          </cell>
          <cell r="U697">
            <v>0</v>
          </cell>
          <cell r="V697">
            <v>1.5120793141979978</v>
          </cell>
          <cell r="W697">
            <v>0</v>
          </cell>
        </row>
        <row r="698">
          <cell r="K698">
            <v>14</v>
          </cell>
          <cell r="Q698">
            <v>138.80097171760107</v>
          </cell>
          <cell r="R698">
            <v>21.54127901231973</v>
          </cell>
          <cell r="U698">
            <v>0</v>
          </cell>
          <cell r="V698">
            <v>1.5120793141979978</v>
          </cell>
          <cell r="W698">
            <v>0</v>
          </cell>
        </row>
        <row r="699">
          <cell r="K699">
            <v>14</v>
          </cell>
          <cell r="Q699">
            <v>138.80097171760107</v>
          </cell>
          <cell r="R699">
            <v>21.54127901231973</v>
          </cell>
          <cell r="U699">
            <v>0</v>
          </cell>
          <cell r="V699">
            <v>1.5120793141979978</v>
          </cell>
          <cell r="W699">
            <v>0</v>
          </cell>
        </row>
        <row r="700">
          <cell r="K700">
            <v>14</v>
          </cell>
          <cell r="Q700">
            <v>138.80097171760107</v>
          </cell>
          <cell r="R700">
            <v>21.54127901231973</v>
          </cell>
          <cell r="U700">
            <v>0</v>
          </cell>
          <cell r="V700">
            <v>1.5120793141979978</v>
          </cell>
          <cell r="W700">
            <v>0</v>
          </cell>
        </row>
        <row r="701">
          <cell r="K701">
            <v>15</v>
          </cell>
          <cell r="Q701">
            <v>148.71532684028685</v>
          </cell>
          <cell r="R701">
            <v>23.079941798913993</v>
          </cell>
          <cell r="U701">
            <v>0</v>
          </cell>
          <cell r="V701">
            <v>1.6200849794978545</v>
          </cell>
          <cell r="W701">
            <v>0</v>
          </cell>
        </row>
        <row r="702">
          <cell r="K702">
            <v>12</v>
          </cell>
          <cell r="Q702">
            <v>118.97226147222949</v>
          </cell>
          <cell r="R702">
            <v>18.463953439131199</v>
          </cell>
          <cell r="U702">
            <v>0</v>
          </cell>
          <cell r="V702">
            <v>1.2960679835982838</v>
          </cell>
          <cell r="W702">
            <v>0</v>
          </cell>
        </row>
        <row r="703">
          <cell r="K703">
            <v>10.92</v>
          </cell>
          <cell r="Q703">
            <v>128.8866165949153</v>
          </cell>
          <cell r="R703">
            <v>20.002616225725465</v>
          </cell>
          <cell r="U703">
            <v>0</v>
          </cell>
          <cell r="V703">
            <v>1.4040736488981407</v>
          </cell>
          <cell r="W703">
            <v>0</v>
          </cell>
        </row>
        <row r="704">
          <cell r="K704">
            <v>55.8</v>
          </cell>
          <cell r="Q704">
            <v>508.67076577174083</v>
          </cell>
          <cell r="R704">
            <v>78.943387465564243</v>
          </cell>
          <cell r="U704">
            <v>0</v>
          </cell>
          <cell r="V704">
            <v>5.5413916281910991</v>
          </cell>
          <cell r="W704">
            <v>0</v>
          </cell>
        </row>
        <row r="705">
          <cell r="K705">
            <v>12.48</v>
          </cell>
          <cell r="Q705">
            <v>671.29420250199212</v>
          </cell>
          <cell r="R705">
            <v>104.18180461206643</v>
          </cell>
          <cell r="U705">
            <v>0</v>
          </cell>
          <cell r="V705">
            <v>7.3129897059329272</v>
          </cell>
          <cell r="W705">
            <v>0</v>
          </cell>
        </row>
        <row r="706">
          <cell r="K706">
            <v>3.99</v>
          </cell>
          <cell r="Q706">
            <v>76.040476393887303</v>
          </cell>
          <cell r="R706">
            <v>11.80113581310559</v>
          </cell>
          <cell r="U706">
            <v>0</v>
          </cell>
          <cell r="V706">
            <v>0.82837483033541226</v>
          </cell>
          <cell r="W706">
            <v>0</v>
          </cell>
        </row>
        <row r="707">
          <cell r="K707">
            <v>4.93</v>
          </cell>
          <cell r="Q707">
            <v>0</v>
          </cell>
          <cell r="R707">
            <v>0</v>
          </cell>
          <cell r="U707">
            <v>0</v>
          </cell>
          <cell r="V707">
            <v>0</v>
          </cell>
          <cell r="W707">
            <v>0</v>
          </cell>
        </row>
        <row r="708">
          <cell r="K708">
            <v>10.62</v>
          </cell>
          <cell r="Q708">
            <v>65.697037065051859</v>
          </cell>
          <cell r="R708">
            <v>10.195881110834719</v>
          </cell>
          <cell r="U708">
            <v>0</v>
          </cell>
          <cell r="V708">
            <v>0.71569477879647325</v>
          </cell>
          <cell r="W708">
            <v>0</v>
          </cell>
        </row>
        <row r="709">
          <cell r="K709">
            <v>24</v>
          </cell>
          <cell r="Q709">
            <v>194.38227958194778</v>
          </cell>
          <cell r="R709">
            <v>30.167244996271897</v>
          </cell>
          <cell r="U709">
            <v>0</v>
          </cell>
          <cell r="V709">
            <v>2.1175746852876207</v>
          </cell>
          <cell r="W709">
            <v>0</v>
          </cell>
        </row>
        <row r="710">
          <cell r="K710">
            <v>12.16</v>
          </cell>
          <cell r="Q710">
            <v>78.035505913279636</v>
          </cell>
          <cell r="R710">
            <v>12.110755313482581</v>
          </cell>
          <cell r="U710">
            <v>0</v>
          </cell>
          <cell r="V710">
            <v>0.85010841642027812</v>
          </cell>
          <cell r="W710">
            <v>0</v>
          </cell>
        </row>
        <row r="711">
          <cell r="K711">
            <v>20.16</v>
          </cell>
          <cell r="Q711">
            <v>129.37465454043726</v>
          </cell>
          <cell r="R711">
            <v>20.078357493405331</v>
          </cell>
          <cell r="U711">
            <v>0</v>
          </cell>
          <cell r="V711">
            <v>1.4093902693283558</v>
          </cell>
          <cell r="W711">
            <v>0</v>
          </cell>
        </row>
        <row r="712">
          <cell r="K712">
            <v>36</v>
          </cell>
          <cell r="Q712">
            <v>231.02616882220943</v>
          </cell>
          <cell r="R712">
            <v>35.854209809652374</v>
          </cell>
          <cell r="U712">
            <v>0</v>
          </cell>
          <cell r="V712">
            <v>2.5167683380863495</v>
          </cell>
          <cell r="W712">
            <v>0</v>
          </cell>
        </row>
        <row r="713">
          <cell r="K713">
            <v>29.6</v>
          </cell>
          <cell r="Q713">
            <v>189.95484992048333</v>
          </cell>
          <cell r="R713">
            <v>29.480128065714183</v>
          </cell>
          <cell r="U713">
            <v>0</v>
          </cell>
          <cell r="V713">
            <v>2.0693428557598876</v>
          </cell>
          <cell r="W713">
            <v>0</v>
          </cell>
        </row>
        <row r="714">
          <cell r="K714">
            <v>23.4</v>
          </cell>
          <cell r="Q714">
            <v>414.27841048365627</v>
          </cell>
          <cell r="R714">
            <v>64.294123582688982</v>
          </cell>
          <cell r="U714">
            <v>0</v>
          </cell>
          <cell r="V714">
            <v>4.5130938714583095</v>
          </cell>
          <cell r="W714">
            <v>0</v>
          </cell>
        </row>
        <row r="715">
          <cell r="K715">
            <v>15.21</v>
          </cell>
          <cell r="Q715">
            <v>150.7973414160509</v>
          </cell>
          <cell r="R715">
            <v>23.40306098409879</v>
          </cell>
          <cell r="U715">
            <v>0</v>
          </cell>
          <cell r="V715">
            <v>1.6427661692108246</v>
          </cell>
          <cell r="W715">
            <v>0</v>
          </cell>
        </row>
        <row r="716">
          <cell r="K716">
            <v>14.82</v>
          </cell>
          <cell r="Q716">
            <v>146.93074291820341</v>
          </cell>
          <cell r="R716">
            <v>22.802982497327029</v>
          </cell>
          <cell r="U716">
            <v>0</v>
          </cell>
          <cell r="V716">
            <v>1.6006439597438804</v>
          </cell>
          <cell r="W716">
            <v>0</v>
          </cell>
        </row>
        <row r="717">
          <cell r="K717">
            <v>14.82</v>
          </cell>
          <cell r="Q717">
            <v>146.93074291820341</v>
          </cell>
          <cell r="R717">
            <v>22.802982497327029</v>
          </cell>
          <cell r="U717">
            <v>0</v>
          </cell>
          <cell r="V717">
            <v>1.6006439597438804</v>
          </cell>
          <cell r="W717">
            <v>0</v>
          </cell>
        </row>
        <row r="718">
          <cell r="K718">
            <v>15.21</v>
          </cell>
          <cell r="Q718">
            <v>150.7973414160509</v>
          </cell>
          <cell r="R718">
            <v>23.40306098409879</v>
          </cell>
          <cell r="U718">
            <v>0</v>
          </cell>
          <cell r="V718">
            <v>1.6427661692108246</v>
          </cell>
          <cell r="W718">
            <v>0</v>
          </cell>
        </row>
        <row r="719">
          <cell r="K719">
            <v>14.82</v>
          </cell>
          <cell r="Q719">
            <v>146.93074291820341</v>
          </cell>
          <cell r="R719">
            <v>22.802982497327029</v>
          </cell>
          <cell r="U719">
            <v>0</v>
          </cell>
          <cell r="V719">
            <v>1.6006439597438804</v>
          </cell>
          <cell r="W719">
            <v>0</v>
          </cell>
        </row>
        <row r="720">
          <cell r="K720">
            <v>14.43</v>
          </cell>
          <cell r="Q720">
            <v>143.06414442035597</v>
          </cell>
          <cell r="R720">
            <v>22.202904010555265</v>
          </cell>
          <cell r="U720">
            <v>0</v>
          </cell>
          <cell r="V720">
            <v>1.5585217502769362</v>
          </cell>
          <cell r="W720">
            <v>0</v>
          </cell>
        </row>
        <row r="721">
          <cell r="K721">
            <v>25.2</v>
          </cell>
          <cell r="Q721">
            <v>249.84174909168192</v>
          </cell>
          <cell r="R721">
            <v>38.774302222175514</v>
          </cell>
          <cell r="U721">
            <v>0</v>
          </cell>
          <cell r="V721">
            <v>2.7217427655563959</v>
          </cell>
          <cell r="W721">
            <v>0</v>
          </cell>
        </row>
        <row r="722">
          <cell r="K722">
            <v>8.51</v>
          </cell>
          <cell r="Q722">
            <v>19.929950517131669</v>
          </cell>
          <cell r="R722">
            <v>3.0930376025373203</v>
          </cell>
          <cell r="U722">
            <v>0</v>
          </cell>
          <cell r="V722">
            <v>0.21711422864716906</v>
          </cell>
          <cell r="W722">
            <v>0</v>
          </cell>
        </row>
        <row r="723">
          <cell r="K723">
            <v>3.99</v>
          </cell>
          <cell r="Q723">
            <v>39.558276939516304</v>
          </cell>
          <cell r="R723">
            <v>6.1392645185111236</v>
          </cell>
          <cell r="U723">
            <v>0</v>
          </cell>
          <cell r="V723">
            <v>0.43094260454642935</v>
          </cell>
          <cell r="W723">
            <v>0</v>
          </cell>
        </row>
        <row r="724">
          <cell r="K724">
            <v>29.2</v>
          </cell>
          <cell r="Q724">
            <v>289.49916958242511</v>
          </cell>
          <cell r="R724">
            <v>44.928953368552584</v>
          </cell>
          <cell r="U724">
            <v>0</v>
          </cell>
          <cell r="V724">
            <v>3.1537654267558235</v>
          </cell>
          <cell r="W724">
            <v>0</v>
          </cell>
        </row>
        <row r="725">
          <cell r="K725">
            <v>8.4</v>
          </cell>
          <cell r="Q725">
            <v>83.280583030560663</v>
          </cell>
          <cell r="R725">
            <v>12.92476740739184</v>
          </cell>
          <cell r="U725">
            <v>0</v>
          </cell>
          <cell r="V725">
            <v>0.90724758851879872</v>
          </cell>
          <cell r="W725">
            <v>0</v>
          </cell>
        </row>
        <row r="726">
          <cell r="K726">
            <v>12.48</v>
          </cell>
          <cell r="Q726">
            <v>671.29420250199212</v>
          </cell>
          <cell r="R726">
            <v>104.18180461206643</v>
          </cell>
          <cell r="U726">
            <v>0</v>
          </cell>
          <cell r="V726">
            <v>7.3129897059329272</v>
          </cell>
          <cell r="W726">
            <v>0</v>
          </cell>
        </row>
        <row r="727">
          <cell r="K727">
            <v>7.41</v>
          </cell>
          <cell r="Q727">
            <v>398.58093273555784</v>
          </cell>
          <cell r="R727">
            <v>61.857946488414449</v>
          </cell>
          <cell r="U727">
            <v>0</v>
          </cell>
          <cell r="V727">
            <v>4.3420876378976754</v>
          </cell>
          <cell r="W727">
            <v>0</v>
          </cell>
        </row>
        <row r="728">
          <cell r="K728">
            <v>3.6</v>
          </cell>
          <cell r="Q728">
            <v>68.607948626063731</v>
          </cell>
          <cell r="R728">
            <v>10.647641335132866</v>
          </cell>
          <cell r="U728">
            <v>0</v>
          </cell>
          <cell r="V728">
            <v>0.74740586195676295</v>
          </cell>
          <cell r="W728">
            <v>0</v>
          </cell>
        </row>
        <row r="729">
          <cell r="K729">
            <v>3.6</v>
          </cell>
          <cell r="Q729">
            <v>0</v>
          </cell>
          <cell r="R729">
            <v>0</v>
          </cell>
          <cell r="U729">
            <v>0</v>
          </cell>
          <cell r="V729">
            <v>0</v>
          </cell>
          <cell r="W729">
            <v>0</v>
          </cell>
        </row>
        <row r="730">
          <cell r="K730">
            <v>7.2</v>
          </cell>
          <cell r="Q730">
            <v>16.862002787702473</v>
          </cell>
          <cell r="R730">
            <v>2.616906079702551</v>
          </cell>
          <cell r="U730">
            <v>0</v>
          </cell>
          <cell r="V730">
            <v>0.18369241436658254</v>
          </cell>
          <cell r="W730">
            <v>0</v>
          </cell>
        </row>
        <row r="731">
          <cell r="K731">
            <v>4.32</v>
          </cell>
          <cell r="Q731">
            <v>10.117201672621484</v>
          </cell>
          <cell r="R731">
            <v>1.5701436478215307</v>
          </cell>
          <cell r="U731">
            <v>0</v>
          </cell>
          <cell r="V731">
            <v>0.11021544861994953</v>
          </cell>
          <cell r="W731">
            <v>0</v>
          </cell>
        </row>
        <row r="732">
          <cell r="K732">
            <v>23.94</v>
          </cell>
          <cell r="Q732">
            <v>392.52533457915695</v>
          </cell>
          <cell r="R732">
            <v>60.918145218586744</v>
          </cell>
          <cell r="U732">
            <v>0</v>
          </cell>
          <cell r="V732">
            <v>4.2761187574634754</v>
          </cell>
          <cell r="W732">
            <v>0</v>
          </cell>
        </row>
        <row r="733">
          <cell r="K733">
            <v>24.57</v>
          </cell>
          <cell r="Q733">
            <v>402.85494864702946</v>
          </cell>
          <cell r="R733">
            <v>62.521254303286391</v>
          </cell>
          <cell r="U733">
            <v>0</v>
          </cell>
          <cell r="V733">
            <v>4.3886481984493555</v>
          </cell>
          <cell r="W733">
            <v>0</v>
          </cell>
        </row>
        <row r="734">
          <cell r="K734">
            <v>23.79</v>
          </cell>
          <cell r="Q734">
            <v>390.06590265823485</v>
          </cell>
          <cell r="R734">
            <v>60.536452579372536</v>
          </cell>
          <cell r="U734">
            <v>0</v>
          </cell>
          <cell r="V734">
            <v>4.2493260334192167</v>
          </cell>
          <cell r="W734">
            <v>0</v>
          </cell>
        </row>
        <row r="735">
          <cell r="K735">
            <v>15.91</v>
          </cell>
          <cell r="Q735">
            <v>102.10073183225978</v>
          </cell>
          <cell r="R735">
            <v>15.84556883532137</v>
          </cell>
          <cell r="U735">
            <v>0</v>
          </cell>
          <cell r="V735">
            <v>1.1122717849709396</v>
          </cell>
          <cell r="W735">
            <v>0</v>
          </cell>
        </row>
        <row r="736">
          <cell r="K736">
            <v>14.4</v>
          </cell>
          <cell r="Q736">
            <v>92.410467528883771</v>
          </cell>
          <cell r="R736">
            <v>14.341683923860952</v>
          </cell>
          <cell r="U736">
            <v>0</v>
          </cell>
          <cell r="V736">
            <v>1.0067073352345397</v>
          </cell>
          <cell r="W736">
            <v>0</v>
          </cell>
        </row>
        <row r="737">
          <cell r="K737">
            <v>35.15</v>
          </cell>
          <cell r="Q737">
            <v>225.57138428057394</v>
          </cell>
          <cell r="R737">
            <v>35.007652078035591</v>
          </cell>
          <cell r="U737">
            <v>0</v>
          </cell>
          <cell r="V737">
            <v>2.4573446412148665</v>
          </cell>
          <cell r="W737">
            <v>0</v>
          </cell>
        </row>
        <row r="738">
          <cell r="K738">
            <v>20.8</v>
          </cell>
          <cell r="Q738">
            <v>133.4817864306099</v>
          </cell>
          <cell r="R738">
            <v>20.71576566779915</v>
          </cell>
          <cell r="U738">
            <v>0</v>
          </cell>
          <cell r="V738">
            <v>1.454132817561002</v>
          </cell>
          <cell r="W738">
            <v>0</v>
          </cell>
        </row>
        <row r="739">
          <cell r="K739">
            <v>6.88</v>
          </cell>
          <cell r="Q739">
            <v>44.15166781935558</v>
          </cell>
          <cell r="R739">
            <v>6.8521378747335664</v>
          </cell>
          <cell r="U739">
            <v>0</v>
          </cell>
          <cell r="V739">
            <v>0.48098239350094685</v>
          </cell>
          <cell r="W739">
            <v>0</v>
          </cell>
        </row>
        <row r="740">
          <cell r="K740">
            <v>22</v>
          </cell>
          <cell r="Q740">
            <v>218.1158126990874</v>
          </cell>
          <cell r="R740">
            <v>33.850581305073867</v>
          </cell>
          <cell r="U740">
            <v>0</v>
          </cell>
          <cell r="V740">
            <v>2.3761246365968538</v>
          </cell>
          <cell r="W740">
            <v>0</v>
          </cell>
        </row>
        <row r="741">
          <cell r="K741">
            <v>14.82</v>
          </cell>
          <cell r="Q741">
            <v>146.93074291820341</v>
          </cell>
          <cell r="R741">
            <v>22.802982497327029</v>
          </cell>
          <cell r="U741">
            <v>0</v>
          </cell>
          <cell r="V741">
            <v>1.6006439597438804</v>
          </cell>
          <cell r="W741">
            <v>0</v>
          </cell>
        </row>
        <row r="742">
          <cell r="K742">
            <v>13.3</v>
          </cell>
          <cell r="Q742">
            <v>131.86092313172102</v>
          </cell>
          <cell r="R742">
            <v>20.464215061703747</v>
          </cell>
          <cell r="U742">
            <v>0</v>
          </cell>
          <cell r="V742">
            <v>1.4364753484880979</v>
          </cell>
          <cell r="W742">
            <v>0</v>
          </cell>
        </row>
        <row r="743">
          <cell r="K743">
            <v>13.68</v>
          </cell>
          <cell r="Q743">
            <v>135.62837807834163</v>
          </cell>
          <cell r="R743">
            <v>21.048906920609568</v>
          </cell>
          <cell r="U743">
            <v>0</v>
          </cell>
          <cell r="V743">
            <v>1.4775175013020436</v>
          </cell>
          <cell r="W743">
            <v>0</v>
          </cell>
        </row>
        <row r="744">
          <cell r="K744">
            <v>15.58</v>
          </cell>
          <cell r="Q744">
            <v>154.46565281144464</v>
          </cell>
          <cell r="R744">
            <v>23.972366215138674</v>
          </cell>
          <cell r="U744">
            <v>0</v>
          </cell>
          <cell r="V744">
            <v>1.6827282653717719</v>
          </cell>
          <cell r="W744">
            <v>0</v>
          </cell>
        </row>
        <row r="745">
          <cell r="K745">
            <v>18.87</v>
          </cell>
          <cell r="Q745">
            <v>187.0838811650809</v>
          </cell>
          <cell r="R745">
            <v>29.03456678303381</v>
          </cell>
          <cell r="U745">
            <v>0</v>
          </cell>
          <cell r="V745">
            <v>2.0380669042083013</v>
          </cell>
          <cell r="W745">
            <v>0</v>
          </cell>
        </row>
        <row r="746">
          <cell r="K746">
            <v>36</v>
          </cell>
          <cell r="Q746">
            <v>590.26366102128861</v>
          </cell>
          <cell r="R746">
            <v>91.606233411408638</v>
          </cell>
          <cell r="U746">
            <v>0</v>
          </cell>
          <cell r="V746">
            <v>6.4302537706217668</v>
          </cell>
          <cell r="W746">
            <v>0</v>
          </cell>
        </row>
        <row r="747">
          <cell r="K747">
            <v>13.44</v>
          </cell>
          <cell r="Q747">
            <v>86.249769693624856</v>
          </cell>
          <cell r="R747">
            <v>13.385571662270221</v>
          </cell>
          <cell r="U747">
            <v>0</v>
          </cell>
          <cell r="V747">
            <v>0.93959351288557047</v>
          </cell>
          <cell r="W747">
            <v>0</v>
          </cell>
        </row>
        <row r="748">
          <cell r="K748">
            <v>11.7</v>
          </cell>
          <cell r="Q748">
            <v>629.33831484561745</v>
          </cell>
          <cell r="R748">
            <v>97.670441823812268</v>
          </cell>
          <cell r="U748">
            <v>0</v>
          </cell>
          <cell r="V748">
            <v>6.8559278493121178</v>
          </cell>
          <cell r="W748">
            <v>0</v>
          </cell>
        </row>
        <row r="749">
          <cell r="K749">
            <v>6.24</v>
          </cell>
          <cell r="Q749">
            <v>335.64710125099606</v>
          </cell>
          <cell r="R749">
            <v>52.090902306033215</v>
          </cell>
          <cell r="U749">
            <v>0</v>
          </cell>
          <cell r="V749">
            <v>3.6564948529664636</v>
          </cell>
          <cell r="W749">
            <v>0</v>
          </cell>
        </row>
        <row r="750">
          <cell r="K750">
            <v>5</v>
          </cell>
          <cell r="Q750">
            <v>95.288817536199616</v>
          </cell>
          <cell r="R750">
            <v>14.78839074324009</v>
          </cell>
          <cell r="U750">
            <v>0</v>
          </cell>
          <cell r="V750">
            <v>1.0380636971621706</v>
          </cell>
          <cell r="W750">
            <v>0</v>
          </cell>
        </row>
        <row r="751">
          <cell r="K751">
            <v>3.5</v>
          </cell>
          <cell r="Q751">
            <v>0</v>
          </cell>
          <cell r="R751">
            <v>0</v>
          </cell>
          <cell r="U751">
            <v>0</v>
          </cell>
          <cell r="V751">
            <v>0</v>
          </cell>
          <cell r="W751">
            <v>0</v>
          </cell>
        </row>
        <row r="752">
          <cell r="K752">
            <v>5.2</v>
          </cell>
          <cell r="Q752">
            <v>12.178113124451786</v>
          </cell>
          <cell r="R752">
            <v>1.8899877242296201</v>
          </cell>
          <cell r="U752">
            <v>0</v>
          </cell>
          <cell r="V752">
            <v>0.13266674370919851</v>
          </cell>
          <cell r="W752">
            <v>0</v>
          </cell>
        </row>
        <row r="753">
          <cell r="K753">
            <v>9.06</v>
          </cell>
          <cell r="Q753">
            <v>300.81833299990598</v>
          </cell>
          <cell r="R753">
            <v>46.685636008052278</v>
          </cell>
          <cell r="U753">
            <v>0</v>
          </cell>
          <cell r="V753">
            <v>3.2770748866666808</v>
          </cell>
          <cell r="W753">
            <v>0</v>
          </cell>
        </row>
        <row r="754">
          <cell r="K754">
            <v>40.29</v>
          </cell>
          <cell r="Q754">
            <v>651.27614330382164</v>
          </cell>
          <cell r="R754">
            <v>101.07509294328752</v>
          </cell>
          <cell r="U754">
            <v>0</v>
          </cell>
          <cell r="V754">
            <v>7.0949156330400625</v>
          </cell>
          <cell r="W754">
            <v>0</v>
          </cell>
        </row>
        <row r="755">
          <cell r="K755">
            <v>28.12</v>
          </cell>
          <cell r="Q755">
            <v>227.75123757684881</v>
          </cell>
          <cell r="R755">
            <v>35.345955387298574</v>
          </cell>
          <cell r="U755">
            <v>0</v>
          </cell>
          <cell r="V755">
            <v>2.4810916729286623</v>
          </cell>
          <cell r="W755">
            <v>0</v>
          </cell>
        </row>
        <row r="756">
          <cell r="K756">
            <v>23.68</v>
          </cell>
          <cell r="Q756">
            <v>234.77192930519954</v>
          </cell>
          <cell r="R756">
            <v>36.435534786552225</v>
          </cell>
          <cell r="U756">
            <v>0</v>
          </cell>
          <cell r="V756">
            <v>2.557574154300613</v>
          </cell>
          <cell r="W756">
            <v>0</v>
          </cell>
        </row>
        <row r="757">
          <cell r="K757">
            <v>21</v>
          </cell>
          <cell r="Q757">
            <v>134.76526514628884</v>
          </cell>
          <cell r="R757">
            <v>20.914955722297218</v>
          </cell>
          <cell r="U757">
            <v>0</v>
          </cell>
          <cell r="V757">
            <v>1.4681148638837038</v>
          </cell>
          <cell r="W757">
            <v>0</v>
          </cell>
        </row>
        <row r="758">
          <cell r="K758">
            <v>14</v>
          </cell>
          <cell r="Q758">
            <v>89.843510097525893</v>
          </cell>
          <cell r="R758">
            <v>13.943303814864816</v>
          </cell>
          <cell r="U758">
            <v>0</v>
          </cell>
          <cell r="V758">
            <v>0.97874324258913603</v>
          </cell>
          <cell r="W758">
            <v>0</v>
          </cell>
        </row>
        <row r="759">
          <cell r="Q759">
            <v>3813.2135087253046</v>
          </cell>
          <cell r="R759">
            <v>591.79337945933332</v>
          </cell>
          <cell r="U759">
            <v>0</v>
          </cell>
          <cell r="V759">
            <v>41.540640499944999</v>
          </cell>
          <cell r="W759">
            <v>0</v>
          </cell>
        </row>
        <row r="760">
          <cell r="Q760">
            <v>5243.1685744972938</v>
          </cell>
          <cell r="R760">
            <v>813.71589675658333</v>
          </cell>
          <cell r="U760">
            <v>0</v>
          </cell>
          <cell r="V760">
            <v>57.11838068742437</v>
          </cell>
          <cell r="W760">
            <v>0</v>
          </cell>
        </row>
        <row r="761">
          <cell r="Q761">
            <v>3813.2135087253046</v>
          </cell>
          <cell r="R761">
            <v>591.79337945933332</v>
          </cell>
          <cell r="U761">
            <v>0</v>
          </cell>
          <cell r="V761">
            <v>41.540640499944999</v>
          </cell>
          <cell r="W761">
            <v>0</v>
          </cell>
        </row>
        <row r="762">
          <cell r="K762">
            <v>12</v>
          </cell>
          <cell r="Q762">
            <v>175.54133184917686</v>
          </cell>
          <cell r="R762">
            <v>27.243215668913194</v>
          </cell>
          <cell r="U762">
            <v>0</v>
          </cell>
          <cell r="V762">
            <v>1.9123239080483145</v>
          </cell>
          <cell r="W762">
            <v>0</v>
          </cell>
        </row>
        <row r="763">
          <cell r="K763">
            <v>16.399999999999999</v>
          </cell>
          <cell r="Q763">
            <v>149.07351160823234</v>
          </cell>
          <cell r="R763">
            <v>23.135530444503409</v>
          </cell>
          <cell r="U763">
            <v>0</v>
          </cell>
          <cell r="V763">
            <v>1.6239869966924683</v>
          </cell>
          <cell r="W763">
            <v>0</v>
          </cell>
        </row>
        <row r="764">
          <cell r="K764">
            <v>8</v>
          </cell>
          <cell r="Q764">
            <v>138.90992067499323</v>
          </cell>
          <cell r="R764">
            <v>21.558187394589996</v>
          </cell>
          <cell r="U764">
            <v>0</v>
          </cell>
          <cell r="V764">
            <v>1.5132661896408532</v>
          </cell>
          <cell r="W764">
            <v>0</v>
          </cell>
        </row>
        <row r="765">
          <cell r="K765">
            <v>19.100000000000001</v>
          </cell>
          <cell r="Q765">
            <v>279.40328652660651</v>
          </cell>
          <cell r="R765">
            <v>43.362118273020165</v>
          </cell>
          <cell r="U765">
            <v>0</v>
          </cell>
          <cell r="V765">
            <v>3.0437822203102338</v>
          </cell>
          <cell r="W765">
            <v>0</v>
          </cell>
        </row>
        <row r="766">
          <cell r="K766">
            <v>14.6</v>
          </cell>
          <cell r="Q766">
            <v>213.57528708316514</v>
          </cell>
          <cell r="R766">
            <v>33.14591239717771</v>
          </cell>
          <cell r="U766">
            <v>0</v>
          </cell>
          <cell r="V766">
            <v>2.3266607547921159</v>
          </cell>
          <cell r="W766">
            <v>0</v>
          </cell>
        </row>
        <row r="767">
          <cell r="K767">
            <v>14.5</v>
          </cell>
          <cell r="Q767">
            <v>212.11244265108868</v>
          </cell>
          <cell r="R767">
            <v>32.918885599936765</v>
          </cell>
          <cell r="U767">
            <v>0</v>
          </cell>
          <cell r="V767">
            <v>2.3107247222250464</v>
          </cell>
          <cell r="W767">
            <v>0</v>
          </cell>
        </row>
        <row r="768">
          <cell r="K768">
            <v>13.5</v>
          </cell>
          <cell r="Q768">
            <v>197.48399833032394</v>
          </cell>
          <cell r="R768">
            <v>30.648617627527337</v>
          </cell>
          <cell r="U768">
            <v>0</v>
          </cell>
          <cell r="V768">
            <v>2.1513643965543539</v>
          </cell>
          <cell r="W768">
            <v>0</v>
          </cell>
        </row>
        <row r="769">
          <cell r="K769">
            <v>20.7</v>
          </cell>
          <cell r="Q769">
            <v>0</v>
          </cell>
          <cell r="R769">
            <v>0</v>
          </cell>
          <cell r="U769">
            <v>0</v>
          </cell>
          <cell r="V769">
            <v>0</v>
          </cell>
          <cell r="W769">
            <v>0</v>
          </cell>
        </row>
        <row r="770">
          <cell r="K770">
            <v>20.7</v>
          </cell>
          <cell r="Q770">
            <v>0</v>
          </cell>
          <cell r="R770">
            <v>0</v>
          </cell>
          <cell r="U770">
            <v>0</v>
          </cell>
          <cell r="V770">
            <v>0</v>
          </cell>
          <cell r="W770">
            <v>0</v>
          </cell>
        </row>
        <row r="771">
          <cell r="K771">
            <v>46</v>
          </cell>
          <cell r="Q771">
            <v>0</v>
          </cell>
          <cell r="R771">
            <v>0</v>
          </cell>
          <cell r="U771">
            <v>0</v>
          </cell>
          <cell r="V771">
            <v>0</v>
          </cell>
          <cell r="W771">
            <v>0</v>
          </cell>
        </row>
        <row r="772">
          <cell r="K772">
            <v>65.5</v>
          </cell>
          <cell r="Q772">
            <v>0</v>
          </cell>
          <cell r="R772">
            <v>0</v>
          </cell>
          <cell r="U772">
            <v>0</v>
          </cell>
          <cell r="V772">
            <v>0</v>
          </cell>
          <cell r="W772">
            <v>0</v>
          </cell>
        </row>
        <row r="773">
          <cell r="K773">
            <v>151</v>
          </cell>
          <cell r="Q773">
            <v>0</v>
          </cell>
          <cell r="R773">
            <v>0</v>
          </cell>
          <cell r="U773">
            <v>0</v>
          </cell>
          <cell r="V773">
            <v>0</v>
          </cell>
          <cell r="W773">
            <v>0</v>
          </cell>
        </row>
        <row r="774">
          <cell r="K774">
            <v>19.8</v>
          </cell>
          <cell r="Q774">
            <v>0</v>
          </cell>
          <cell r="R774">
            <v>0</v>
          </cell>
          <cell r="U774">
            <v>0</v>
          </cell>
          <cell r="V774">
            <v>0</v>
          </cell>
          <cell r="W774">
            <v>0</v>
          </cell>
        </row>
        <row r="775">
          <cell r="K775">
            <v>22.2</v>
          </cell>
          <cell r="Q775">
            <v>0</v>
          </cell>
          <cell r="R775">
            <v>0</v>
          </cell>
          <cell r="U775">
            <v>0</v>
          </cell>
          <cell r="V775">
            <v>0</v>
          </cell>
          <cell r="W775">
            <v>0</v>
          </cell>
        </row>
        <row r="776">
          <cell r="K776">
            <v>7.1</v>
          </cell>
          <cell r="Q776">
            <v>0</v>
          </cell>
          <cell r="R776">
            <v>0</v>
          </cell>
          <cell r="U776">
            <v>0</v>
          </cell>
          <cell r="V776">
            <v>0</v>
          </cell>
          <cell r="W776">
            <v>0</v>
          </cell>
        </row>
        <row r="777">
          <cell r="K777">
            <v>14.3</v>
          </cell>
          <cell r="Q777">
            <v>0</v>
          </cell>
          <cell r="R777">
            <v>0</v>
          </cell>
          <cell r="U777">
            <v>0</v>
          </cell>
          <cell r="V777">
            <v>0</v>
          </cell>
          <cell r="W777">
            <v>0</v>
          </cell>
        </row>
        <row r="778">
          <cell r="K778">
            <v>4</v>
          </cell>
          <cell r="Q778">
            <v>0</v>
          </cell>
          <cell r="R778">
            <v>0</v>
          </cell>
          <cell r="U778">
            <v>0</v>
          </cell>
          <cell r="V778">
            <v>0</v>
          </cell>
          <cell r="W778">
            <v>0</v>
          </cell>
        </row>
        <row r="779">
          <cell r="K779">
            <v>44</v>
          </cell>
          <cell r="Q779">
            <v>0</v>
          </cell>
          <cell r="R779">
            <v>0</v>
          </cell>
          <cell r="U779">
            <v>0</v>
          </cell>
          <cell r="V779">
            <v>0</v>
          </cell>
          <cell r="W779">
            <v>0</v>
          </cell>
        </row>
        <row r="780">
          <cell r="K780">
            <v>6</v>
          </cell>
          <cell r="Q780">
            <v>0</v>
          </cell>
          <cell r="R780">
            <v>0</v>
          </cell>
          <cell r="U780">
            <v>0</v>
          </cell>
          <cell r="V780">
            <v>0</v>
          </cell>
          <cell r="W780">
            <v>0</v>
          </cell>
        </row>
        <row r="781">
          <cell r="K781">
            <v>9</v>
          </cell>
          <cell r="Q781">
            <v>191.38938449303893</v>
          </cell>
          <cell r="R781">
            <v>29.70276130161912</v>
          </cell>
          <cell r="U781">
            <v>0</v>
          </cell>
          <cell r="V781">
            <v>2.0849704844848249</v>
          </cell>
          <cell r="W781">
            <v>0</v>
          </cell>
        </row>
        <row r="782">
          <cell r="K782">
            <v>12.8</v>
          </cell>
          <cell r="Q782">
            <v>424.99720335527553</v>
          </cell>
          <cell r="R782">
            <v>65.957631446254865</v>
          </cell>
          <cell r="U782">
            <v>0</v>
          </cell>
          <cell r="V782">
            <v>4.6298629745401225</v>
          </cell>
          <cell r="W782">
            <v>0</v>
          </cell>
        </row>
        <row r="783">
          <cell r="K783">
            <v>28.9</v>
          </cell>
          <cell r="Q783">
            <v>422.76204087010086</v>
          </cell>
          <cell r="R783">
            <v>65.610744402632591</v>
          </cell>
          <cell r="U783">
            <v>0</v>
          </cell>
          <cell r="V783">
            <v>4.605513411883023</v>
          </cell>
          <cell r="W783">
            <v>0</v>
          </cell>
        </row>
        <row r="784">
          <cell r="K784">
            <v>15.6</v>
          </cell>
          <cell r="Q784">
            <v>228.20373140392988</v>
          </cell>
          <cell r="R784">
            <v>35.416180369587146</v>
          </cell>
          <cell r="U784">
            <v>0</v>
          </cell>
          <cell r="V784">
            <v>2.4860210804628085</v>
          </cell>
          <cell r="W784">
            <v>0</v>
          </cell>
        </row>
        <row r="785">
          <cell r="K785">
            <v>9.6999999999999993</v>
          </cell>
          <cell r="Q785">
            <v>141.89590991141793</v>
          </cell>
          <cell r="R785">
            <v>22.021599332371494</v>
          </cell>
          <cell r="U785">
            <v>0</v>
          </cell>
          <cell r="V785">
            <v>1.5457951590057206</v>
          </cell>
          <cell r="W785">
            <v>0</v>
          </cell>
        </row>
        <row r="786">
          <cell r="K786">
            <v>11.2</v>
          </cell>
          <cell r="Q786">
            <v>163.83857639256505</v>
          </cell>
          <cell r="R786">
            <v>25.42700129098564</v>
          </cell>
          <cell r="U786">
            <v>0</v>
          </cell>
          <cell r="V786">
            <v>1.7848356475117599</v>
          </cell>
          <cell r="W786">
            <v>0</v>
          </cell>
        </row>
        <row r="787">
          <cell r="K787">
            <v>6.5</v>
          </cell>
          <cell r="Q787">
            <v>23.943176209165141</v>
          </cell>
          <cell r="R787">
            <v>3.7158719624248771</v>
          </cell>
          <cell r="U787">
            <v>0</v>
          </cell>
          <cell r="V787">
            <v>0.26083377525436507</v>
          </cell>
          <cell r="W787">
            <v>0</v>
          </cell>
        </row>
        <row r="788">
          <cell r="K788">
            <v>17.5</v>
          </cell>
          <cell r="Q788">
            <v>255.99777561338291</v>
          </cell>
          <cell r="R788">
            <v>39.72968951716507</v>
          </cell>
          <cell r="U788">
            <v>0</v>
          </cell>
          <cell r="V788">
            <v>2.7888056992371255</v>
          </cell>
          <cell r="W788">
            <v>0</v>
          </cell>
        </row>
        <row r="789">
          <cell r="K789">
            <v>24</v>
          </cell>
          <cell r="Q789">
            <v>351.08266369835371</v>
          </cell>
          <cell r="R789">
            <v>54.486431337826389</v>
          </cell>
          <cell r="U789">
            <v>0</v>
          </cell>
          <cell r="V789">
            <v>3.8246478160966291</v>
          </cell>
          <cell r="W789">
            <v>0</v>
          </cell>
        </row>
        <row r="790">
          <cell r="K790">
            <v>18.8</v>
          </cell>
          <cell r="Q790">
            <v>0</v>
          </cell>
          <cell r="R790">
            <v>0</v>
          </cell>
          <cell r="U790">
            <v>0</v>
          </cell>
          <cell r="V790">
            <v>0</v>
          </cell>
          <cell r="W790">
            <v>0</v>
          </cell>
        </row>
        <row r="791">
          <cell r="K791">
            <v>11.4</v>
          </cell>
          <cell r="Q791">
            <v>0</v>
          </cell>
          <cell r="R791">
            <v>0</v>
          </cell>
          <cell r="U791">
            <v>0</v>
          </cell>
          <cell r="V791">
            <v>0</v>
          </cell>
          <cell r="W791">
            <v>0</v>
          </cell>
        </row>
        <row r="792">
          <cell r="K792">
            <v>36</v>
          </cell>
          <cell r="Q792">
            <v>327.2345376766076</v>
          </cell>
          <cell r="R792">
            <v>50.785310731836766</v>
          </cell>
          <cell r="U792">
            <v>0</v>
          </cell>
          <cell r="V792">
            <v>3.5648495049346867</v>
          </cell>
          <cell r="W792">
            <v>0</v>
          </cell>
        </row>
        <row r="793">
          <cell r="K793">
            <v>3.5</v>
          </cell>
          <cell r="Q793">
            <v>188.26359845809074</v>
          </cell>
          <cell r="R793">
            <v>29.217653537037862</v>
          </cell>
          <cell r="U793">
            <v>0</v>
          </cell>
          <cell r="V793">
            <v>2.0509185874010614</v>
          </cell>
          <cell r="W793">
            <v>0</v>
          </cell>
        </row>
        <row r="794">
          <cell r="K794">
            <v>1.5</v>
          </cell>
          <cell r="Q794">
            <v>80.684399339181738</v>
          </cell>
          <cell r="R794">
            <v>12.521851515873369</v>
          </cell>
          <cell r="U794">
            <v>0</v>
          </cell>
          <cell r="V794">
            <v>0.87896510888616908</v>
          </cell>
          <cell r="W794">
            <v>0</v>
          </cell>
        </row>
        <row r="795">
          <cell r="K795">
            <v>4.5</v>
          </cell>
          <cell r="Q795">
            <v>136.80820100414704</v>
          </cell>
          <cell r="R795">
            <v>21.232010068342664</v>
          </cell>
          <cell r="U795">
            <v>0</v>
          </cell>
          <cell r="V795">
            <v>1.4903703352444206</v>
          </cell>
          <cell r="W795">
            <v>0</v>
          </cell>
        </row>
        <row r="796">
          <cell r="K796">
            <v>46.2</v>
          </cell>
          <cell r="Q796">
            <v>419.95099001831306</v>
          </cell>
          <cell r="R796">
            <v>65.17448210585718</v>
          </cell>
          <cell r="U796">
            <v>0</v>
          </cell>
          <cell r="V796">
            <v>4.5748901979995145</v>
          </cell>
          <cell r="W796">
            <v>0</v>
          </cell>
        </row>
        <row r="797">
          <cell r="K797">
            <v>15.75</v>
          </cell>
          <cell r="Q797">
            <v>143.1651102335158</v>
          </cell>
          <cell r="R797">
            <v>22.218573445178585</v>
          </cell>
          <cell r="U797">
            <v>0</v>
          </cell>
          <cell r="V797">
            <v>1.5596216584089253</v>
          </cell>
          <cell r="W797">
            <v>0</v>
          </cell>
        </row>
        <row r="798">
          <cell r="K798">
            <v>4.5</v>
          </cell>
          <cell r="Q798">
            <v>85.759935782579674</v>
          </cell>
          <cell r="R798">
            <v>13.309551668916082</v>
          </cell>
          <cell r="U798">
            <v>0</v>
          </cell>
          <cell r="V798">
            <v>0.93425732744595369</v>
          </cell>
          <cell r="W798">
            <v>0</v>
          </cell>
        </row>
        <row r="799">
          <cell r="K799">
            <v>4.5</v>
          </cell>
          <cell r="Q799">
            <v>242.05319801754521</v>
          </cell>
          <cell r="R799">
            <v>37.56555454762011</v>
          </cell>
          <cell r="U799">
            <v>0</v>
          </cell>
          <cell r="V799">
            <v>2.6368953266585073</v>
          </cell>
          <cell r="W799">
            <v>0</v>
          </cell>
        </row>
        <row r="800">
          <cell r="K800">
            <v>7.5</v>
          </cell>
          <cell r="Q800">
            <v>403.42199669590866</v>
          </cell>
          <cell r="R800">
            <v>62.609257579366833</v>
          </cell>
          <cell r="U800">
            <v>0</v>
          </cell>
          <cell r="V800">
            <v>4.3948255444308453</v>
          </cell>
          <cell r="W800">
            <v>0</v>
          </cell>
        </row>
        <row r="801">
          <cell r="Q801">
            <v>0</v>
          </cell>
          <cell r="R801">
            <v>0</v>
          </cell>
          <cell r="U801">
            <v>0</v>
          </cell>
          <cell r="V801">
            <v>0</v>
          </cell>
          <cell r="W801">
            <v>0</v>
          </cell>
        </row>
        <row r="802">
          <cell r="K802">
            <v>29</v>
          </cell>
          <cell r="Q802">
            <v>424.22488530217737</v>
          </cell>
          <cell r="R802">
            <v>65.837771199873529</v>
          </cell>
          <cell r="U802">
            <v>0</v>
          </cell>
          <cell r="V802">
            <v>4.6214494444500929</v>
          </cell>
          <cell r="W802">
            <v>0</v>
          </cell>
        </row>
        <row r="803">
          <cell r="K803">
            <v>17.8</v>
          </cell>
          <cell r="Q803">
            <v>260.3863089096123</v>
          </cell>
          <cell r="R803">
            <v>40.4107699088879</v>
          </cell>
          <cell r="U803">
            <v>0</v>
          </cell>
          <cell r="V803">
            <v>2.8366137969383329</v>
          </cell>
          <cell r="W803">
            <v>0</v>
          </cell>
        </row>
        <row r="804">
          <cell r="K804">
            <v>17.8</v>
          </cell>
          <cell r="Q804">
            <v>260.3863089096123</v>
          </cell>
          <cell r="R804">
            <v>40.4107699088879</v>
          </cell>
          <cell r="U804">
            <v>0</v>
          </cell>
          <cell r="V804">
            <v>2.8366137969383329</v>
          </cell>
          <cell r="W804">
            <v>0</v>
          </cell>
        </row>
        <row r="805">
          <cell r="K805">
            <v>17.8</v>
          </cell>
          <cell r="Q805">
            <v>260.3863089096123</v>
          </cell>
          <cell r="R805">
            <v>40.4107699088879</v>
          </cell>
          <cell r="U805">
            <v>0</v>
          </cell>
          <cell r="V805">
            <v>2.8366137969383329</v>
          </cell>
          <cell r="W805">
            <v>0</v>
          </cell>
        </row>
        <row r="806">
          <cell r="K806">
            <v>17.8</v>
          </cell>
          <cell r="Q806">
            <v>260.3863089096123</v>
          </cell>
          <cell r="R806">
            <v>40.4107699088879</v>
          </cell>
          <cell r="U806">
            <v>0</v>
          </cell>
          <cell r="V806">
            <v>2.8366137969383329</v>
          </cell>
          <cell r="W806">
            <v>0</v>
          </cell>
        </row>
        <row r="807">
          <cell r="K807">
            <v>18</v>
          </cell>
          <cell r="Q807">
            <v>263.31199777376526</v>
          </cell>
          <cell r="R807">
            <v>40.864823503369784</v>
          </cell>
          <cell r="U807">
            <v>0</v>
          </cell>
          <cell r="V807">
            <v>2.8684858620724714</v>
          </cell>
          <cell r="W807">
            <v>0</v>
          </cell>
        </row>
        <row r="808">
          <cell r="K808">
            <v>12.16</v>
          </cell>
          <cell r="Q808">
            <v>177.8818829404992</v>
          </cell>
          <cell r="R808">
            <v>27.6064585444987</v>
          </cell>
          <cell r="U808">
            <v>0</v>
          </cell>
          <cell r="V808">
            <v>1.9378215601556255</v>
          </cell>
          <cell r="W808">
            <v>0</v>
          </cell>
        </row>
        <row r="809">
          <cell r="K809">
            <v>18.3</v>
          </cell>
          <cell r="Q809">
            <v>166.34422331894217</v>
          </cell>
          <cell r="R809">
            <v>25.815866288683686</v>
          </cell>
          <cell r="U809">
            <v>0</v>
          </cell>
          <cell r="V809">
            <v>1.8121318316751323</v>
          </cell>
          <cell r="W809">
            <v>0</v>
          </cell>
        </row>
        <row r="810">
          <cell r="K810">
            <v>3.3</v>
          </cell>
          <cell r="Q810">
            <v>29.996499287022356</v>
          </cell>
          <cell r="R810">
            <v>4.6553201504183699</v>
          </cell>
          <cell r="U810">
            <v>0</v>
          </cell>
          <cell r="V810">
            <v>0.32677787128567959</v>
          </cell>
          <cell r="W810">
            <v>0</v>
          </cell>
        </row>
        <row r="811">
          <cell r="K811">
            <v>7.7</v>
          </cell>
          <cell r="Q811">
            <v>133.70079864968096</v>
          </cell>
          <cell r="R811">
            <v>20.74975536729287</v>
          </cell>
          <cell r="U811">
            <v>0</v>
          </cell>
          <cell r="V811">
            <v>1.4565187075293211</v>
          </cell>
          <cell r="W811">
            <v>0</v>
          </cell>
        </row>
        <row r="812">
          <cell r="K812">
            <v>0</v>
          </cell>
          <cell r="Q812">
            <v>0</v>
          </cell>
          <cell r="R812">
            <v>0</v>
          </cell>
          <cell r="U812">
            <v>0</v>
          </cell>
          <cell r="V812">
            <v>0</v>
          </cell>
          <cell r="W812">
            <v>0</v>
          </cell>
        </row>
        <row r="813">
          <cell r="K813">
            <v>0</v>
          </cell>
          <cell r="Q813">
            <v>0</v>
          </cell>
          <cell r="R813">
            <v>0</v>
          </cell>
          <cell r="U813">
            <v>0</v>
          </cell>
          <cell r="V813">
            <v>0</v>
          </cell>
          <cell r="W813">
            <v>0</v>
          </cell>
        </row>
        <row r="814">
          <cell r="K814">
            <v>0</v>
          </cell>
          <cell r="Q814">
            <v>0</v>
          </cell>
          <cell r="R814">
            <v>0</v>
          </cell>
          <cell r="U814">
            <v>0</v>
          </cell>
          <cell r="V814">
            <v>0</v>
          </cell>
          <cell r="W814">
            <v>0</v>
          </cell>
        </row>
        <row r="815">
          <cell r="K815">
            <v>27.4</v>
          </cell>
          <cell r="Q815">
            <v>475.7664783118517</v>
          </cell>
          <cell r="R815">
            <v>73.83679182647073</v>
          </cell>
          <cell r="U815">
            <v>0</v>
          </cell>
          <cell r="V815">
            <v>5.1829366995199218</v>
          </cell>
          <cell r="W815">
            <v>0</v>
          </cell>
        </row>
        <row r="816">
          <cell r="K816">
            <v>52.1</v>
          </cell>
          <cell r="Q816">
            <v>904.65085839589335</v>
          </cell>
          <cell r="R816">
            <v>140.39769540726735</v>
          </cell>
          <cell r="U816">
            <v>0</v>
          </cell>
          <cell r="V816">
            <v>9.8551460600360574</v>
          </cell>
          <cell r="W816">
            <v>0</v>
          </cell>
        </row>
        <row r="817">
          <cell r="K817">
            <v>22</v>
          </cell>
          <cell r="Q817">
            <v>321.82577505682417</v>
          </cell>
          <cell r="R817">
            <v>49.945895393007518</v>
          </cell>
          <cell r="U817">
            <v>0</v>
          </cell>
          <cell r="V817">
            <v>3.505927164755243</v>
          </cell>
          <cell r="W817">
            <v>0</v>
          </cell>
        </row>
        <row r="818">
          <cell r="K818">
            <v>32</v>
          </cell>
          <cell r="Q818">
            <v>468.1102182644716</v>
          </cell>
          <cell r="R818">
            <v>72.648575117101842</v>
          </cell>
          <cell r="U818">
            <v>0</v>
          </cell>
          <cell r="V818">
            <v>5.0995304214621715</v>
          </cell>
          <cell r="W818">
            <v>0</v>
          </cell>
        </row>
        <row r="819">
          <cell r="K819">
            <v>32</v>
          </cell>
          <cell r="Q819">
            <v>468.1102182644716</v>
          </cell>
          <cell r="R819">
            <v>72.648575117101842</v>
          </cell>
          <cell r="U819">
            <v>0</v>
          </cell>
          <cell r="V819">
            <v>5.0995304214621715</v>
          </cell>
          <cell r="W819">
            <v>0</v>
          </cell>
        </row>
        <row r="820">
          <cell r="K820">
            <v>17</v>
          </cell>
          <cell r="Q820">
            <v>248.68355345300051</v>
          </cell>
          <cell r="R820">
            <v>38.594555530960349</v>
          </cell>
          <cell r="U820">
            <v>0</v>
          </cell>
          <cell r="V820">
            <v>2.7091255364017788</v>
          </cell>
          <cell r="W820">
            <v>0</v>
          </cell>
        </row>
        <row r="821">
          <cell r="K821">
            <v>8</v>
          </cell>
          <cell r="Q821">
            <v>117.0275545661179</v>
          </cell>
          <cell r="R821">
            <v>18.162143779275461</v>
          </cell>
          <cell r="U821">
            <v>0</v>
          </cell>
          <cell r="V821">
            <v>1.2748826053655429</v>
          </cell>
          <cell r="W821">
            <v>0</v>
          </cell>
        </row>
        <row r="822">
          <cell r="K822">
            <v>21</v>
          </cell>
          <cell r="Q822">
            <v>307.19733073605948</v>
          </cell>
          <cell r="R822">
            <v>47.67562742059809</v>
          </cell>
          <cell r="U822">
            <v>0</v>
          </cell>
          <cell r="V822">
            <v>3.3465668390845504</v>
          </cell>
          <cell r="W822">
            <v>0</v>
          </cell>
        </row>
        <row r="823">
          <cell r="K823">
            <v>9</v>
          </cell>
          <cell r="Q823">
            <v>298.82615860917809</v>
          </cell>
          <cell r="R823">
            <v>46.376459610647949</v>
          </cell>
          <cell r="U823">
            <v>0</v>
          </cell>
          <cell r="V823">
            <v>3.2553724039735239</v>
          </cell>
          <cell r="W823">
            <v>0</v>
          </cell>
        </row>
        <row r="824">
          <cell r="K824">
            <v>5</v>
          </cell>
          <cell r="Q824">
            <v>268.94799779727248</v>
          </cell>
          <cell r="R824">
            <v>41.739505052911227</v>
          </cell>
          <cell r="U824">
            <v>0</v>
          </cell>
          <cell r="V824">
            <v>2.9298836962872303</v>
          </cell>
          <cell r="W824">
            <v>0</v>
          </cell>
        </row>
        <row r="825">
          <cell r="K825">
            <v>4</v>
          </cell>
          <cell r="Q825">
            <v>9.3677793265013722</v>
          </cell>
          <cell r="R825">
            <v>1.4538367109458614</v>
          </cell>
          <cell r="U825">
            <v>0</v>
          </cell>
          <cell r="V825">
            <v>0.10205134131476806</v>
          </cell>
          <cell r="W825">
            <v>0</v>
          </cell>
        </row>
        <row r="826">
          <cell r="K826">
            <v>20</v>
          </cell>
          <cell r="Q826">
            <v>292.56888641529474</v>
          </cell>
          <cell r="R826">
            <v>45.405359448188655</v>
          </cell>
          <cell r="U826">
            <v>0</v>
          </cell>
          <cell r="V826">
            <v>3.1872065134138574</v>
          </cell>
          <cell r="W826">
            <v>0</v>
          </cell>
        </row>
        <row r="827">
          <cell r="K827">
            <v>56</v>
          </cell>
          <cell r="Q827">
            <v>509.03150305250068</v>
          </cell>
          <cell r="R827">
            <v>78.999372249523859</v>
          </cell>
          <cell r="U827">
            <v>0</v>
          </cell>
          <cell r="V827">
            <v>5.5453214521206231</v>
          </cell>
          <cell r="W827">
            <v>0</v>
          </cell>
        </row>
        <row r="828">
          <cell r="K828">
            <v>3</v>
          </cell>
          <cell r="Q828">
            <v>91.20546733609801</v>
          </cell>
          <cell r="R828">
            <v>14.154673378895108</v>
          </cell>
          <cell r="U828">
            <v>0</v>
          </cell>
          <cell r="V828">
            <v>0.99358022349628028</v>
          </cell>
          <cell r="W828">
            <v>0</v>
          </cell>
        </row>
        <row r="829">
          <cell r="K829">
            <v>26</v>
          </cell>
          <cell r="Q829">
            <v>236.33605498866103</v>
          </cell>
          <cell r="R829">
            <v>36.678279972993217</v>
          </cell>
          <cell r="U829">
            <v>0</v>
          </cell>
          <cell r="V829">
            <v>2.574613531341718</v>
          </cell>
          <cell r="W829">
            <v>0</v>
          </cell>
        </row>
        <row r="830">
          <cell r="K830">
            <v>12</v>
          </cell>
          <cell r="Q830">
            <v>311.98199592418143</v>
          </cell>
          <cell r="R830">
            <v>48.418185678818105</v>
          </cell>
          <cell r="U830">
            <v>0</v>
          </cell>
          <cell r="V830">
            <v>3.3986903448986316</v>
          </cell>
          <cell r="W830">
            <v>0</v>
          </cell>
        </row>
        <row r="831">
          <cell r="K831">
            <v>11</v>
          </cell>
          <cell r="Q831">
            <v>233.92035882482537</v>
          </cell>
          <cell r="R831">
            <v>36.303374924201144</v>
          </cell>
          <cell r="U831">
            <v>0</v>
          </cell>
          <cell r="V831">
            <v>2.5482972588147863</v>
          </cell>
          <cell r="W831">
            <v>0</v>
          </cell>
        </row>
        <row r="832">
          <cell r="K832">
            <v>4</v>
          </cell>
          <cell r="Q832">
            <v>215.15839823781798</v>
          </cell>
          <cell r="R832">
            <v>33.391604042328986</v>
          </cell>
          <cell r="U832">
            <v>0</v>
          </cell>
          <cell r="V832">
            <v>2.3439069570297844</v>
          </cell>
          <cell r="W832">
            <v>0</v>
          </cell>
        </row>
        <row r="833">
          <cell r="K833">
            <v>3</v>
          </cell>
          <cell r="Q833">
            <v>161.36879867836348</v>
          </cell>
          <cell r="R833">
            <v>25.043703031746738</v>
          </cell>
          <cell r="U833">
            <v>0</v>
          </cell>
          <cell r="V833">
            <v>1.7579302177723382</v>
          </cell>
          <cell r="W833">
            <v>0</v>
          </cell>
        </row>
        <row r="834">
          <cell r="K834">
            <v>11</v>
          </cell>
          <cell r="Q834">
            <v>233.92035882482537</v>
          </cell>
          <cell r="R834">
            <v>36.303374924201144</v>
          </cell>
          <cell r="U834">
            <v>0</v>
          </cell>
          <cell r="V834">
            <v>2.5482972588147863</v>
          </cell>
          <cell r="W834">
            <v>0</v>
          </cell>
        </row>
        <row r="835">
          <cell r="K835">
            <v>4</v>
          </cell>
          <cell r="Q835">
            <v>36.359393075178616</v>
          </cell>
          <cell r="R835">
            <v>5.6428123035374185</v>
          </cell>
          <cell r="U835">
            <v>0</v>
          </cell>
          <cell r="V835">
            <v>0.39609438943718739</v>
          </cell>
          <cell r="W835">
            <v>0</v>
          </cell>
        </row>
        <row r="836">
          <cell r="K836">
            <v>21</v>
          </cell>
          <cell r="Q836">
            <v>231.144086366648</v>
          </cell>
          <cell r="R836">
            <v>35.872510075808776</v>
          </cell>
          <cell r="U836">
            <v>0</v>
          </cell>
          <cell r="V836">
            <v>2.5180529161229455</v>
          </cell>
          <cell r="W836">
            <v>0</v>
          </cell>
        </row>
        <row r="837">
          <cell r="K837">
            <v>6</v>
          </cell>
          <cell r="Q837">
            <v>66.041167533328007</v>
          </cell>
          <cell r="R837">
            <v>10.249288593088224</v>
          </cell>
          <cell r="U837">
            <v>0</v>
          </cell>
          <cell r="V837">
            <v>0.71944369032084166</v>
          </cell>
          <cell r="W837">
            <v>0</v>
          </cell>
        </row>
        <row r="838">
          <cell r="K838">
            <v>21</v>
          </cell>
          <cell r="Q838">
            <v>190.88681364468775</v>
          </cell>
          <cell r="R838">
            <v>29.624764593571445</v>
          </cell>
          <cell r="U838">
            <v>0</v>
          </cell>
          <cell r="V838">
            <v>2.0794955445452339</v>
          </cell>
          <cell r="W838">
            <v>0</v>
          </cell>
        </row>
        <row r="839">
          <cell r="K839">
            <v>19</v>
          </cell>
          <cell r="Q839">
            <v>172.70711710709844</v>
          </cell>
          <cell r="R839">
            <v>26.803358441802736</v>
          </cell>
          <cell r="U839">
            <v>0</v>
          </cell>
          <cell r="V839">
            <v>1.8814483498266401</v>
          </cell>
          <cell r="W839">
            <v>0</v>
          </cell>
        </row>
        <row r="840">
          <cell r="K840">
            <v>10</v>
          </cell>
          <cell r="Q840">
            <v>110.06861255554666</v>
          </cell>
          <cell r="R840">
            <v>17.082147655147036</v>
          </cell>
          <cell r="U840">
            <v>0</v>
          </cell>
          <cell r="V840">
            <v>1.1990728172014027</v>
          </cell>
          <cell r="W840">
            <v>0</v>
          </cell>
        </row>
        <row r="841">
          <cell r="K841">
            <v>4</v>
          </cell>
          <cell r="Q841">
            <v>215.15839823781798</v>
          </cell>
          <cell r="R841">
            <v>33.391604042328986</v>
          </cell>
          <cell r="U841">
            <v>0</v>
          </cell>
          <cell r="V841">
            <v>2.3439069570297844</v>
          </cell>
          <cell r="W841">
            <v>0</v>
          </cell>
        </row>
        <row r="842">
          <cell r="K842">
            <v>32</v>
          </cell>
          <cell r="Q842">
            <v>352.21956017774937</v>
          </cell>
          <cell r="R842">
            <v>54.662872496470527</v>
          </cell>
          <cell r="U842">
            <v>0</v>
          </cell>
          <cell r="V842">
            <v>3.8370330150444887</v>
          </cell>
          <cell r="W842">
            <v>0</v>
          </cell>
        </row>
        <row r="843">
          <cell r="K843">
            <v>6</v>
          </cell>
          <cell r="Q843">
            <v>199.2174390727854</v>
          </cell>
          <cell r="R843">
            <v>30.917639740431969</v>
          </cell>
          <cell r="U843">
            <v>0</v>
          </cell>
          <cell r="V843">
            <v>2.1702482693156826</v>
          </cell>
          <cell r="W843">
            <v>0</v>
          </cell>
        </row>
        <row r="844">
          <cell r="K844">
            <v>23</v>
          </cell>
          <cell r="Q844">
            <v>539.43494421026571</v>
          </cell>
          <cell r="R844">
            <v>83.717847925951773</v>
          </cell>
          <cell r="U844">
            <v>0</v>
          </cell>
          <cell r="V844">
            <v>5.8765324939901724</v>
          </cell>
          <cell r="W844">
            <v>0</v>
          </cell>
        </row>
        <row r="845">
          <cell r="K845">
            <v>18</v>
          </cell>
          <cell r="Q845">
            <v>198.12350259998399</v>
          </cell>
          <cell r="R845">
            <v>30.747865779264668</v>
          </cell>
          <cell r="U845">
            <v>0</v>
          </cell>
          <cell r="V845">
            <v>2.1583310709625247</v>
          </cell>
          <cell r="W845">
            <v>0</v>
          </cell>
        </row>
        <row r="846">
          <cell r="K846">
            <v>48</v>
          </cell>
          <cell r="Q846">
            <v>112.41335191801647</v>
          </cell>
          <cell r="R846">
            <v>17.446040531350338</v>
          </cell>
          <cell r="U846">
            <v>0</v>
          </cell>
          <cell r="V846">
            <v>1.2246160957772168</v>
          </cell>
          <cell r="W846">
            <v>0</v>
          </cell>
        </row>
        <row r="847">
          <cell r="K847">
            <v>37</v>
          </cell>
          <cell r="Q847">
            <v>336.32438594540224</v>
          </cell>
          <cell r="R847">
            <v>52.196013807721116</v>
          </cell>
          <cell r="U847">
            <v>0</v>
          </cell>
          <cell r="V847">
            <v>3.6638731022939837</v>
          </cell>
          <cell r="W847">
            <v>0</v>
          </cell>
        </row>
        <row r="848">
          <cell r="K848">
            <v>19</v>
          </cell>
          <cell r="Q848">
            <v>209.13036385553866</v>
          </cell>
          <cell r="R848">
            <v>32.456080544779375</v>
          </cell>
          <cell r="U848">
            <v>0</v>
          </cell>
          <cell r="V848">
            <v>2.2782383526826648</v>
          </cell>
          <cell r="W848">
            <v>0</v>
          </cell>
        </row>
        <row r="849">
          <cell r="K849">
            <v>19</v>
          </cell>
          <cell r="Q849">
            <v>209.13036385553866</v>
          </cell>
          <cell r="R849">
            <v>32.456080544779375</v>
          </cell>
          <cell r="U849">
            <v>0</v>
          </cell>
          <cell r="V849">
            <v>2.2782383526826648</v>
          </cell>
          <cell r="W849">
            <v>0</v>
          </cell>
        </row>
        <row r="850">
          <cell r="K850">
            <v>19</v>
          </cell>
          <cell r="Q850">
            <v>209.13036385553866</v>
          </cell>
          <cell r="R850">
            <v>32.456080544779375</v>
          </cell>
          <cell r="U850">
            <v>0</v>
          </cell>
          <cell r="V850">
            <v>2.2782383526826648</v>
          </cell>
          <cell r="W850">
            <v>0</v>
          </cell>
        </row>
        <row r="851">
          <cell r="K851">
            <v>19</v>
          </cell>
          <cell r="Q851">
            <v>209.13036385553866</v>
          </cell>
          <cell r="R851">
            <v>32.456080544779375</v>
          </cell>
          <cell r="U851">
            <v>0</v>
          </cell>
          <cell r="V851">
            <v>2.2782383526826648</v>
          </cell>
          <cell r="W851">
            <v>0</v>
          </cell>
        </row>
        <row r="852">
          <cell r="K852">
            <v>19</v>
          </cell>
          <cell r="Q852">
            <v>209.13036385553866</v>
          </cell>
          <cell r="R852">
            <v>32.456080544779375</v>
          </cell>
          <cell r="U852">
            <v>0</v>
          </cell>
          <cell r="V852">
            <v>2.2782383526826648</v>
          </cell>
          <cell r="W852">
            <v>0</v>
          </cell>
        </row>
        <row r="853">
          <cell r="K853">
            <v>19</v>
          </cell>
          <cell r="Q853">
            <v>209.13036385553866</v>
          </cell>
          <cell r="R853">
            <v>32.456080544779375</v>
          </cell>
          <cell r="U853">
            <v>0</v>
          </cell>
          <cell r="V853">
            <v>2.2782383526826648</v>
          </cell>
          <cell r="W853">
            <v>0</v>
          </cell>
        </row>
        <row r="854">
          <cell r="K854">
            <v>19</v>
          </cell>
          <cell r="Q854">
            <v>209.13036385553866</v>
          </cell>
          <cell r="R854">
            <v>32.456080544779375</v>
          </cell>
          <cell r="U854">
            <v>0</v>
          </cell>
          <cell r="V854">
            <v>2.2782383526826648</v>
          </cell>
          <cell r="W854">
            <v>0</v>
          </cell>
        </row>
        <row r="855">
          <cell r="K855">
            <v>19</v>
          </cell>
          <cell r="Q855">
            <v>209.13036385553866</v>
          </cell>
          <cell r="R855">
            <v>32.456080544779375</v>
          </cell>
          <cell r="U855">
            <v>0</v>
          </cell>
          <cell r="V855">
            <v>2.2782383526826648</v>
          </cell>
          <cell r="W855">
            <v>0</v>
          </cell>
        </row>
        <row r="856">
          <cell r="K856">
            <v>19</v>
          </cell>
          <cell r="Q856">
            <v>209.13036385553866</v>
          </cell>
          <cell r="R856">
            <v>32.456080544779375</v>
          </cell>
          <cell r="U856">
            <v>0</v>
          </cell>
          <cell r="V856">
            <v>2.2782383526826648</v>
          </cell>
          <cell r="W856">
            <v>0</v>
          </cell>
        </row>
        <row r="857">
          <cell r="K857">
            <v>19</v>
          </cell>
          <cell r="Q857">
            <v>209.13036385553866</v>
          </cell>
          <cell r="R857">
            <v>32.456080544779375</v>
          </cell>
          <cell r="U857">
            <v>0</v>
          </cell>
          <cell r="V857">
            <v>2.2782383526826648</v>
          </cell>
          <cell r="W857">
            <v>0</v>
          </cell>
        </row>
        <row r="858">
          <cell r="K858">
            <v>19</v>
          </cell>
          <cell r="Q858">
            <v>209.13036385553866</v>
          </cell>
          <cell r="R858">
            <v>32.456080544779375</v>
          </cell>
          <cell r="U858">
            <v>0</v>
          </cell>
          <cell r="V858">
            <v>2.2782383526826648</v>
          </cell>
          <cell r="W858">
            <v>0</v>
          </cell>
        </row>
        <row r="859">
          <cell r="K859">
            <v>19</v>
          </cell>
          <cell r="Q859">
            <v>209.13036385553866</v>
          </cell>
          <cell r="R859">
            <v>32.456080544779375</v>
          </cell>
          <cell r="U859">
            <v>0</v>
          </cell>
          <cell r="V859">
            <v>2.2782383526826648</v>
          </cell>
          <cell r="W859">
            <v>0</v>
          </cell>
        </row>
        <row r="860">
          <cell r="K860">
            <v>17</v>
          </cell>
          <cell r="Q860">
            <v>154.52742056950913</v>
          </cell>
          <cell r="R860">
            <v>23.98195229003403</v>
          </cell>
          <cell r="U860">
            <v>0</v>
          </cell>
          <cell r="V860">
            <v>1.6834011551080466</v>
          </cell>
          <cell r="W860">
            <v>0</v>
          </cell>
        </row>
        <row r="861">
          <cell r="K861">
            <v>30</v>
          </cell>
          <cell r="Q861">
            <v>273.47890632889295</v>
          </cell>
          <cell r="R861">
            <v>42.442681433099061</v>
          </cell>
          <cell r="U861">
            <v>0</v>
          </cell>
          <cell r="V861">
            <v>2.9792428108554301</v>
          </cell>
          <cell r="W861">
            <v>0</v>
          </cell>
        </row>
        <row r="862">
          <cell r="K862">
            <v>20</v>
          </cell>
          <cell r="Q862">
            <v>220.13722511109333</v>
          </cell>
          <cell r="R862">
            <v>34.164295310294072</v>
          </cell>
          <cell r="U862">
            <v>0</v>
          </cell>
          <cell r="V862">
            <v>2.3981456344028054</v>
          </cell>
          <cell r="W862">
            <v>0</v>
          </cell>
        </row>
        <row r="863">
          <cell r="K863">
            <v>21</v>
          </cell>
          <cell r="Q863">
            <v>231.144086366648</v>
          </cell>
          <cell r="R863">
            <v>35.872510075808776</v>
          </cell>
          <cell r="U863">
            <v>0</v>
          </cell>
          <cell r="V863">
            <v>2.5180529161229455</v>
          </cell>
          <cell r="W863">
            <v>0</v>
          </cell>
        </row>
        <row r="864">
          <cell r="K864">
            <v>64</v>
          </cell>
          <cell r="Q864">
            <v>1360.9911786171658</v>
          </cell>
          <cell r="R864">
            <v>211.21963592262483</v>
          </cell>
          <cell r="U864">
            <v>0</v>
          </cell>
          <cell r="V864">
            <v>14.826456778558756</v>
          </cell>
          <cell r="W864">
            <v>0</v>
          </cell>
        </row>
        <row r="865">
          <cell r="K865">
            <v>34</v>
          </cell>
          <cell r="Q865">
            <v>309.05484113901827</v>
          </cell>
          <cell r="R865">
            <v>47.963904580068061</v>
          </cell>
          <cell r="U865">
            <v>0</v>
          </cell>
          <cell r="V865">
            <v>3.3668023102160931</v>
          </cell>
          <cell r="W865">
            <v>0</v>
          </cell>
        </row>
        <row r="866">
          <cell r="K866">
            <v>20</v>
          </cell>
          <cell r="Q866">
            <v>181.79696537589311</v>
          </cell>
          <cell r="R866">
            <v>28.214061517687092</v>
          </cell>
          <cell r="U866">
            <v>0</v>
          </cell>
          <cell r="V866">
            <v>1.9804719471859371</v>
          </cell>
          <cell r="W866">
            <v>0</v>
          </cell>
        </row>
        <row r="867">
          <cell r="K867">
            <v>37</v>
          </cell>
          <cell r="Q867">
            <v>407.25386645552271</v>
          </cell>
          <cell r="R867">
            <v>63.203946324044047</v>
          </cell>
          <cell r="U867">
            <v>0</v>
          </cell>
          <cell r="V867">
            <v>4.4365694236451905</v>
          </cell>
          <cell r="W867">
            <v>0</v>
          </cell>
        </row>
        <row r="868">
          <cell r="K868">
            <v>54</v>
          </cell>
          <cell r="Q868">
            <v>490.85180651491135</v>
          </cell>
          <cell r="R868">
            <v>76.177966097755146</v>
          </cell>
          <cell r="U868">
            <v>0</v>
          </cell>
          <cell r="V868">
            <v>5.34727425740203</v>
          </cell>
          <cell r="W868">
            <v>0</v>
          </cell>
        </row>
        <row r="869">
          <cell r="K869">
            <v>19</v>
          </cell>
          <cell r="Q869">
            <v>209.13036385553866</v>
          </cell>
          <cell r="R869">
            <v>32.456080544779375</v>
          </cell>
          <cell r="U869">
            <v>0</v>
          </cell>
          <cell r="V869">
            <v>2.2782383526826648</v>
          </cell>
          <cell r="W869">
            <v>0</v>
          </cell>
        </row>
        <row r="870">
          <cell r="K870">
            <v>19</v>
          </cell>
          <cell r="Q870">
            <v>209.13036385553866</v>
          </cell>
          <cell r="R870">
            <v>32.456080544779375</v>
          </cell>
          <cell r="U870">
            <v>0</v>
          </cell>
          <cell r="V870">
            <v>2.2782383526826648</v>
          </cell>
          <cell r="W870">
            <v>0</v>
          </cell>
        </row>
        <row r="871">
          <cell r="K871">
            <v>19</v>
          </cell>
          <cell r="Q871">
            <v>209.13036385553866</v>
          </cell>
          <cell r="R871">
            <v>32.456080544779375</v>
          </cell>
          <cell r="U871">
            <v>0</v>
          </cell>
          <cell r="V871">
            <v>2.2782383526826648</v>
          </cell>
          <cell r="W871">
            <v>0</v>
          </cell>
        </row>
        <row r="872">
          <cell r="K872">
            <v>19</v>
          </cell>
          <cell r="Q872">
            <v>209.13036385553866</v>
          </cell>
          <cell r="R872">
            <v>32.456080544779375</v>
          </cell>
          <cell r="U872">
            <v>0</v>
          </cell>
          <cell r="V872">
            <v>2.2782383526826648</v>
          </cell>
          <cell r="W872">
            <v>0</v>
          </cell>
        </row>
        <row r="873">
          <cell r="K873">
            <v>19</v>
          </cell>
          <cell r="Q873">
            <v>209.13036385553866</v>
          </cell>
          <cell r="R873">
            <v>32.456080544779375</v>
          </cell>
          <cell r="U873">
            <v>0</v>
          </cell>
          <cell r="V873">
            <v>2.2782383526826648</v>
          </cell>
          <cell r="W873">
            <v>0</v>
          </cell>
        </row>
        <row r="874">
          <cell r="K874">
            <v>19</v>
          </cell>
          <cell r="Q874">
            <v>209.13036385553866</v>
          </cell>
          <cell r="R874">
            <v>32.456080544779375</v>
          </cell>
          <cell r="U874">
            <v>0</v>
          </cell>
          <cell r="V874">
            <v>2.2782383526826648</v>
          </cell>
          <cell r="W874">
            <v>0</v>
          </cell>
        </row>
        <row r="875">
          <cell r="K875">
            <v>19</v>
          </cell>
          <cell r="Q875">
            <v>209.13036385553866</v>
          </cell>
          <cell r="R875">
            <v>32.456080544779375</v>
          </cell>
          <cell r="U875">
            <v>0</v>
          </cell>
          <cell r="V875">
            <v>2.2782383526826648</v>
          </cell>
          <cell r="W875">
            <v>0</v>
          </cell>
        </row>
        <row r="876">
          <cell r="K876">
            <v>19</v>
          </cell>
          <cell r="Q876">
            <v>209.13036385553866</v>
          </cell>
          <cell r="R876">
            <v>32.456080544779375</v>
          </cell>
          <cell r="U876">
            <v>0</v>
          </cell>
          <cell r="V876">
            <v>2.2782383526826648</v>
          </cell>
          <cell r="W876">
            <v>0</v>
          </cell>
        </row>
        <row r="877">
          <cell r="K877">
            <v>19</v>
          </cell>
          <cell r="Q877">
            <v>209.13036385553866</v>
          </cell>
          <cell r="R877">
            <v>32.456080544779375</v>
          </cell>
          <cell r="U877">
            <v>0</v>
          </cell>
          <cell r="V877">
            <v>2.2782383526826648</v>
          </cell>
          <cell r="W877">
            <v>0</v>
          </cell>
        </row>
        <row r="878">
          <cell r="K878">
            <v>19</v>
          </cell>
          <cell r="Q878">
            <v>209.13036385553866</v>
          </cell>
          <cell r="R878">
            <v>32.456080544779375</v>
          </cell>
          <cell r="U878">
            <v>0</v>
          </cell>
          <cell r="V878">
            <v>2.2782383526826648</v>
          </cell>
          <cell r="W878">
            <v>0</v>
          </cell>
        </row>
        <row r="879">
          <cell r="K879">
            <v>19</v>
          </cell>
          <cell r="Q879">
            <v>209.13036385553866</v>
          </cell>
          <cell r="R879">
            <v>32.456080544779375</v>
          </cell>
          <cell r="U879">
            <v>0</v>
          </cell>
          <cell r="V879">
            <v>2.2782383526826648</v>
          </cell>
          <cell r="W879">
            <v>0</v>
          </cell>
        </row>
        <row r="880">
          <cell r="K880">
            <v>19</v>
          </cell>
          <cell r="Q880">
            <v>209.13036385553866</v>
          </cell>
          <cell r="R880">
            <v>32.456080544779375</v>
          </cell>
          <cell r="U880">
            <v>0</v>
          </cell>
          <cell r="V880">
            <v>2.2782383526826648</v>
          </cell>
          <cell r="W880">
            <v>0</v>
          </cell>
        </row>
        <row r="881">
          <cell r="K881">
            <v>37</v>
          </cell>
          <cell r="Q881">
            <v>408.01288444229999</v>
          </cell>
          <cell r="R881">
            <v>63.321742460671992</v>
          </cell>
          <cell r="U881">
            <v>0</v>
          </cell>
          <cell r="V881">
            <v>4.444838064582699</v>
          </cell>
          <cell r="W881">
            <v>0</v>
          </cell>
        </row>
        <row r="882">
          <cell r="K882">
            <v>10</v>
          </cell>
          <cell r="Q882">
            <v>110.27375255197298</v>
          </cell>
          <cell r="R882">
            <v>17.113984448830269</v>
          </cell>
          <cell r="U882">
            <v>0</v>
          </cell>
          <cell r="V882">
            <v>1.2013075850223509</v>
          </cell>
          <cell r="W882">
            <v>0</v>
          </cell>
        </row>
        <row r="883">
          <cell r="K883">
            <v>35</v>
          </cell>
          <cell r="Q883">
            <v>385.95813393190542</v>
          </cell>
          <cell r="R883">
            <v>59.898945570905937</v>
          </cell>
          <cell r="U883">
            <v>0</v>
          </cell>
          <cell r="V883">
            <v>4.2045765475782284</v>
          </cell>
          <cell r="W883">
            <v>0</v>
          </cell>
        </row>
        <row r="884">
          <cell r="K884">
            <v>25</v>
          </cell>
          <cell r="Q884">
            <v>227.24620671986636</v>
          </cell>
          <cell r="R884">
            <v>35.267576897108867</v>
          </cell>
          <cell r="U884">
            <v>0</v>
          </cell>
          <cell r="V884">
            <v>2.4755899339824214</v>
          </cell>
          <cell r="W884">
            <v>0</v>
          </cell>
        </row>
        <row r="885">
          <cell r="K885">
            <v>19</v>
          </cell>
          <cell r="Q885">
            <v>209.13036385553866</v>
          </cell>
          <cell r="R885">
            <v>32.456080544779375</v>
          </cell>
          <cell r="U885">
            <v>0</v>
          </cell>
          <cell r="V885">
            <v>2.2782383526826648</v>
          </cell>
          <cell r="W885">
            <v>0</v>
          </cell>
        </row>
        <row r="886">
          <cell r="K886">
            <v>19</v>
          </cell>
          <cell r="Q886">
            <v>209.13036385553866</v>
          </cell>
          <cell r="R886">
            <v>32.456080544779375</v>
          </cell>
          <cell r="U886">
            <v>0</v>
          </cell>
          <cell r="V886">
            <v>2.2782383526826648</v>
          </cell>
          <cell r="W886">
            <v>0</v>
          </cell>
        </row>
        <row r="887">
          <cell r="K887">
            <v>19</v>
          </cell>
          <cell r="Q887">
            <v>209.13036385553866</v>
          </cell>
          <cell r="R887">
            <v>32.456080544779375</v>
          </cell>
          <cell r="U887">
            <v>0</v>
          </cell>
          <cell r="V887">
            <v>2.2782383526826648</v>
          </cell>
          <cell r="W887">
            <v>0</v>
          </cell>
        </row>
        <row r="888">
          <cell r="K888">
            <v>26</v>
          </cell>
          <cell r="Q888">
            <v>286.17839264442136</v>
          </cell>
          <cell r="R888">
            <v>44.413583903382303</v>
          </cell>
          <cell r="U888">
            <v>0</v>
          </cell>
          <cell r="V888">
            <v>3.1175893247236468</v>
          </cell>
          <cell r="W888">
            <v>0</v>
          </cell>
        </row>
        <row r="889">
          <cell r="K889">
            <v>2</v>
          </cell>
          <cell r="Q889">
            <v>22.013722511109336</v>
          </cell>
          <cell r="R889">
            <v>3.4164295310294079</v>
          </cell>
          <cell r="U889">
            <v>0</v>
          </cell>
          <cell r="V889">
            <v>0.23981456344028054</v>
          </cell>
          <cell r="W889">
            <v>0</v>
          </cell>
        </row>
        <row r="890">
          <cell r="K890">
            <v>12</v>
          </cell>
          <cell r="Q890">
            <v>132.08233506665601</v>
          </cell>
          <cell r="R890">
            <v>20.498577186176448</v>
          </cell>
          <cell r="U890">
            <v>0</v>
          </cell>
          <cell r="V890">
            <v>1.4388873806416833</v>
          </cell>
          <cell r="W890">
            <v>0</v>
          </cell>
        </row>
        <row r="891">
          <cell r="K891">
            <v>12</v>
          </cell>
          <cell r="Q891">
            <v>132.08233506665601</v>
          </cell>
          <cell r="R891">
            <v>20.498577186176448</v>
          </cell>
          <cell r="U891">
            <v>0</v>
          </cell>
          <cell r="V891">
            <v>1.4388873806416833</v>
          </cell>
          <cell r="W891">
            <v>0</v>
          </cell>
        </row>
        <row r="892">
          <cell r="K892">
            <v>12</v>
          </cell>
          <cell r="Q892">
            <v>132.08233506665601</v>
          </cell>
          <cell r="R892">
            <v>20.498577186176448</v>
          </cell>
          <cell r="U892">
            <v>0</v>
          </cell>
          <cell r="V892">
            <v>1.4388873806416833</v>
          </cell>
          <cell r="W892">
            <v>0</v>
          </cell>
        </row>
        <row r="893">
          <cell r="K893">
            <v>2</v>
          </cell>
          <cell r="Q893">
            <v>107.57919911890899</v>
          </cell>
          <cell r="R893">
            <v>16.695802021164493</v>
          </cell>
          <cell r="U893">
            <v>0</v>
          </cell>
          <cell r="V893">
            <v>1.1719534785148922</v>
          </cell>
          <cell r="W893">
            <v>0</v>
          </cell>
        </row>
        <row r="894">
          <cell r="K894">
            <v>2</v>
          </cell>
          <cell r="Q894">
            <v>107.57919911890899</v>
          </cell>
          <cell r="R894">
            <v>16.695802021164493</v>
          </cell>
          <cell r="U894">
            <v>0</v>
          </cell>
          <cell r="V894">
            <v>1.1719534785148922</v>
          </cell>
          <cell r="W894">
            <v>0</v>
          </cell>
        </row>
        <row r="895">
          <cell r="K895">
            <v>2</v>
          </cell>
          <cell r="Q895">
            <v>66.405813024261803</v>
          </cell>
          <cell r="R895">
            <v>10.305879913477323</v>
          </cell>
          <cell r="U895">
            <v>0</v>
          </cell>
          <cell r="V895">
            <v>0.7234160897718942</v>
          </cell>
          <cell r="W895">
            <v>0</v>
          </cell>
        </row>
        <row r="896">
          <cell r="K896">
            <v>2</v>
          </cell>
          <cell r="Q896">
            <v>22.013722511109336</v>
          </cell>
          <cell r="R896">
            <v>3.4164295310294079</v>
          </cell>
          <cell r="U896">
            <v>0</v>
          </cell>
          <cell r="V896">
            <v>0.23981456344028054</v>
          </cell>
          <cell r="W896">
            <v>0</v>
          </cell>
        </row>
        <row r="897">
          <cell r="K897">
            <v>7</v>
          </cell>
          <cell r="Q897">
            <v>63.628937881562585</v>
          </cell>
          <cell r="R897">
            <v>9.8749215311904823</v>
          </cell>
          <cell r="U897">
            <v>0</v>
          </cell>
          <cell r="V897">
            <v>0.69316518151507789</v>
          </cell>
          <cell r="W897">
            <v>0</v>
          </cell>
        </row>
        <row r="898">
          <cell r="K898">
            <v>2</v>
          </cell>
          <cell r="Q898">
            <v>107.57919911890899</v>
          </cell>
          <cell r="R898">
            <v>16.695802021164493</v>
          </cell>
          <cell r="U898">
            <v>0</v>
          </cell>
          <cell r="V898">
            <v>1.1719534785148922</v>
          </cell>
          <cell r="W898">
            <v>0</v>
          </cell>
        </row>
        <row r="899">
          <cell r="K899">
            <v>19</v>
          </cell>
          <cell r="Q899">
            <v>135.84573124833898</v>
          </cell>
          <cell r="R899">
            <v>21.082639143238751</v>
          </cell>
          <cell r="U899">
            <v>0</v>
          </cell>
          <cell r="V899">
            <v>1.4798853178105404</v>
          </cell>
          <cell r="W899">
            <v>0</v>
          </cell>
        </row>
        <row r="900">
          <cell r="K900">
            <v>21</v>
          </cell>
          <cell r="Q900">
            <v>150.14528190605887</v>
          </cell>
          <cell r="R900">
            <v>23.301864316211248</v>
          </cell>
          <cell r="U900">
            <v>0</v>
          </cell>
          <cell r="V900">
            <v>1.6356627196853342</v>
          </cell>
          <cell r="W900">
            <v>0</v>
          </cell>
        </row>
        <row r="901">
          <cell r="K901">
            <v>6</v>
          </cell>
          <cell r="Q901">
            <v>66.041167533328007</v>
          </cell>
          <cell r="R901">
            <v>10.249288593088224</v>
          </cell>
          <cell r="U901">
            <v>0</v>
          </cell>
          <cell r="V901">
            <v>0.71944369032084166</v>
          </cell>
          <cell r="W901">
            <v>0</v>
          </cell>
        </row>
        <row r="902">
          <cell r="K902">
            <v>5</v>
          </cell>
          <cell r="Q902">
            <v>166.01453256065449</v>
          </cell>
          <cell r="R902">
            <v>25.764699783693306</v>
          </cell>
          <cell r="U902">
            <v>0</v>
          </cell>
          <cell r="V902">
            <v>1.8085402244297353</v>
          </cell>
          <cell r="W902">
            <v>0</v>
          </cell>
        </row>
        <row r="903">
          <cell r="K903">
            <v>41</v>
          </cell>
          <cell r="Q903">
            <v>452.12238546308919</v>
          </cell>
          <cell r="R903">
            <v>70.167336240204108</v>
          </cell>
          <cell r="U903">
            <v>0</v>
          </cell>
          <cell r="V903">
            <v>4.9253610985916394</v>
          </cell>
          <cell r="W903">
            <v>0</v>
          </cell>
        </row>
        <row r="904">
          <cell r="K904">
            <v>2</v>
          </cell>
          <cell r="Q904">
            <v>60.803644890732009</v>
          </cell>
          <cell r="R904">
            <v>9.4364489192634053</v>
          </cell>
          <cell r="U904">
            <v>0</v>
          </cell>
          <cell r="V904">
            <v>0.66238681566418689</v>
          </cell>
          <cell r="W904">
            <v>0</v>
          </cell>
        </row>
        <row r="905">
          <cell r="K905">
            <v>4</v>
          </cell>
          <cell r="Q905">
            <v>215.15839823781798</v>
          </cell>
          <cell r="R905">
            <v>33.391604042328986</v>
          </cell>
          <cell r="U905">
            <v>0</v>
          </cell>
          <cell r="V905">
            <v>2.3439069570297844</v>
          </cell>
          <cell r="W905">
            <v>0</v>
          </cell>
        </row>
        <row r="906">
          <cell r="K906">
            <v>41</v>
          </cell>
          <cell r="Q906">
            <v>373.75450531615365</v>
          </cell>
          <cell r="R906">
            <v>58.004997958568715</v>
          </cell>
          <cell r="U906">
            <v>0</v>
          </cell>
          <cell r="V906">
            <v>4.0716318415024206</v>
          </cell>
          <cell r="W906">
            <v>0</v>
          </cell>
        </row>
        <row r="907">
          <cell r="K907">
            <v>22</v>
          </cell>
          <cell r="Q907">
            <v>0</v>
          </cell>
          <cell r="R907">
            <v>0</v>
          </cell>
          <cell r="U907">
            <v>0</v>
          </cell>
          <cell r="V907">
            <v>0</v>
          </cell>
          <cell r="W907">
            <v>0</v>
          </cell>
        </row>
        <row r="908">
          <cell r="K908">
            <v>12</v>
          </cell>
          <cell r="Q908">
            <v>109.07817922553586</v>
          </cell>
          <cell r="R908">
            <v>16.928436910612255</v>
          </cell>
          <cell r="U908">
            <v>0</v>
          </cell>
          <cell r="V908">
            <v>1.1882831683115622</v>
          </cell>
          <cell r="W908">
            <v>0</v>
          </cell>
        </row>
        <row r="909">
          <cell r="K909">
            <v>2</v>
          </cell>
          <cell r="Q909">
            <v>18.179696537589308</v>
          </cell>
          <cell r="R909">
            <v>2.8214061517687092</v>
          </cell>
          <cell r="U909">
            <v>0</v>
          </cell>
          <cell r="V909">
            <v>0.19804719471859369</v>
          </cell>
          <cell r="W909">
            <v>0</v>
          </cell>
        </row>
        <row r="910">
          <cell r="K910">
            <v>40</v>
          </cell>
          <cell r="Q910">
            <v>363.59393075178622</v>
          </cell>
          <cell r="R910">
            <v>56.428123035374185</v>
          </cell>
          <cell r="U910">
            <v>0</v>
          </cell>
          <cell r="V910">
            <v>3.9609438943718742</v>
          </cell>
          <cell r="W910">
            <v>0</v>
          </cell>
        </row>
        <row r="911">
          <cell r="K911">
            <v>5</v>
          </cell>
          <cell r="Q911">
            <v>268.94799779727248</v>
          </cell>
          <cell r="R911">
            <v>41.739505052911227</v>
          </cell>
          <cell r="U911">
            <v>0</v>
          </cell>
          <cell r="V911">
            <v>2.9298836962872303</v>
          </cell>
          <cell r="W911">
            <v>0</v>
          </cell>
        </row>
        <row r="912">
          <cell r="K912">
            <v>19</v>
          </cell>
          <cell r="Q912">
            <v>209.13036385553866</v>
          </cell>
          <cell r="R912">
            <v>32.456080544779375</v>
          </cell>
          <cell r="U912">
            <v>0</v>
          </cell>
          <cell r="V912">
            <v>2.2782383526826648</v>
          </cell>
          <cell r="W912">
            <v>0</v>
          </cell>
        </row>
        <row r="913">
          <cell r="K913">
            <v>19</v>
          </cell>
          <cell r="Q913">
            <v>209.13036385553866</v>
          </cell>
          <cell r="R913">
            <v>32.456080544779375</v>
          </cell>
          <cell r="U913">
            <v>0</v>
          </cell>
          <cell r="V913">
            <v>2.2782383526826648</v>
          </cell>
          <cell r="W913">
            <v>0</v>
          </cell>
        </row>
        <row r="914">
          <cell r="K914">
            <v>20</v>
          </cell>
          <cell r="Q914">
            <v>220.13722511109333</v>
          </cell>
          <cell r="R914">
            <v>34.164295310294072</v>
          </cell>
          <cell r="U914">
            <v>0</v>
          </cell>
          <cell r="V914">
            <v>2.3981456344028054</v>
          </cell>
          <cell r="W914">
            <v>0</v>
          </cell>
        </row>
        <row r="915">
          <cell r="K915">
            <v>21</v>
          </cell>
          <cell r="Q915">
            <v>231.144086366648</v>
          </cell>
          <cell r="R915">
            <v>35.872510075808776</v>
          </cell>
          <cell r="U915">
            <v>0</v>
          </cell>
          <cell r="V915">
            <v>2.5180529161229455</v>
          </cell>
          <cell r="W915">
            <v>0</v>
          </cell>
        </row>
        <row r="916">
          <cell r="K916">
            <v>16</v>
          </cell>
          <cell r="Q916">
            <v>176.10978008887469</v>
          </cell>
          <cell r="R916">
            <v>27.331436248235264</v>
          </cell>
          <cell r="U916">
            <v>0</v>
          </cell>
          <cell r="V916">
            <v>1.9185165075222443</v>
          </cell>
          <cell r="W916">
            <v>0</v>
          </cell>
        </row>
        <row r="917">
          <cell r="K917">
            <v>19</v>
          </cell>
          <cell r="Q917">
            <v>209.13036385553866</v>
          </cell>
          <cell r="R917">
            <v>32.456080544779375</v>
          </cell>
          <cell r="U917">
            <v>0</v>
          </cell>
          <cell r="V917">
            <v>2.2782383526826648</v>
          </cell>
          <cell r="W917">
            <v>0</v>
          </cell>
        </row>
        <row r="918">
          <cell r="K918">
            <v>21</v>
          </cell>
          <cell r="Q918">
            <v>231.144086366648</v>
          </cell>
          <cell r="R918">
            <v>35.872510075808776</v>
          </cell>
          <cell r="U918">
            <v>0</v>
          </cell>
          <cell r="V918">
            <v>2.5180529161229455</v>
          </cell>
          <cell r="W918">
            <v>0</v>
          </cell>
        </row>
        <row r="919">
          <cell r="K919">
            <v>18</v>
          </cell>
          <cell r="Q919">
            <v>198.12350259998399</v>
          </cell>
          <cell r="R919">
            <v>30.747865779264668</v>
          </cell>
          <cell r="U919">
            <v>0</v>
          </cell>
          <cell r="V919">
            <v>2.1583310709625247</v>
          </cell>
          <cell r="W919">
            <v>0</v>
          </cell>
        </row>
        <row r="920">
          <cell r="K920">
            <v>20</v>
          </cell>
          <cell r="Q920">
            <v>220.13722511109333</v>
          </cell>
          <cell r="R920">
            <v>34.164295310294072</v>
          </cell>
          <cell r="U920">
            <v>0</v>
          </cell>
          <cell r="V920">
            <v>2.3981456344028054</v>
          </cell>
          <cell r="W920">
            <v>0</v>
          </cell>
        </row>
        <row r="921">
          <cell r="K921">
            <v>19</v>
          </cell>
          <cell r="Q921">
            <v>209.13036385553866</v>
          </cell>
          <cell r="R921">
            <v>32.456080544779375</v>
          </cell>
          <cell r="U921">
            <v>0</v>
          </cell>
          <cell r="V921">
            <v>2.2782383526826648</v>
          </cell>
          <cell r="W921">
            <v>0</v>
          </cell>
        </row>
        <row r="922">
          <cell r="K922">
            <v>29</v>
          </cell>
          <cell r="Q922">
            <v>319.7938824007216</v>
          </cell>
          <cell r="R922">
            <v>49.63055490160778</v>
          </cell>
          <cell r="U922">
            <v>0</v>
          </cell>
          <cell r="V922">
            <v>3.4837919965648179</v>
          </cell>
          <cell r="W922">
            <v>0</v>
          </cell>
        </row>
        <row r="923">
          <cell r="K923">
            <v>8</v>
          </cell>
          <cell r="Q923">
            <v>265.62325209704721</v>
          </cell>
          <cell r="R923">
            <v>41.223519653909293</v>
          </cell>
          <cell r="U923">
            <v>0</v>
          </cell>
          <cell r="V923">
            <v>2.8936643590875768</v>
          </cell>
          <cell r="W923">
            <v>0</v>
          </cell>
        </row>
        <row r="924">
          <cell r="K924">
            <v>30</v>
          </cell>
          <cell r="Q924">
            <v>330.20583766664004</v>
          </cell>
          <cell r="R924">
            <v>51.246442965441112</v>
          </cell>
          <cell r="U924">
            <v>0</v>
          </cell>
          <cell r="V924">
            <v>3.5972184516042081</v>
          </cell>
          <cell r="W924">
            <v>0</v>
          </cell>
        </row>
        <row r="925">
          <cell r="K925">
            <v>6</v>
          </cell>
          <cell r="Q925">
            <v>54.539089612767931</v>
          </cell>
          <cell r="R925">
            <v>8.4642184553061277</v>
          </cell>
          <cell r="U925">
            <v>0</v>
          </cell>
          <cell r="V925">
            <v>0.59414158415578111</v>
          </cell>
          <cell r="W925">
            <v>0</v>
          </cell>
        </row>
        <row r="926">
          <cell r="K926">
            <v>17</v>
          </cell>
          <cell r="Q926">
            <v>187.11664134442935</v>
          </cell>
          <cell r="R926">
            <v>29.039651013749964</v>
          </cell>
          <cell r="U926">
            <v>0</v>
          </cell>
          <cell r="V926">
            <v>2.0384237892423847</v>
          </cell>
          <cell r="W926">
            <v>0</v>
          </cell>
        </row>
        <row r="927">
          <cell r="K927">
            <v>19</v>
          </cell>
          <cell r="Q927">
            <v>209.13036385553866</v>
          </cell>
          <cell r="R927">
            <v>32.456080544779375</v>
          </cell>
          <cell r="U927">
            <v>0</v>
          </cell>
          <cell r="V927">
            <v>2.2782383526826648</v>
          </cell>
          <cell r="W927">
            <v>0</v>
          </cell>
        </row>
        <row r="928">
          <cell r="K928">
            <v>21</v>
          </cell>
          <cell r="Q928">
            <v>231.144086366648</v>
          </cell>
          <cell r="R928">
            <v>35.872510075808776</v>
          </cell>
          <cell r="U928">
            <v>0</v>
          </cell>
          <cell r="V928">
            <v>2.5180529161229455</v>
          </cell>
          <cell r="W928">
            <v>0</v>
          </cell>
        </row>
        <row r="929">
          <cell r="K929">
            <v>26</v>
          </cell>
          <cell r="Q929">
            <v>451.45724219372801</v>
          </cell>
          <cell r="R929">
            <v>70.064109032417505</v>
          </cell>
          <cell r="U929">
            <v>0</v>
          </cell>
          <cell r="V929">
            <v>4.9181151163327739</v>
          </cell>
          <cell r="W929">
            <v>0</v>
          </cell>
        </row>
        <row r="930">
          <cell r="Q930">
            <v>0</v>
          </cell>
          <cell r="R930">
            <v>0</v>
          </cell>
          <cell r="U930">
            <v>0</v>
          </cell>
          <cell r="V930">
            <v>0</v>
          </cell>
          <cell r="W930">
            <v>2498.281984664683</v>
          </cell>
        </row>
        <row r="931">
          <cell r="K931">
            <v>56</v>
          </cell>
          <cell r="Q931">
            <v>617.53301429104863</v>
          </cell>
          <cell r="R931">
            <v>95.838312913449499</v>
          </cell>
          <cell r="U931">
            <v>0</v>
          </cell>
          <cell r="V931">
            <v>6.727322476125166</v>
          </cell>
          <cell r="W931">
            <v>0</v>
          </cell>
        </row>
        <row r="932">
          <cell r="K932">
            <v>3</v>
          </cell>
          <cell r="Q932">
            <v>99.608719536392698</v>
          </cell>
          <cell r="R932">
            <v>15.458819870215985</v>
          </cell>
          <cell r="U932">
            <v>0</v>
          </cell>
          <cell r="V932">
            <v>1.0851241346578413</v>
          </cell>
          <cell r="W932">
            <v>0</v>
          </cell>
        </row>
        <row r="933">
          <cell r="K933">
            <v>4</v>
          </cell>
          <cell r="Q933">
            <v>215.15839823781798</v>
          </cell>
          <cell r="R933">
            <v>33.391604042328986</v>
          </cell>
          <cell r="U933">
            <v>0</v>
          </cell>
          <cell r="V933">
            <v>2.3439069570297844</v>
          </cell>
          <cell r="W933">
            <v>0</v>
          </cell>
        </row>
        <row r="934">
          <cell r="K934">
            <v>46</v>
          </cell>
          <cell r="Q934">
            <v>507.25926173907567</v>
          </cell>
          <cell r="R934">
            <v>78.724328464619234</v>
          </cell>
          <cell r="U934">
            <v>0</v>
          </cell>
          <cell r="V934">
            <v>5.5260148911028146</v>
          </cell>
          <cell r="W934">
            <v>0</v>
          </cell>
        </row>
        <row r="935">
          <cell r="K935">
            <v>6</v>
          </cell>
          <cell r="Q935">
            <v>199.2174390727854</v>
          </cell>
          <cell r="R935">
            <v>30.917639740431969</v>
          </cell>
          <cell r="U935">
            <v>0</v>
          </cell>
          <cell r="V935">
            <v>2.1702482693156826</v>
          </cell>
          <cell r="W935">
            <v>0</v>
          </cell>
        </row>
        <row r="936">
          <cell r="K936">
            <v>4</v>
          </cell>
          <cell r="Q936">
            <v>215.15839823781798</v>
          </cell>
          <cell r="R936">
            <v>33.391604042328986</v>
          </cell>
          <cell r="U936">
            <v>0</v>
          </cell>
          <cell r="V936">
            <v>2.3439069570297844</v>
          </cell>
          <cell r="W936">
            <v>0</v>
          </cell>
        </row>
        <row r="937">
          <cell r="K937">
            <v>4</v>
          </cell>
          <cell r="Q937">
            <v>36.359393075178616</v>
          </cell>
          <cell r="R937">
            <v>5.6428123035374185</v>
          </cell>
          <cell r="U937">
            <v>0</v>
          </cell>
          <cell r="V937">
            <v>0.39609438943718739</v>
          </cell>
          <cell r="W937">
            <v>0</v>
          </cell>
        </row>
        <row r="938">
          <cell r="K938">
            <v>36</v>
          </cell>
          <cell r="Q938">
            <v>327.2345376766076</v>
          </cell>
          <cell r="R938">
            <v>50.785310731836766</v>
          </cell>
          <cell r="U938">
            <v>0</v>
          </cell>
          <cell r="V938">
            <v>3.5648495049346867</v>
          </cell>
          <cell r="W938">
            <v>0</v>
          </cell>
        </row>
        <row r="939">
          <cell r="K939">
            <v>10</v>
          </cell>
          <cell r="Q939">
            <v>110.06861255554666</v>
          </cell>
          <cell r="R939">
            <v>17.082147655147036</v>
          </cell>
          <cell r="U939">
            <v>0</v>
          </cell>
          <cell r="V939">
            <v>1.1990728172014027</v>
          </cell>
          <cell r="W939">
            <v>0</v>
          </cell>
        </row>
        <row r="940">
          <cell r="K940">
            <v>28</v>
          </cell>
          <cell r="Q940">
            <v>254.51575152625034</v>
          </cell>
          <cell r="R940">
            <v>39.499686124761929</v>
          </cell>
          <cell r="U940">
            <v>0</v>
          </cell>
          <cell r="V940">
            <v>2.7726607260603116</v>
          </cell>
          <cell r="W940">
            <v>0</v>
          </cell>
        </row>
        <row r="941">
          <cell r="K941">
            <v>4</v>
          </cell>
          <cell r="Q941">
            <v>36.359393075178616</v>
          </cell>
          <cell r="R941">
            <v>5.6428123035374185</v>
          </cell>
          <cell r="U941">
            <v>0</v>
          </cell>
          <cell r="V941">
            <v>0.39609438943718739</v>
          </cell>
          <cell r="W941">
            <v>0</v>
          </cell>
        </row>
        <row r="942">
          <cell r="K942">
            <v>8</v>
          </cell>
          <cell r="Q942">
            <v>170.12389732714573</v>
          </cell>
          <cell r="R942">
            <v>26.402454490328104</v>
          </cell>
          <cell r="U942">
            <v>0</v>
          </cell>
          <cell r="V942">
            <v>1.8533070973198444</v>
          </cell>
          <cell r="W942">
            <v>0</v>
          </cell>
        </row>
        <row r="943">
          <cell r="K943">
            <v>30</v>
          </cell>
          <cell r="Q943">
            <v>272.69544806383965</v>
          </cell>
          <cell r="R943">
            <v>42.321092276530635</v>
          </cell>
          <cell r="U943">
            <v>0</v>
          </cell>
          <cell r="V943">
            <v>2.9707079207789056</v>
          </cell>
          <cell r="W943">
            <v>0</v>
          </cell>
        </row>
        <row r="944">
          <cell r="K944">
            <v>20</v>
          </cell>
          <cell r="Q944">
            <v>220.13722511109333</v>
          </cell>
          <cell r="R944">
            <v>34.164295310294072</v>
          </cell>
          <cell r="U944">
            <v>0</v>
          </cell>
          <cell r="V944">
            <v>2.3981456344028054</v>
          </cell>
          <cell r="W944">
            <v>0</v>
          </cell>
        </row>
        <row r="945">
          <cell r="K945">
            <v>17.5</v>
          </cell>
          <cell r="Q945">
            <v>192.62007197220669</v>
          </cell>
          <cell r="R945">
            <v>29.893758396507319</v>
          </cell>
          <cell r="U945">
            <v>0</v>
          </cell>
          <cell r="V945">
            <v>2.0983774301024547</v>
          </cell>
          <cell r="W945">
            <v>0</v>
          </cell>
        </row>
        <row r="946">
          <cell r="K946">
            <v>17.5</v>
          </cell>
          <cell r="Q946">
            <v>192.62007197220669</v>
          </cell>
          <cell r="R946">
            <v>29.893758396507319</v>
          </cell>
          <cell r="U946">
            <v>0</v>
          </cell>
          <cell r="V946">
            <v>2.0983774301024547</v>
          </cell>
          <cell r="W946">
            <v>0</v>
          </cell>
        </row>
        <row r="947">
          <cell r="K947">
            <v>17.5</v>
          </cell>
          <cell r="Q947">
            <v>192.62007197220669</v>
          </cell>
          <cell r="R947">
            <v>29.893758396507319</v>
          </cell>
          <cell r="U947">
            <v>0</v>
          </cell>
          <cell r="V947">
            <v>2.0983774301024547</v>
          </cell>
          <cell r="W947">
            <v>0</v>
          </cell>
        </row>
        <row r="948">
          <cell r="K948">
            <v>40</v>
          </cell>
          <cell r="Q948">
            <v>363.59393075178622</v>
          </cell>
          <cell r="R948">
            <v>56.428123035374185</v>
          </cell>
          <cell r="U948">
            <v>0</v>
          </cell>
          <cell r="V948">
            <v>3.9609438943718742</v>
          </cell>
          <cell r="W948">
            <v>0</v>
          </cell>
        </row>
        <row r="949">
          <cell r="K949">
            <v>12</v>
          </cell>
          <cell r="Q949">
            <v>132.08233506665601</v>
          </cell>
          <cell r="R949">
            <v>20.498577186176448</v>
          </cell>
          <cell r="U949">
            <v>0</v>
          </cell>
          <cell r="V949">
            <v>1.4388873806416833</v>
          </cell>
          <cell r="W949">
            <v>0</v>
          </cell>
        </row>
        <row r="950">
          <cell r="K950">
            <v>12</v>
          </cell>
          <cell r="Q950">
            <v>132.08233506665601</v>
          </cell>
          <cell r="R950">
            <v>20.498577186176448</v>
          </cell>
          <cell r="U950">
            <v>0</v>
          </cell>
          <cell r="V950">
            <v>1.4388873806416833</v>
          </cell>
          <cell r="W950">
            <v>0</v>
          </cell>
        </row>
        <row r="951">
          <cell r="K951">
            <v>12</v>
          </cell>
          <cell r="Q951">
            <v>132.08233506665601</v>
          </cell>
          <cell r="R951">
            <v>20.498577186176448</v>
          </cell>
          <cell r="U951">
            <v>0</v>
          </cell>
          <cell r="V951">
            <v>1.4388873806416833</v>
          </cell>
          <cell r="W951">
            <v>0</v>
          </cell>
        </row>
        <row r="952">
          <cell r="K952">
            <v>9</v>
          </cell>
          <cell r="Q952">
            <v>273.61640200829407</v>
          </cell>
          <cell r="R952">
            <v>42.464020136685328</v>
          </cell>
          <cell r="U952">
            <v>0</v>
          </cell>
          <cell r="V952">
            <v>2.9807406704888413</v>
          </cell>
          <cell r="W952">
            <v>0</v>
          </cell>
        </row>
        <row r="953">
          <cell r="K953">
            <v>32</v>
          </cell>
          <cell r="Q953">
            <v>106.97703056152439</v>
          </cell>
          <cell r="R953">
            <v>16.602348202026544</v>
          </cell>
          <cell r="U953">
            <v>0</v>
          </cell>
          <cell r="V953">
            <v>1.1653935343875972</v>
          </cell>
          <cell r="W953">
            <v>0</v>
          </cell>
        </row>
        <row r="954">
          <cell r="K954">
            <v>16</v>
          </cell>
          <cell r="Q954">
            <v>53.488515280762194</v>
          </cell>
          <cell r="R954">
            <v>8.301174101013272</v>
          </cell>
          <cell r="U954">
            <v>0</v>
          </cell>
          <cell r="V954">
            <v>0.58269676719379859</v>
          </cell>
          <cell r="W954">
            <v>0</v>
          </cell>
        </row>
        <row r="955">
          <cell r="K955">
            <v>21</v>
          </cell>
          <cell r="Q955">
            <v>231.144086366648</v>
          </cell>
          <cell r="R955">
            <v>35.872510075808776</v>
          </cell>
          <cell r="U955">
            <v>0</v>
          </cell>
          <cell r="V955">
            <v>2.5180529161229455</v>
          </cell>
          <cell r="W955">
            <v>0</v>
          </cell>
        </row>
        <row r="956">
          <cell r="K956">
            <v>16</v>
          </cell>
          <cell r="Q956">
            <v>176.10978008887469</v>
          </cell>
          <cell r="R956">
            <v>27.331436248235264</v>
          </cell>
          <cell r="U956">
            <v>0</v>
          </cell>
          <cell r="V956">
            <v>1.9185165075222443</v>
          </cell>
          <cell r="W956">
            <v>0</v>
          </cell>
        </row>
        <row r="957">
          <cell r="K957">
            <v>15</v>
          </cell>
          <cell r="Q957">
            <v>165.10291883332002</v>
          </cell>
          <cell r="R957">
            <v>25.623221482720556</v>
          </cell>
          <cell r="U957">
            <v>0</v>
          </cell>
          <cell r="V957">
            <v>1.798609225802104</v>
          </cell>
          <cell r="W957">
            <v>0</v>
          </cell>
        </row>
        <row r="958">
          <cell r="K958">
            <v>15</v>
          </cell>
          <cell r="Q958">
            <v>165.10291883332002</v>
          </cell>
          <cell r="R958">
            <v>25.623221482720556</v>
          </cell>
          <cell r="U958">
            <v>0</v>
          </cell>
          <cell r="V958">
            <v>1.798609225802104</v>
          </cell>
          <cell r="W958">
            <v>0</v>
          </cell>
        </row>
        <row r="959">
          <cell r="K959">
            <v>16</v>
          </cell>
          <cell r="Q959">
            <v>176.10978008887469</v>
          </cell>
          <cell r="R959">
            <v>27.331436248235264</v>
          </cell>
          <cell r="U959">
            <v>0</v>
          </cell>
          <cell r="V959">
            <v>1.9185165075222443</v>
          </cell>
          <cell r="W959">
            <v>0</v>
          </cell>
        </row>
        <row r="960">
          <cell r="K960">
            <v>15</v>
          </cell>
          <cell r="Q960">
            <v>165.10291883332002</v>
          </cell>
          <cell r="R960">
            <v>25.623221482720556</v>
          </cell>
          <cell r="U960">
            <v>0</v>
          </cell>
          <cell r="V960">
            <v>1.798609225802104</v>
          </cell>
          <cell r="W960">
            <v>0</v>
          </cell>
        </row>
        <row r="961">
          <cell r="K961">
            <v>2</v>
          </cell>
          <cell r="Q961">
            <v>107.57919911890899</v>
          </cell>
          <cell r="R961">
            <v>16.695802021164493</v>
          </cell>
          <cell r="U961">
            <v>0</v>
          </cell>
          <cell r="V961">
            <v>1.1719534785148922</v>
          </cell>
          <cell r="W961">
            <v>0</v>
          </cell>
        </row>
        <row r="962">
          <cell r="K962">
            <v>8</v>
          </cell>
          <cell r="Q962">
            <v>430.31679647563595</v>
          </cell>
          <cell r="R962">
            <v>66.783208084657971</v>
          </cell>
          <cell r="U962">
            <v>0</v>
          </cell>
          <cell r="V962">
            <v>4.6878139140595687</v>
          </cell>
          <cell r="W962">
            <v>0</v>
          </cell>
        </row>
        <row r="963">
          <cell r="K963">
            <v>5</v>
          </cell>
          <cell r="Q963">
            <v>268.94799779727248</v>
          </cell>
          <cell r="R963">
            <v>41.739505052911227</v>
          </cell>
          <cell r="U963">
            <v>0</v>
          </cell>
          <cell r="V963">
            <v>2.9298836962872303</v>
          </cell>
          <cell r="W963">
            <v>0</v>
          </cell>
        </row>
        <row r="964">
          <cell r="K964">
            <v>4</v>
          </cell>
          <cell r="Q964">
            <v>179.0650224096068</v>
          </cell>
          <cell r="R964">
            <v>27.790076404655963</v>
          </cell>
          <cell r="U964">
            <v>0</v>
          </cell>
          <cell r="V964">
            <v>1.9507105240793696</v>
          </cell>
          <cell r="W964">
            <v>0</v>
          </cell>
        </row>
        <row r="965">
          <cell r="K965">
            <v>8</v>
          </cell>
          <cell r="Q965">
            <v>170.12389732714573</v>
          </cell>
          <cell r="R965">
            <v>26.402454490328104</v>
          </cell>
          <cell r="U965">
            <v>0</v>
          </cell>
          <cell r="V965">
            <v>1.8533070973198444</v>
          </cell>
          <cell r="W965">
            <v>0</v>
          </cell>
        </row>
        <row r="966">
          <cell r="K966">
            <v>4</v>
          </cell>
          <cell r="Q966">
            <v>36.359393075178616</v>
          </cell>
          <cell r="R966">
            <v>5.6428123035374185</v>
          </cell>
          <cell r="U966">
            <v>0</v>
          </cell>
          <cell r="V966">
            <v>0.39609438943718739</v>
          </cell>
          <cell r="W966">
            <v>0</v>
          </cell>
        </row>
        <row r="967">
          <cell r="K967">
            <v>50</v>
          </cell>
          <cell r="Q967">
            <v>454.49241343973273</v>
          </cell>
          <cell r="R967">
            <v>70.535153794217734</v>
          </cell>
          <cell r="U967">
            <v>0</v>
          </cell>
          <cell r="V967">
            <v>4.9511798679648429</v>
          </cell>
          <cell r="W967">
            <v>0</v>
          </cell>
        </row>
        <row r="968">
          <cell r="K968">
            <v>16</v>
          </cell>
          <cell r="Q968">
            <v>277.81984134998646</v>
          </cell>
          <cell r="R968">
            <v>43.116374789179993</v>
          </cell>
          <cell r="U968">
            <v>0</v>
          </cell>
          <cell r="V968">
            <v>3.0265323792817065</v>
          </cell>
          <cell r="W968">
            <v>0</v>
          </cell>
        </row>
        <row r="969">
          <cell r="K969">
            <v>18</v>
          </cell>
          <cell r="Q969">
            <v>198.12350259998399</v>
          </cell>
          <cell r="R969">
            <v>30.747865779264668</v>
          </cell>
          <cell r="U969">
            <v>0</v>
          </cell>
          <cell r="V969">
            <v>2.1583310709625247</v>
          </cell>
          <cell r="W969">
            <v>0</v>
          </cell>
        </row>
        <row r="970">
          <cell r="Q970">
            <v>0</v>
          </cell>
          <cell r="R970">
            <v>0</v>
          </cell>
          <cell r="U970">
            <v>0</v>
          </cell>
          <cell r="V970">
            <v>0</v>
          </cell>
          <cell r="W970">
            <v>0</v>
          </cell>
        </row>
        <row r="971">
          <cell r="K971">
            <v>18</v>
          </cell>
          <cell r="Q971">
            <v>198.12350259998399</v>
          </cell>
          <cell r="R971">
            <v>30.747865779264668</v>
          </cell>
          <cell r="U971">
            <v>0</v>
          </cell>
          <cell r="V971">
            <v>2.1583310709625247</v>
          </cell>
          <cell r="W971">
            <v>0</v>
          </cell>
        </row>
        <row r="972">
          <cell r="K972">
            <v>18</v>
          </cell>
          <cell r="Q972">
            <v>198.12350259998399</v>
          </cell>
          <cell r="R972">
            <v>30.747865779264668</v>
          </cell>
          <cell r="U972">
            <v>0</v>
          </cell>
          <cell r="V972">
            <v>2.1583310709625247</v>
          </cell>
          <cell r="W972">
            <v>0</v>
          </cell>
        </row>
        <row r="973">
          <cell r="K973">
            <v>18</v>
          </cell>
          <cell r="Q973">
            <v>198.12350259998399</v>
          </cell>
          <cell r="R973">
            <v>30.747865779264668</v>
          </cell>
          <cell r="U973">
            <v>0</v>
          </cell>
          <cell r="V973">
            <v>2.1583310709625247</v>
          </cell>
          <cell r="W973">
            <v>0</v>
          </cell>
        </row>
        <row r="974">
          <cell r="K974">
            <v>18</v>
          </cell>
          <cell r="Q974">
            <v>198.12350259998399</v>
          </cell>
          <cell r="R974">
            <v>30.747865779264668</v>
          </cell>
          <cell r="U974">
            <v>0</v>
          </cell>
          <cell r="V974">
            <v>2.1583310709625247</v>
          </cell>
          <cell r="W974">
            <v>0</v>
          </cell>
        </row>
        <row r="975">
          <cell r="K975">
            <v>14</v>
          </cell>
          <cell r="Q975">
            <v>127.62348962015002</v>
          </cell>
          <cell r="R975">
            <v>19.806584668779561</v>
          </cell>
          <cell r="U975">
            <v>0</v>
          </cell>
          <cell r="V975">
            <v>1.3903133117325339</v>
          </cell>
          <cell r="W975">
            <v>0</v>
          </cell>
        </row>
        <row r="976">
          <cell r="K976">
            <v>30</v>
          </cell>
          <cell r="Q976">
            <v>273.47890632889295</v>
          </cell>
          <cell r="R976">
            <v>42.442681433099061</v>
          </cell>
          <cell r="U976">
            <v>0</v>
          </cell>
          <cell r="V976">
            <v>2.9792428108554301</v>
          </cell>
          <cell r="W976">
            <v>0</v>
          </cell>
        </row>
        <row r="977">
          <cell r="K977">
            <v>22</v>
          </cell>
          <cell r="Q977">
            <v>242.15094762220266</v>
          </cell>
          <cell r="R977">
            <v>37.58072484132348</v>
          </cell>
          <cell r="U977">
            <v>0</v>
          </cell>
          <cell r="V977">
            <v>2.6379601978430856</v>
          </cell>
          <cell r="W977">
            <v>0</v>
          </cell>
        </row>
        <row r="978">
          <cell r="K978">
            <v>14</v>
          </cell>
          <cell r="Q978">
            <v>154.09605757776535</v>
          </cell>
          <cell r="R978">
            <v>23.915006717205852</v>
          </cell>
          <cell r="U978">
            <v>0</v>
          </cell>
          <cell r="V978">
            <v>1.6787019440819637</v>
          </cell>
          <cell r="W978">
            <v>0</v>
          </cell>
        </row>
        <row r="979">
          <cell r="K979">
            <v>18</v>
          </cell>
          <cell r="Q979">
            <v>198.12350259998399</v>
          </cell>
          <cell r="R979">
            <v>30.747865779264668</v>
          </cell>
          <cell r="U979">
            <v>0</v>
          </cell>
          <cell r="V979">
            <v>2.1583310709625247</v>
          </cell>
          <cell r="W979">
            <v>0</v>
          </cell>
        </row>
        <row r="980">
          <cell r="K980">
            <v>18</v>
          </cell>
          <cell r="Q980">
            <v>198.12350259998399</v>
          </cell>
          <cell r="R980">
            <v>30.747865779264668</v>
          </cell>
          <cell r="U980">
            <v>0</v>
          </cell>
          <cell r="V980">
            <v>2.1583310709625247</v>
          </cell>
          <cell r="W980">
            <v>0</v>
          </cell>
        </row>
        <row r="981">
          <cell r="K981">
            <v>18</v>
          </cell>
          <cell r="Q981">
            <v>198.12350259998399</v>
          </cell>
          <cell r="R981">
            <v>30.747865779264668</v>
          </cell>
          <cell r="U981">
            <v>0</v>
          </cell>
          <cell r="V981">
            <v>2.1583310709625247</v>
          </cell>
          <cell r="W981">
            <v>0</v>
          </cell>
        </row>
        <row r="982">
          <cell r="K982">
            <v>18</v>
          </cell>
          <cell r="Q982">
            <v>198.12350259998399</v>
          </cell>
          <cell r="R982">
            <v>30.747865779264668</v>
          </cell>
          <cell r="U982">
            <v>0</v>
          </cell>
          <cell r="V982">
            <v>2.1583310709625247</v>
          </cell>
          <cell r="W982">
            <v>0</v>
          </cell>
        </row>
        <row r="983">
          <cell r="K983">
            <v>4</v>
          </cell>
          <cell r="Q983">
            <v>132.81162604852361</v>
          </cell>
          <cell r="R983">
            <v>20.611759826954646</v>
          </cell>
          <cell r="U983">
            <v>0</v>
          </cell>
          <cell r="V983">
            <v>1.4468321795437884</v>
          </cell>
          <cell r="W983">
            <v>0</v>
          </cell>
        </row>
        <row r="984">
          <cell r="K984">
            <v>12</v>
          </cell>
          <cell r="Q984">
            <v>645.4751947134539</v>
          </cell>
          <cell r="R984">
            <v>100.17481212698695</v>
          </cell>
          <cell r="U984">
            <v>0</v>
          </cell>
          <cell r="V984">
            <v>7.0317208710893526</v>
          </cell>
          <cell r="W984">
            <v>0</v>
          </cell>
        </row>
        <row r="985">
          <cell r="K985">
            <v>5</v>
          </cell>
          <cell r="Q985">
            <v>268.94799779727248</v>
          </cell>
          <cell r="R985">
            <v>41.739505052911227</v>
          </cell>
          <cell r="U985">
            <v>0</v>
          </cell>
          <cell r="V985">
            <v>2.9298836962872303</v>
          </cell>
          <cell r="W985">
            <v>0</v>
          </cell>
        </row>
        <row r="986">
          <cell r="K986">
            <v>20</v>
          </cell>
          <cell r="Q986">
            <v>181.79696537589311</v>
          </cell>
          <cell r="R986">
            <v>28.214061517687092</v>
          </cell>
          <cell r="U986">
            <v>0</v>
          </cell>
          <cell r="V986">
            <v>1.9804719471859371</v>
          </cell>
          <cell r="W986">
            <v>0</v>
          </cell>
        </row>
        <row r="987">
          <cell r="K987">
            <v>24</v>
          </cell>
          <cell r="Q987">
            <v>218.15635845107172</v>
          </cell>
          <cell r="R987">
            <v>33.856873821224511</v>
          </cell>
          <cell r="U987">
            <v>0</v>
          </cell>
          <cell r="V987">
            <v>2.3765663366231244</v>
          </cell>
          <cell r="W987">
            <v>0</v>
          </cell>
        </row>
        <row r="988">
          <cell r="K988">
            <v>12</v>
          </cell>
          <cell r="Q988">
            <v>132.08233506665601</v>
          </cell>
          <cell r="R988">
            <v>20.498577186176448</v>
          </cell>
          <cell r="U988">
            <v>0</v>
          </cell>
          <cell r="V988">
            <v>1.4388873806416833</v>
          </cell>
          <cell r="W988">
            <v>0</v>
          </cell>
        </row>
        <row r="989">
          <cell r="K989">
            <v>10.5</v>
          </cell>
          <cell r="Q989">
            <v>95.443406822343874</v>
          </cell>
          <cell r="R989">
            <v>14.812382296785723</v>
          </cell>
          <cell r="U989">
            <v>0</v>
          </cell>
          <cell r="V989">
            <v>1.0397477722726169</v>
          </cell>
          <cell r="W989">
            <v>0</v>
          </cell>
        </row>
        <row r="990">
          <cell r="K990">
            <v>34</v>
          </cell>
          <cell r="Q990">
            <v>309.05484113901827</v>
          </cell>
          <cell r="R990">
            <v>47.963904580068061</v>
          </cell>
          <cell r="U990">
            <v>0</v>
          </cell>
          <cell r="V990">
            <v>3.3668023102160931</v>
          </cell>
          <cell r="W990">
            <v>0</v>
          </cell>
        </row>
        <row r="991">
          <cell r="K991">
            <v>12</v>
          </cell>
          <cell r="Q991">
            <v>132.08233506665601</v>
          </cell>
          <cell r="R991">
            <v>20.498577186176448</v>
          </cell>
          <cell r="U991">
            <v>0</v>
          </cell>
          <cell r="V991">
            <v>1.4388873806416833</v>
          </cell>
          <cell r="W991">
            <v>0</v>
          </cell>
        </row>
        <row r="992">
          <cell r="K992">
            <v>12</v>
          </cell>
          <cell r="Q992">
            <v>132.08233506665601</v>
          </cell>
          <cell r="R992">
            <v>20.498577186176448</v>
          </cell>
          <cell r="U992">
            <v>0</v>
          </cell>
          <cell r="V992">
            <v>1.4388873806416833</v>
          </cell>
          <cell r="W992">
            <v>0</v>
          </cell>
        </row>
        <row r="993">
          <cell r="K993">
            <v>20</v>
          </cell>
          <cell r="Q993">
            <v>220.13722511109333</v>
          </cell>
          <cell r="R993">
            <v>34.164295310294072</v>
          </cell>
          <cell r="U993">
            <v>0</v>
          </cell>
          <cell r="V993">
            <v>2.3981456344028054</v>
          </cell>
          <cell r="W993">
            <v>0</v>
          </cell>
        </row>
        <row r="994">
          <cell r="K994">
            <v>17</v>
          </cell>
          <cell r="Q994">
            <v>187.11664134442935</v>
          </cell>
          <cell r="R994">
            <v>29.039651013749964</v>
          </cell>
          <cell r="U994">
            <v>0</v>
          </cell>
          <cell r="V994">
            <v>2.0384237892423847</v>
          </cell>
          <cell r="W994">
            <v>0</v>
          </cell>
        </row>
        <row r="995">
          <cell r="K995">
            <v>28</v>
          </cell>
          <cell r="Q995">
            <v>308.1921151555307</v>
          </cell>
          <cell r="R995">
            <v>47.830013434411704</v>
          </cell>
          <cell r="U995">
            <v>0</v>
          </cell>
          <cell r="V995">
            <v>3.3574038881639274</v>
          </cell>
          <cell r="W995">
            <v>0</v>
          </cell>
        </row>
        <row r="996">
          <cell r="Q996">
            <v>0</v>
          </cell>
          <cell r="R996">
            <v>0</v>
          </cell>
          <cell r="U996">
            <v>0</v>
          </cell>
          <cell r="V996">
            <v>0</v>
          </cell>
          <cell r="W996">
            <v>0</v>
          </cell>
        </row>
        <row r="997">
          <cell r="K997">
            <v>32</v>
          </cell>
          <cell r="Q997">
            <v>680.49558930858291</v>
          </cell>
          <cell r="R997">
            <v>105.60981796131242</v>
          </cell>
          <cell r="U997">
            <v>0</v>
          </cell>
          <cell r="V997">
            <v>7.4132283892793778</v>
          </cell>
          <cell r="W997">
            <v>0</v>
          </cell>
        </row>
        <row r="998">
          <cell r="K998">
            <v>16</v>
          </cell>
          <cell r="Q998">
            <v>145.43757230071446</v>
          </cell>
          <cell r="R998">
            <v>22.571249214149674</v>
          </cell>
          <cell r="U998">
            <v>0</v>
          </cell>
          <cell r="V998">
            <v>1.5843775577487496</v>
          </cell>
          <cell r="W998">
            <v>0</v>
          </cell>
        </row>
        <row r="999">
          <cell r="Q999">
            <v>0</v>
          </cell>
          <cell r="R999">
            <v>0</v>
          </cell>
          <cell r="U999">
            <v>0</v>
          </cell>
          <cell r="V999">
            <v>0</v>
          </cell>
          <cell r="W999">
            <v>0</v>
          </cell>
        </row>
        <row r="1000">
          <cell r="Q1000">
            <v>0</v>
          </cell>
          <cell r="R1000">
            <v>0</v>
          </cell>
          <cell r="U1000">
            <v>0</v>
          </cell>
          <cell r="V1000">
            <v>0</v>
          </cell>
          <cell r="W1000">
            <v>0</v>
          </cell>
        </row>
        <row r="1001">
          <cell r="K1001">
            <v>25</v>
          </cell>
          <cell r="Q1001">
            <v>227.24620671986636</v>
          </cell>
          <cell r="R1001">
            <v>35.267576897108867</v>
          </cell>
          <cell r="U1001">
            <v>0</v>
          </cell>
          <cell r="V1001">
            <v>2.4755899339824214</v>
          </cell>
          <cell r="W1001">
            <v>0</v>
          </cell>
        </row>
        <row r="1002">
          <cell r="K1002">
            <v>32</v>
          </cell>
          <cell r="Q1002">
            <v>352.21956017774937</v>
          </cell>
          <cell r="R1002">
            <v>54.662872496470527</v>
          </cell>
          <cell r="U1002">
            <v>0</v>
          </cell>
          <cell r="V1002">
            <v>3.8370330150444887</v>
          </cell>
          <cell r="W1002">
            <v>0</v>
          </cell>
        </row>
        <row r="1003">
          <cell r="K1003">
            <v>30</v>
          </cell>
          <cell r="Q1003">
            <v>330.20583766664004</v>
          </cell>
          <cell r="R1003">
            <v>51.246442965441112</v>
          </cell>
          <cell r="U1003">
            <v>0</v>
          </cell>
          <cell r="V1003">
            <v>3.5972184516042081</v>
          </cell>
          <cell r="W1003">
            <v>0</v>
          </cell>
        </row>
        <row r="1004">
          <cell r="K1004">
            <v>30</v>
          </cell>
          <cell r="Q1004">
            <v>330.20583766664004</v>
          </cell>
          <cell r="R1004">
            <v>51.246442965441112</v>
          </cell>
          <cell r="U1004">
            <v>0</v>
          </cell>
          <cell r="V1004">
            <v>3.5972184516042081</v>
          </cell>
          <cell r="W1004">
            <v>0</v>
          </cell>
        </row>
        <row r="1005">
          <cell r="K1005">
            <v>15</v>
          </cell>
          <cell r="Q1005">
            <v>498.04359768196349</v>
          </cell>
          <cell r="R1005">
            <v>77.294099351079922</v>
          </cell>
          <cell r="U1005">
            <v>0</v>
          </cell>
          <cell r="V1005">
            <v>5.4256206732892061</v>
          </cell>
          <cell r="W1005">
            <v>0</v>
          </cell>
        </row>
        <row r="1006">
          <cell r="K1006">
            <v>8</v>
          </cell>
          <cell r="Q1006">
            <v>170.12389732714573</v>
          </cell>
          <cell r="R1006">
            <v>26.402454490328104</v>
          </cell>
          <cell r="U1006">
            <v>0</v>
          </cell>
          <cell r="V1006">
            <v>1.8533070973198444</v>
          </cell>
          <cell r="W1006">
            <v>0</v>
          </cell>
        </row>
        <row r="1007">
          <cell r="K1007">
            <v>4</v>
          </cell>
          <cell r="Q1007">
            <v>36.359393075178616</v>
          </cell>
          <cell r="R1007">
            <v>5.6428123035374185</v>
          </cell>
          <cell r="U1007">
            <v>0</v>
          </cell>
          <cell r="V1007">
            <v>0.39609438943718739</v>
          </cell>
          <cell r="W1007">
            <v>0</v>
          </cell>
        </row>
        <row r="1008">
          <cell r="K1008">
            <v>32</v>
          </cell>
          <cell r="Q1008">
            <v>290.87514460142893</v>
          </cell>
          <cell r="R1008">
            <v>45.142498428299348</v>
          </cell>
          <cell r="U1008">
            <v>0</v>
          </cell>
          <cell r="V1008">
            <v>3.1687551154974991</v>
          </cell>
          <cell r="W1008">
            <v>0</v>
          </cell>
        </row>
        <row r="1009">
          <cell r="K1009">
            <v>4</v>
          </cell>
          <cell r="Q1009">
            <v>132.81162604852361</v>
          </cell>
          <cell r="R1009">
            <v>20.611759826954646</v>
          </cell>
          <cell r="U1009">
            <v>0</v>
          </cell>
          <cell r="V1009">
            <v>1.4468321795437884</v>
          </cell>
          <cell r="W1009">
            <v>0</v>
          </cell>
        </row>
        <row r="1010">
          <cell r="K1010">
            <v>20</v>
          </cell>
          <cell r="Q1010">
            <v>220.13722511109333</v>
          </cell>
          <cell r="R1010">
            <v>34.164295310294072</v>
          </cell>
          <cell r="U1010">
            <v>0</v>
          </cell>
          <cell r="V1010">
            <v>2.3981456344028054</v>
          </cell>
          <cell r="W1010">
            <v>0</v>
          </cell>
        </row>
        <row r="1011">
          <cell r="K1011">
            <v>20</v>
          </cell>
          <cell r="Q1011">
            <v>181.79696537589311</v>
          </cell>
          <cell r="R1011">
            <v>28.214061517687092</v>
          </cell>
          <cell r="U1011">
            <v>0</v>
          </cell>
          <cell r="V1011">
            <v>1.9804719471859371</v>
          </cell>
          <cell r="W1011">
            <v>0</v>
          </cell>
        </row>
        <row r="1012">
          <cell r="K1012">
            <v>18</v>
          </cell>
          <cell r="Q1012">
            <v>198.12350259998399</v>
          </cell>
          <cell r="R1012">
            <v>30.747865779264668</v>
          </cell>
          <cell r="U1012">
            <v>0</v>
          </cell>
          <cell r="V1012">
            <v>2.1583310709625247</v>
          </cell>
          <cell r="W1012">
            <v>0</v>
          </cell>
        </row>
        <row r="1013">
          <cell r="K1013">
            <v>18</v>
          </cell>
          <cell r="Q1013">
            <v>198.12350259998399</v>
          </cell>
          <cell r="R1013">
            <v>30.747865779264668</v>
          </cell>
          <cell r="U1013">
            <v>0</v>
          </cell>
          <cell r="V1013">
            <v>2.1583310709625247</v>
          </cell>
          <cell r="W1013">
            <v>0</v>
          </cell>
        </row>
        <row r="1014">
          <cell r="K1014">
            <v>14</v>
          </cell>
          <cell r="Q1014">
            <v>154.09605757776535</v>
          </cell>
          <cell r="R1014">
            <v>23.915006717205852</v>
          </cell>
          <cell r="U1014">
            <v>0</v>
          </cell>
          <cell r="V1014">
            <v>1.6787019440819637</v>
          </cell>
          <cell r="W1014">
            <v>0</v>
          </cell>
        </row>
        <row r="1015">
          <cell r="Q1015">
            <v>0</v>
          </cell>
          <cell r="R1015">
            <v>0</v>
          </cell>
          <cell r="U1015">
            <v>0</v>
          </cell>
          <cell r="V1015">
            <v>0</v>
          </cell>
          <cell r="W1015">
            <v>0</v>
          </cell>
        </row>
        <row r="1016">
          <cell r="K1016">
            <v>12</v>
          </cell>
          <cell r="Q1016">
            <v>132.08233506665601</v>
          </cell>
          <cell r="R1016">
            <v>20.498577186176448</v>
          </cell>
          <cell r="U1016">
            <v>0</v>
          </cell>
          <cell r="V1016">
            <v>1.4388873806416833</v>
          </cell>
          <cell r="W1016">
            <v>0</v>
          </cell>
        </row>
        <row r="1017">
          <cell r="K1017">
            <v>41</v>
          </cell>
          <cell r="Q1017">
            <v>372.68377902058086</v>
          </cell>
          <cell r="R1017">
            <v>57.838826111258534</v>
          </cell>
          <cell r="U1017">
            <v>0</v>
          </cell>
          <cell r="V1017">
            <v>4.0599674917311708</v>
          </cell>
          <cell r="W1017">
            <v>0</v>
          </cell>
        </row>
        <row r="1018">
          <cell r="K1018">
            <v>14</v>
          </cell>
          <cell r="Q1018">
            <v>154.09605757776535</v>
          </cell>
          <cell r="R1018">
            <v>23.915006717205852</v>
          </cell>
          <cell r="U1018">
            <v>0</v>
          </cell>
          <cell r="V1018">
            <v>1.6787019440819637</v>
          </cell>
          <cell r="W1018">
            <v>0</v>
          </cell>
        </row>
        <row r="1019">
          <cell r="K1019">
            <v>14</v>
          </cell>
          <cell r="Q1019">
            <v>154.09605757776535</v>
          </cell>
          <cell r="R1019">
            <v>23.915006717205852</v>
          </cell>
          <cell r="U1019">
            <v>0</v>
          </cell>
          <cell r="V1019">
            <v>1.6787019440819637</v>
          </cell>
          <cell r="W1019">
            <v>0</v>
          </cell>
        </row>
        <row r="1020">
          <cell r="K1020">
            <v>14</v>
          </cell>
          <cell r="Q1020">
            <v>154.09605757776535</v>
          </cell>
          <cell r="R1020">
            <v>23.915006717205852</v>
          </cell>
          <cell r="U1020">
            <v>0</v>
          </cell>
          <cell r="V1020">
            <v>1.6787019440819637</v>
          </cell>
          <cell r="W1020">
            <v>0</v>
          </cell>
        </row>
        <row r="1021">
          <cell r="K1021">
            <v>14</v>
          </cell>
          <cell r="Q1021">
            <v>154.09605757776535</v>
          </cell>
          <cell r="R1021">
            <v>23.915006717205852</v>
          </cell>
          <cell r="U1021">
            <v>0</v>
          </cell>
          <cell r="V1021">
            <v>1.6787019440819637</v>
          </cell>
          <cell r="W1021">
            <v>0</v>
          </cell>
        </row>
        <row r="1022">
          <cell r="K1022">
            <v>14</v>
          </cell>
          <cell r="Q1022">
            <v>154.09605757776535</v>
          </cell>
          <cell r="R1022">
            <v>23.915006717205852</v>
          </cell>
          <cell r="U1022">
            <v>0</v>
          </cell>
          <cell r="V1022">
            <v>1.6787019440819637</v>
          </cell>
          <cell r="W1022">
            <v>0</v>
          </cell>
        </row>
        <row r="1023">
          <cell r="K1023">
            <v>14</v>
          </cell>
          <cell r="Q1023">
            <v>154.09605757776535</v>
          </cell>
          <cell r="R1023">
            <v>23.915006717205852</v>
          </cell>
          <cell r="U1023">
            <v>0</v>
          </cell>
          <cell r="V1023">
            <v>1.6787019440819637</v>
          </cell>
          <cell r="W1023">
            <v>0</v>
          </cell>
        </row>
        <row r="1024">
          <cell r="K1024">
            <v>20</v>
          </cell>
          <cell r="Q1024">
            <v>220.13722511109333</v>
          </cell>
          <cell r="R1024">
            <v>34.164295310294072</v>
          </cell>
          <cell r="U1024">
            <v>0</v>
          </cell>
          <cell r="V1024">
            <v>2.3981456344028054</v>
          </cell>
          <cell r="W1024">
            <v>0</v>
          </cell>
        </row>
        <row r="1025">
          <cell r="K1025">
            <v>12</v>
          </cell>
          <cell r="Q1025">
            <v>132.08233506665601</v>
          </cell>
          <cell r="R1025">
            <v>20.498577186176448</v>
          </cell>
          <cell r="U1025">
            <v>0</v>
          </cell>
          <cell r="V1025">
            <v>1.4388873806416833</v>
          </cell>
          <cell r="W1025">
            <v>0</v>
          </cell>
        </row>
        <row r="1026">
          <cell r="K1026">
            <v>12</v>
          </cell>
          <cell r="Q1026">
            <v>132.08233506665601</v>
          </cell>
          <cell r="R1026">
            <v>20.498577186176448</v>
          </cell>
          <cell r="U1026">
            <v>0</v>
          </cell>
          <cell r="V1026">
            <v>1.4388873806416833</v>
          </cell>
          <cell r="W1026">
            <v>0</v>
          </cell>
        </row>
        <row r="1027">
          <cell r="K1027">
            <v>8</v>
          </cell>
          <cell r="Q1027">
            <v>430.31679647563595</v>
          </cell>
          <cell r="R1027">
            <v>66.783208084657971</v>
          </cell>
          <cell r="U1027">
            <v>0</v>
          </cell>
          <cell r="V1027">
            <v>4.6878139140595687</v>
          </cell>
          <cell r="W1027">
            <v>0</v>
          </cell>
        </row>
        <row r="1028">
          <cell r="K1028">
            <v>5</v>
          </cell>
          <cell r="Q1028">
            <v>268.94799779727248</v>
          </cell>
          <cell r="R1028">
            <v>41.739505052911227</v>
          </cell>
          <cell r="U1028">
            <v>0</v>
          </cell>
          <cell r="V1028">
            <v>2.9298836962872303</v>
          </cell>
          <cell r="W1028">
            <v>0</v>
          </cell>
        </row>
        <row r="1029">
          <cell r="K1029">
            <v>10.5</v>
          </cell>
          <cell r="Q1029">
            <v>95.443406822343874</v>
          </cell>
          <cell r="R1029">
            <v>14.812382296785723</v>
          </cell>
          <cell r="U1029">
            <v>0</v>
          </cell>
          <cell r="V1029">
            <v>1.0397477722726169</v>
          </cell>
          <cell r="W1029">
            <v>0</v>
          </cell>
        </row>
        <row r="1030">
          <cell r="K1030">
            <v>25</v>
          </cell>
          <cell r="Q1030">
            <v>227.24620671986636</v>
          </cell>
          <cell r="R1030">
            <v>35.267576897108867</v>
          </cell>
          <cell r="U1030">
            <v>0</v>
          </cell>
          <cell r="V1030">
            <v>2.4755899339824214</v>
          </cell>
          <cell r="W1030">
            <v>0</v>
          </cell>
        </row>
        <row r="1031">
          <cell r="K1031">
            <v>21</v>
          </cell>
          <cell r="Q1031">
            <v>231.144086366648</v>
          </cell>
          <cell r="R1031">
            <v>35.872510075808776</v>
          </cell>
          <cell r="U1031">
            <v>0</v>
          </cell>
          <cell r="V1031">
            <v>2.5180529161229455</v>
          </cell>
          <cell r="W1031">
            <v>0</v>
          </cell>
        </row>
        <row r="1032">
          <cell r="K1032">
            <v>21</v>
          </cell>
          <cell r="Q1032">
            <v>231.144086366648</v>
          </cell>
          <cell r="R1032">
            <v>35.872510075808776</v>
          </cell>
          <cell r="U1032">
            <v>0</v>
          </cell>
          <cell r="V1032">
            <v>2.5180529161229455</v>
          </cell>
          <cell r="W1032">
            <v>0</v>
          </cell>
        </row>
        <row r="1033">
          <cell r="K1033">
            <v>45</v>
          </cell>
          <cell r="Q1033">
            <v>496.23188648387838</v>
          </cell>
          <cell r="R1033">
            <v>77.012930019736217</v>
          </cell>
          <cell r="U1033">
            <v>0</v>
          </cell>
          <cell r="V1033">
            <v>5.4058841326005798</v>
          </cell>
          <cell r="W1033">
            <v>0</v>
          </cell>
        </row>
        <row r="1034">
          <cell r="K1034">
            <v>72</v>
          </cell>
          <cell r="Q1034">
            <v>1688.6659123103968</v>
          </cell>
          <cell r="R1034">
            <v>262.07326307254471</v>
          </cell>
          <cell r="U1034">
            <v>0</v>
          </cell>
          <cell r="V1034">
            <v>18.396101720317063</v>
          </cell>
          <cell r="W1034">
            <v>0</v>
          </cell>
        </row>
        <row r="1035">
          <cell r="K1035">
            <v>10</v>
          </cell>
          <cell r="Q1035">
            <v>234.53693226533289</v>
          </cell>
          <cell r="R1035">
            <v>36.399064315631207</v>
          </cell>
          <cell r="U1035">
            <v>0</v>
          </cell>
          <cell r="V1035">
            <v>2.5550141278218144</v>
          </cell>
          <cell r="W1035">
            <v>0</v>
          </cell>
        </row>
        <row r="1036">
          <cell r="K1036">
            <v>60</v>
          </cell>
          <cell r="Q1036">
            <v>661.64251531183788</v>
          </cell>
          <cell r="R1036">
            <v>102.68390669298161</v>
          </cell>
          <cell r="U1036">
            <v>0</v>
          </cell>
          <cell r="V1036">
            <v>7.2078455101341063</v>
          </cell>
          <cell r="W1036">
            <v>0</v>
          </cell>
        </row>
        <row r="1037">
          <cell r="K1037">
            <v>20</v>
          </cell>
          <cell r="Q1037">
            <v>181.79696537589311</v>
          </cell>
          <cell r="R1037">
            <v>28.214061517687092</v>
          </cell>
          <cell r="U1037">
            <v>0</v>
          </cell>
          <cell r="V1037">
            <v>1.9804719471859371</v>
          </cell>
          <cell r="W1037">
            <v>0</v>
          </cell>
        </row>
        <row r="1038">
          <cell r="K1038">
            <v>16</v>
          </cell>
          <cell r="Q1038">
            <v>176.10978008887469</v>
          </cell>
          <cell r="R1038">
            <v>27.331436248235264</v>
          </cell>
          <cell r="U1038">
            <v>0</v>
          </cell>
          <cell r="V1038">
            <v>1.9185165075222443</v>
          </cell>
          <cell r="W1038">
            <v>0</v>
          </cell>
        </row>
        <row r="1039">
          <cell r="K1039">
            <v>16</v>
          </cell>
          <cell r="Q1039">
            <v>176.10978008887469</v>
          </cell>
          <cell r="R1039">
            <v>27.331436248235264</v>
          </cell>
          <cell r="U1039">
            <v>0</v>
          </cell>
          <cell r="V1039">
            <v>1.9185165075222443</v>
          </cell>
          <cell r="W1039">
            <v>0</v>
          </cell>
        </row>
        <row r="1040">
          <cell r="K1040">
            <v>15</v>
          </cell>
          <cell r="Q1040">
            <v>165.10291883332002</v>
          </cell>
          <cell r="R1040">
            <v>25.623221482720556</v>
          </cell>
          <cell r="U1040">
            <v>0</v>
          </cell>
          <cell r="V1040">
            <v>1.798609225802104</v>
          </cell>
          <cell r="W1040">
            <v>0</v>
          </cell>
        </row>
        <row r="1041">
          <cell r="K1041">
            <v>22</v>
          </cell>
          <cell r="Q1041">
            <v>242.15094762220266</v>
          </cell>
          <cell r="R1041">
            <v>37.58072484132348</v>
          </cell>
          <cell r="U1041">
            <v>0</v>
          </cell>
          <cell r="V1041">
            <v>2.6379601978430856</v>
          </cell>
          <cell r="W1041">
            <v>0</v>
          </cell>
        </row>
        <row r="1042">
          <cell r="K1042">
            <v>14</v>
          </cell>
          <cell r="Q1042">
            <v>154.09605757776535</v>
          </cell>
          <cell r="R1042">
            <v>23.915006717205852</v>
          </cell>
          <cell r="U1042">
            <v>0</v>
          </cell>
          <cell r="V1042">
            <v>1.6787019440819637</v>
          </cell>
          <cell r="W1042">
            <v>0</v>
          </cell>
        </row>
        <row r="1043">
          <cell r="K1043">
            <v>15</v>
          </cell>
          <cell r="Q1043">
            <v>165.10291883332002</v>
          </cell>
          <cell r="R1043">
            <v>25.623221482720556</v>
          </cell>
          <cell r="U1043">
            <v>0</v>
          </cell>
          <cell r="V1043">
            <v>1.798609225802104</v>
          </cell>
          <cell r="W1043">
            <v>0</v>
          </cell>
        </row>
        <row r="1044">
          <cell r="K1044">
            <v>12</v>
          </cell>
          <cell r="Q1044">
            <v>208.36488101248986</v>
          </cell>
          <cell r="R1044">
            <v>32.337281091884996</v>
          </cell>
          <cell r="U1044">
            <v>0</v>
          </cell>
          <cell r="V1044">
            <v>2.26989928446128</v>
          </cell>
          <cell r="W1044">
            <v>0</v>
          </cell>
        </row>
        <row r="1045">
          <cell r="K1045">
            <v>8</v>
          </cell>
          <cell r="Q1045">
            <v>170.12389732714573</v>
          </cell>
          <cell r="R1045">
            <v>26.402454490328104</v>
          </cell>
          <cell r="U1045">
            <v>0</v>
          </cell>
          <cell r="V1045">
            <v>1.8533070973198444</v>
          </cell>
          <cell r="W1045">
            <v>0</v>
          </cell>
        </row>
        <row r="1046">
          <cell r="K1046">
            <v>4</v>
          </cell>
          <cell r="Q1046">
            <v>36.359393075178616</v>
          </cell>
          <cell r="R1046">
            <v>5.6428123035374185</v>
          </cell>
          <cell r="U1046">
            <v>0</v>
          </cell>
          <cell r="V1046">
            <v>0.39609438943718739</v>
          </cell>
          <cell r="W1046">
            <v>0</v>
          </cell>
        </row>
        <row r="1047">
          <cell r="K1047">
            <v>15</v>
          </cell>
          <cell r="Q1047">
            <v>136.34772403191982</v>
          </cell>
          <cell r="R1047">
            <v>21.160546138265317</v>
          </cell>
          <cell r="U1047">
            <v>0</v>
          </cell>
          <cell r="V1047">
            <v>1.4853539603894528</v>
          </cell>
          <cell r="W1047">
            <v>0</v>
          </cell>
        </row>
        <row r="1048">
          <cell r="K1048">
            <v>25</v>
          </cell>
          <cell r="Q1048">
            <v>275.1715313888667</v>
          </cell>
          <cell r="R1048">
            <v>42.705369137867599</v>
          </cell>
          <cell r="U1048">
            <v>0</v>
          </cell>
          <cell r="V1048">
            <v>2.9976820430035067</v>
          </cell>
          <cell r="W1048">
            <v>0</v>
          </cell>
        </row>
        <row r="1049">
          <cell r="K1049">
            <v>19.5</v>
          </cell>
          <cell r="Q1049">
            <v>214.63379448331602</v>
          </cell>
          <cell r="R1049">
            <v>33.310187927536724</v>
          </cell>
          <cell r="U1049">
            <v>0</v>
          </cell>
          <cell r="V1049">
            <v>2.3381919935427353</v>
          </cell>
          <cell r="W1049">
            <v>0</v>
          </cell>
        </row>
        <row r="1050">
          <cell r="K1050">
            <v>14</v>
          </cell>
          <cell r="Q1050">
            <v>154.09605757776535</v>
          </cell>
          <cell r="R1050">
            <v>23.915006717205852</v>
          </cell>
          <cell r="U1050">
            <v>0</v>
          </cell>
          <cell r="V1050">
            <v>1.6787019440819637</v>
          </cell>
          <cell r="W1050">
            <v>0</v>
          </cell>
        </row>
        <row r="1051">
          <cell r="K1051">
            <v>19.5</v>
          </cell>
          <cell r="Q1051">
            <v>214.63379448331602</v>
          </cell>
          <cell r="R1051">
            <v>33.310187927536724</v>
          </cell>
          <cell r="U1051">
            <v>0</v>
          </cell>
          <cell r="V1051">
            <v>2.3381919935427353</v>
          </cell>
          <cell r="W1051">
            <v>0</v>
          </cell>
        </row>
        <row r="1052">
          <cell r="K1052">
            <v>19.5</v>
          </cell>
          <cell r="Q1052">
            <v>214.63379448331602</v>
          </cell>
          <cell r="R1052">
            <v>33.310187927536724</v>
          </cell>
          <cell r="U1052">
            <v>0</v>
          </cell>
          <cell r="V1052">
            <v>2.3381919935427353</v>
          </cell>
          <cell r="W1052">
            <v>0</v>
          </cell>
        </row>
        <row r="1053">
          <cell r="K1053">
            <v>14</v>
          </cell>
          <cell r="Q1053">
            <v>154.09605757776535</v>
          </cell>
          <cell r="R1053">
            <v>23.915006717205852</v>
          </cell>
          <cell r="U1053">
            <v>0</v>
          </cell>
          <cell r="V1053">
            <v>1.6787019440819637</v>
          </cell>
          <cell r="W1053">
            <v>0</v>
          </cell>
        </row>
        <row r="1054">
          <cell r="K1054">
            <v>10</v>
          </cell>
          <cell r="Q1054">
            <v>110.06861255554666</v>
          </cell>
          <cell r="R1054">
            <v>17.082147655147036</v>
          </cell>
          <cell r="U1054">
            <v>0</v>
          </cell>
          <cell r="V1054">
            <v>1.1990728172014027</v>
          </cell>
          <cell r="W1054">
            <v>0</v>
          </cell>
        </row>
        <row r="1055">
          <cell r="K1055">
            <v>6</v>
          </cell>
          <cell r="Q1055">
            <v>66.041167533328007</v>
          </cell>
          <cell r="R1055">
            <v>10.249288593088224</v>
          </cell>
          <cell r="U1055">
            <v>0</v>
          </cell>
          <cell r="V1055">
            <v>0.71944369032084166</v>
          </cell>
          <cell r="W1055">
            <v>0</v>
          </cell>
        </row>
        <row r="1056">
          <cell r="K1056">
            <v>18</v>
          </cell>
          <cell r="Q1056">
            <v>198.12350259998399</v>
          </cell>
          <cell r="R1056">
            <v>30.747865779264668</v>
          </cell>
          <cell r="U1056">
            <v>0</v>
          </cell>
          <cell r="V1056">
            <v>2.1583310709625247</v>
          </cell>
          <cell r="W1056">
            <v>0</v>
          </cell>
        </row>
        <row r="1057">
          <cell r="K1057">
            <v>15.5</v>
          </cell>
          <cell r="Q1057">
            <v>170.60634946109732</v>
          </cell>
          <cell r="R1057">
            <v>26.477328865477908</v>
          </cell>
          <cell r="U1057">
            <v>0</v>
          </cell>
          <cell r="V1057">
            <v>1.8585628666621739</v>
          </cell>
          <cell r="W1057">
            <v>0</v>
          </cell>
        </row>
        <row r="1058">
          <cell r="K1058">
            <v>15.5</v>
          </cell>
          <cell r="Q1058">
            <v>170.60634946109732</v>
          </cell>
          <cell r="R1058">
            <v>26.477328865477908</v>
          </cell>
          <cell r="U1058">
            <v>0</v>
          </cell>
          <cell r="V1058">
            <v>1.8585628666621739</v>
          </cell>
          <cell r="W1058">
            <v>0</v>
          </cell>
        </row>
        <row r="1059">
          <cell r="K1059">
            <v>15.5</v>
          </cell>
          <cell r="Q1059">
            <v>170.60634946109732</v>
          </cell>
          <cell r="R1059">
            <v>26.477328865477908</v>
          </cell>
          <cell r="U1059">
            <v>0</v>
          </cell>
          <cell r="V1059">
            <v>1.8585628666621739</v>
          </cell>
          <cell r="W1059">
            <v>0</v>
          </cell>
        </row>
        <row r="1060">
          <cell r="K1060">
            <v>4</v>
          </cell>
          <cell r="Q1060">
            <v>132.81162604852361</v>
          </cell>
          <cell r="R1060">
            <v>20.611759826954646</v>
          </cell>
          <cell r="U1060">
            <v>0</v>
          </cell>
          <cell r="V1060">
            <v>1.4468321795437884</v>
          </cell>
          <cell r="W1060">
            <v>0</v>
          </cell>
        </row>
        <row r="1061">
          <cell r="Q1061">
            <v>0</v>
          </cell>
          <cell r="R1061">
            <v>0</v>
          </cell>
          <cell r="U1061">
            <v>0</v>
          </cell>
          <cell r="V1061">
            <v>0</v>
          </cell>
          <cell r="W1061">
            <v>0</v>
          </cell>
        </row>
        <row r="1062">
          <cell r="K1062">
            <v>8</v>
          </cell>
          <cell r="Q1062">
            <v>430.31679647563595</v>
          </cell>
          <cell r="R1062">
            <v>66.783208084657971</v>
          </cell>
          <cell r="U1062">
            <v>0</v>
          </cell>
          <cell r="V1062">
            <v>4.6878139140595687</v>
          </cell>
          <cell r="W1062">
            <v>0</v>
          </cell>
        </row>
        <row r="1063">
          <cell r="K1063">
            <v>5</v>
          </cell>
          <cell r="Q1063">
            <v>268.94799779727248</v>
          </cell>
          <cell r="R1063">
            <v>41.739505052911227</v>
          </cell>
          <cell r="U1063">
            <v>0</v>
          </cell>
          <cell r="V1063">
            <v>2.9298836962872303</v>
          </cell>
          <cell r="W1063">
            <v>0</v>
          </cell>
        </row>
        <row r="1064">
          <cell r="K1064">
            <v>23</v>
          </cell>
          <cell r="Q1064">
            <v>209.06651018227706</v>
          </cell>
          <cell r="R1064">
            <v>32.446170745340154</v>
          </cell>
          <cell r="U1064">
            <v>0</v>
          </cell>
          <cell r="V1064">
            <v>2.2775427392638274</v>
          </cell>
          <cell r="W1064">
            <v>0</v>
          </cell>
        </row>
        <row r="1065">
          <cell r="K1065">
            <v>12</v>
          </cell>
          <cell r="Q1065">
            <v>109.07817922553586</v>
          </cell>
          <cell r="R1065">
            <v>16.928436910612255</v>
          </cell>
          <cell r="U1065">
            <v>0</v>
          </cell>
          <cell r="V1065">
            <v>1.1882831683115622</v>
          </cell>
          <cell r="W1065">
            <v>0</v>
          </cell>
        </row>
        <row r="1066">
          <cell r="K1066">
            <v>20</v>
          </cell>
          <cell r="Q1066">
            <v>220.13722511109333</v>
          </cell>
          <cell r="R1066">
            <v>34.164295310294072</v>
          </cell>
          <cell r="U1066">
            <v>0</v>
          </cell>
          <cell r="V1066">
            <v>2.3981456344028054</v>
          </cell>
          <cell r="W1066">
            <v>0</v>
          </cell>
        </row>
        <row r="1067">
          <cell r="K1067">
            <v>20</v>
          </cell>
          <cell r="Q1067">
            <v>220.13722511109333</v>
          </cell>
          <cell r="R1067">
            <v>34.164295310294072</v>
          </cell>
          <cell r="U1067">
            <v>0</v>
          </cell>
          <cell r="V1067">
            <v>2.3981456344028054</v>
          </cell>
          <cell r="W1067">
            <v>0</v>
          </cell>
        </row>
        <row r="1068">
          <cell r="K1068">
            <v>10</v>
          </cell>
          <cell r="Q1068">
            <v>110.27375255197298</v>
          </cell>
          <cell r="R1068">
            <v>17.113984448830269</v>
          </cell>
          <cell r="U1068">
            <v>0</v>
          </cell>
          <cell r="V1068">
            <v>1.2013075850223509</v>
          </cell>
          <cell r="W1068">
            <v>0</v>
          </cell>
        </row>
        <row r="1069">
          <cell r="K1069">
            <v>15</v>
          </cell>
          <cell r="Q1069">
            <v>165.10291883332002</v>
          </cell>
          <cell r="R1069">
            <v>25.623221482720556</v>
          </cell>
          <cell r="U1069">
            <v>0</v>
          </cell>
          <cell r="V1069">
            <v>1.798609225802104</v>
          </cell>
          <cell r="W1069">
            <v>0</v>
          </cell>
        </row>
        <row r="1070">
          <cell r="K1070">
            <v>20</v>
          </cell>
          <cell r="Q1070">
            <v>220.13722511109333</v>
          </cell>
          <cell r="R1070">
            <v>34.164295310294072</v>
          </cell>
          <cell r="U1070">
            <v>0</v>
          </cell>
          <cell r="V1070">
            <v>2.3981456344028054</v>
          </cell>
          <cell r="W1070">
            <v>0</v>
          </cell>
        </row>
        <row r="1071">
          <cell r="K1071">
            <v>11</v>
          </cell>
          <cell r="Q1071">
            <v>121.07547381110133</v>
          </cell>
          <cell r="R1071">
            <v>18.79036242066174</v>
          </cell>
          <cell r="U1071">
            <v>0</v>
          </cell>
          <cell r="V1071">
            <v>1.3189800989215428</v>
          </cell>
          <cell r="W1071">
            <v>0</v>
          </cell>
        </row>
        <row r="1072">
          <cell r="Q1072">
            <v>0</v>
          </cell>
          <cell r="R1072">
            <v>0</v>
          </cell>
          <cell r="U1072">
            <v>0</v>
          </cell>
          <cell r="V1072">
            <v>0</v>
          </cell>
          <cell r="W1072">
            <v>2483.0537367522106</v>
          </cell>
        </row>
        <row r="1073">
          <cell r="K1073">
            <v>6.82</v>
          </cell>
          <cell r="Q1073">
            <v>241.4853640597039</v>
          </cell>
          <cell r="R1073">
            <v>37.477429302046055</v>
          </cell>
          <cell r="U1073">
            <v>0</v>
          </cell>
          <cell r="V1073">
            <v>2.6307094190893734</v>
          </cell>
          <cell r="W1073">
            <v>0</v>
          </cell>
        </row>
        <row r="1074">
          <cell r="K1074">
            <v>2.42</v>
          </cell>
          <cell r="Q1074">
            <v>8.9142286809507141</v>
          </cell>
          <cell r="R1074">
            <v>1.3834477152412619</v>
          </cell>
          <cell r="U1074">
            <v>0</v>
          </cell>
          <cell r="V1074">
            <v>9.7110420940855924E-2</v>
          </cell>
          <cell r="W1074">
            <v>0</v>
          </cell>
        </row>
        <row r="1075">
          <cell r="K1075">
            <v>3.24</v>
          </cell>
          <cell r="Q1075">
            <v>7.5879012544661126</v>
          </cell>
          <cell r="R1075">
            <v>1.1776077358661479</v>
          </cell>
          <cell r="U1075">
            <v>0</v>
          </cell>
          <cell r="V1075">
            <v>8.2661586464962147E-2</v>
          </cell>
          <cell r="W1075">
            <v>0</v>
          </cell>
        </row>
        <row r="1076">
          <cell r="K1076">
            <v>4.4000000000000004</v>
          </cell>
          <cell r="Q1076">
            <v>155.79700907077671</v>
          </cell>
          <cell r="R1076">
            <v>24.178986646481331</v>
          </cell>
          <cell r="U1076">
            <v>0</v>
          </cell>
          <cell r="V1076">
            <v>1.6972318832834667</v>
          </cell>
          <cell r="W1076">
            <v>0</v>
          </cell>
        </row>
        <row r="1077">
          <cell r="K1077">
            <v>4.41</v>
          </cell>
          <cell r="Q1077">
            <v>156.1510931823012</v>
          </cell>
          <cell r="R1077">
            <v>24.233938888859697</v>
          </cell>
          <cell r="U1077">
            <v>0</v>
          </cell>
          <cell r="V1077">
            <v>1.7010892284727472</v>
          </cell>
          <cell r="W1077">
            <v>0</v>
          </cell>
        </row>
        <row r="1078">
          <cell r="K1078">
            <v>39</v>
          </cell>
          <cell r="Q1078">
            <v>429.26758896663205</v>
          </cell>
          <cell r="R1078">
            <v>66.620375855073448</v>
          </cell>
          <cell r="U1078">
            <v>0</v>
          </cell>
          <cell r="V1078">
            <v>4.6763839870854707</v>
          </cell>
          <cell r="W1078">
            <v>0</v>
          </cell>
        </row>
        <row r="1079">
          <cell r="K1079">
            <v>20.46</v>
          </cell>
          <cell r="Q1079">
            <v>145.72874434815927</v>
          </cell>
          <cell r="R1079">
            <v>22.61643779054781</v>
          </cell>
          <cell r="U1079">
            <v>0</v>
          </cell>
          <cell r="V1079">
            <v>1.5875495472843106</v>
          </cell>
          <cell r="W1079">
            <v>0</v>
          </cell>
        </row>
        <row r="1080">
          <cell r="K1080">
            <v>31.32</v>
          </cell>
          <cell r="Q1080">
            <v>223.08036524850186</v>
          </cell>
          <cell r="R1080">
            <v>34.621057262950018</v>
          </cell>
          <cell r="U1080">
            <v>0</v>
          </cell>
          <cell r="V1080">
            <v>2.4302078113853671</v>
          </cell>
          <cell r="W1080">
            <v>0</v>
          </cell>
        </row>
        <row r="1081">
          <cell r="K1081">
            <v>16.64</v>
          </cell>
          <cell r="Q1081">
            <v>118.5203473095489</v>
          </cell>
          <cell r="R1081">
            <v>18.393818418119043</v>
          </cell>
          <cell r="U1081">
            <v>0</v>
          </cell>
          <cell r="V1081">
            <v>1.2911448908509742</v>
          </cell>
          <cell r="W1081">
            <v>0</v>
          </cell>
        </row>
        <row r="1082">
          <cell r="K1082">
            <v>17.5</v>
          </cell>
          <cell r="Q1082">
            <v>124.64579795174912</v>
          </cell>
          <cell r="R1082">
            <v>19.344460475786249</v>
          </cell>
          <cell r="U1082">
            <v>0</v>
          </cell>
          <cell r="V1082">
            <v>1.3578747349694738</v>
          </cell>
          <cell r="W1082">
            <v>0</v>
          </cell>
        </row>
        <row r="1083">
          <cell r="K1083">
            <v>8.64</v>
          </cell>
          <cell r="Q1083">
            <v>95.099281247992337</v>
          </cell>
          <cell r="R1083">
            <v>14.758975574047044</v>
          </cell>
          <cell r="U1083">
            <v>0</v>
          </cell>
          <cell r="V1083">
            <v>1.0359989140620121</v>
          </cell>
          <cell r="W1083">
            <v>0</v>
          </cell>
        </row>
        <row r="1084">
          <cell r="K1084">
            <v>9.25</v>
          </cell>
          <cell r="Q1084">
            <v>204.70487697509722</v>
          </cell>
          <cell r="R1084">
            <v>31.769265124993222</v>
          </cell>
          <cell r="U1084">
            <v>0</v>
          </cell>
          <cell r="V1084">
            <v>2.2300276875528504</v>
          </cell>
          <cell r="W1084">
            <v>0</v>
          </cell>
        </row>
        <row r="1085">
          <cell r="K1085">
            <v>15.99</v>
          </cell>
          <cell r="Q1085">
            <v>113.89064624276962</v>
          </cell>
          <cell r="R1085">
            <v>17.675309886161266</v>
          </cell>
          <cell r="U1085">
            <v>0</v>
          </cell>
          <cell r="V1085">
            <v>1.2407095435521078</v>
          </cell>
          <cell r="W1085">
            <v>0</v>
          </cell>
        </row>
        <row r="1086">
          <cell r="K1086">
            <v>7.6</v>
          </cell>
          <cell r="Q1086">
            <v>83.652145542215465</v>
          </cell>
          <cell r="R1086">
            <v>12.982432217911748</v>
          </cell>
          <cell r="U1086">
            <v>0</v>
          </cell>
          <cell r="V1086">
            <v>0.91129534107306587</v>
          </cell>
          <cell r="W1086">
            <v>0</v>
          </cell>
        </row>
        <row r="1087">
          <cell r="K1087">
            <v>91.3</v>
          </cell>
          <cell r="Q1087">
            <v>585.90803370743674</v>
          </cell>
          <cell r="R1087">
            <v>90.930259878368389</v>
          </cell>
          <cell r="U1087">
            <v>0</v>
          </cell>
          <cell r="V1087">
            <v>6.3828041463134371</v>
          </cell>
          <cell r="W1087">
            <v>0</v>
          </cell>
        </row>
        <row r="1088">
          <cell r="K1088">
            <v>8.4499999999999993</v>
          </cell>
          <cell r="Q1088">
            <v>109.46380764812054</v>
          </cell>
          <cell r="R1088">
            <v>16.98828468648286</v>
          </cell>
          <cell r="U1088">
            <v>0</v>
          </cell>
          <cell r="V1088">
            <v>1.1924841530276018</v>
          </cell>
          <cell r="W1088">
            <v>0</v>
          </cell>
        </row>
        <row r="1089">
          <cell r="K1089">
            <v>1.54</v>
          </cell>
          <cell r="Q1089">
            <v>23.856417013962687</v>
          </cell>
          <cell r="R1089">
            <v>3.7024073302424538</v>
          </cell>
          <cell r="U1089">
            <v>0</v>
          </cell>
          <cell r="V1089">
            <v>0.25988863212778085</v>
          </cell>
          <cell r="W1089">
            <v>0</v>
          </cell>
        </row>
        <row r="1090">
          <cell r="K1090">
            <v>2.08</v>
          </cell>
          <cell r="Q1090">
            <v>13.34817864306099</v>
          </cell>
          <cell r="R1090">
            <v>2.0715765667799153</v>
          </cell>
          <cell r="U1090">
            <v>0</v>
          </cell>
          <cell r="V1090">
            <v>0.14541328175610022</v>
          </cell>
          <cell r="W1090">
            <v>0</v>
          </cell>
        </row>
        <row r="1091">
          <cell r="K1091">
            <v>7.22</v>
          </cell>
          <cell r="Q1091">
            <v>16.908841684334977</v>
          </cell>
          <cell r="R1091">
            <v>2.6241752632572797</v>
          </cell>
          <cell r="U1091">
            <v>0</v>
          </cell>
          <cell r="V1091">
            <v>0.18420267107315635</v>
          </cell>
          <cell r="W1091">
            <v>0</v>
          </cell>
        </row>
        <row r="1092">
          <cell r="K1092">
            <v>7.82</v>
          </cell>
          <cell r="Q1092">
            <v>0</v>
          </cell>
          <cell r="R1092">
            <v>0</v>
          </cell>
          <cell r="U1092">
            <v>0</v>
          </cell>
          <cell r="V1092">
            <v>0</v>
          </cell>
          <cell r="W1092">
            <v>0</v>
          </cell>
        </row>
        <row r="1093">
          <cell r="K1093">
            <v>1.5</v>
          </cell>
          <cell r="Q1093">
            <v>0</v>
          </cell>
          <cell r="R1093">
            <v>0</v>
          </cell>
          <cell r="U1093">
            <v>0</v>
          </cell>
          <cell r="V1093">
            <v>0</v>
          </cell>
          <cell r="W1093">
            <v>0</v>
          </cell>
        </row>
        <row r="1094">
          <cell r="K1094">
            <v>6.3</v>
          </cell>
          <cell r="Q1094">
            <v>0</v>
          </cell>
          <cell r="R1094">
            <v>0</v>
          </cell>
          <cell r="U1094">
            <v>0</v>
          </cell>
          <cell r="V1094">
            <v>0</v>
          </cell>
          <cell r="W1094">
            <v>0</v>
          </cell>
        </row>
        <row r="1095">
          <cell r="K1095">
            <v>16.7</v>
          </cell>
          <cell r="Q1095">
            <v>0</v>
          </cell>
          <cell r="R1095">
            <v>0</v>
          </cell>
          <cell r="U1095">
            <v>0</v>
          </cell>
          <cell r="V1095">
            <v>0</v>
          </cell>
          <cell r="W1095">
            <v>0</v>
          </cell>
        </row>
        <row r="1096">
          <cell r="K1096">
            <v>20.79</v>
          </cell>
          <cell r="Q1096">
            <v>0</v>
          </cell>
          <cell r="R1096">
            <v>0</v>
          </cell>
          <cell r="U1096">
            <v>0</v>
          </cell>
          <cell r="V1096">
            <v>0</v>
          </cell>
          <cell r="W1096">
            <v>0</v>
          </cell>
        </row>
        <row r="1097">
          <cell r="K1097">
            <v>4.3499999999999996</v>
          </cell>
          <cell r="Q1097">
            <v>0</v>
          </cell>
          <cell r="R1097">
            <v>0</v>
          </cell>
          <cell r="U1097">
            <v>0</v>
          </cell>
          <cell r="V1097">
            <v>0</v>
          </cell>
          <cell r="W1097">
            <v>0</v>
          </cell>
        </row>
        <row r="1098">
          <cell r="K1098">
            <v>5.0999999999999996</v>
          </cell>
          <cell r="Q1098">
            <v>23.31295594934825</v>
          </cell>
          <cell r="R1098">
            <v>3.6180646467559856</v>
          </cell>
          <cell r="U1098">
            <v>0</v>
          </cell>
          <cell r="V1098">
            <v>0.25396823961390552</v>
          </cell>
          <cell r="W1098">
            <v>0</v>
          </cell>
        </row>
        <row r="1099">
          <cell r="K1099">
            <v>10</v>
          </cell>
          <cell r="Q1099">
            <v>90.898482687946554</v>
          </cell>
          <cell r="R1099">
            <v>14.107030758843546</v>
          </cell>
          <cell r="U1099">
            <v>0</v>
          </cell>
          <cell r="V1099">
            <v>0.99023597359296855</v>
          </cell>
          <cell r="W1099">
            <v>0</v>
          </cell>
        </row>
        <row r="1100">
          <cell r="K1100">
            <v>6</v>
          </cell>
          <cell r="Q1100">
            <v>322.73759735672695</v>
          </cell>
          <cell r="R1100">
            <v>50.087406063493475</v>
          </cell>
          <cell r="U1100">
            <v>0</v>
          </cell>
          <cell r="V1100">
            <v>3.5158604355446763</v>
          </cell>
          <cell r="W1100">
            <v>0</v>
          </cell>
        </row>
        <row r="1101">
          <cell r="K1101">
            <v>7</v>
          </cell>
          <cell r="Q1101">
            <v>376.52719691618148</v>
          </cell>
          <cell r="R1101">
            <v>58.435307074075723</v>
          </cell>
          <cell r="U1101">
            <v>0</v>
          </cell>
          <cell r="V1101">
            <v>4.1018371748021227</v>
          </cell>
          <cell r="W1101">
            <v>0</v>
          </cell>
        </row>
        <row r="1102">
          <cell r="K1102">
            <v>65</v>
          </cell>
          <cell r="Q1102">
            <v>590.84013747165261</v>
          </cell>
          <cell r="R1102">
            <v>91.695699932483052</v>
          </cell>
          <cell r="U1102">
            <v>0</v>
          </cell>
          <cell r="V1102">
            <v>6.4365338283542961</v>
          </cell>
          <cell r="W1102">
            <v>0</v>
          </cell>
        </row>
        <row r="1103">
          <cell r="K1103">
            <v>3</v>
          </cell>
          <cell r="Q1103">
            <v>57.173290521719778</v>
          </cell>
          <cell r="R1103">
            <v>8.8730344459440555</v>
          </cell>
          <cell r="U1103">
            <v>0</v>
          </cell>
          <cell r="V1103">
            <v>0.62283821829730246</v>
          </cell>
          <cell r="W1103">
            <v>0</v>
          </cell>
        </row>
        <row r="1104">
          <cell r="K1104">
            <v>10</v>
          </cell>
          <cell r="Q1104">
            <v>110.06861255554666</v>
          </cell>
          <cell r="R1104">
            <v>17.082147655147036</v>
          </cell>
          <cell r="U1104">
            <v>0</v>
          </cell>
          <cell r="V1104">
            <v>1.1990728172014027</v>
          </cell>
          <cell r="W1104">
            <v>0</v>
          </cell>
        </row>
        <row r="1105">
          <cell r="K1105">
            <v>10</v>
          </cell>
          <cell r="Q1105">
            <v>110.06861255554666</v>
          </cell>
          <cell r="R1105">
            <v>17.082147655147036</v>
          </cell>
          <cell r="U1105">
            <v>0</v>
          </cell>
          <cell r="V1105">
            <v>1.1990728172014027</v>
          </cell>
          <cell r="W1105">
            <v>0</v>
          </cell>
        </row>
        <row r="1106">
          <cell r="K1106">
            <v>18.5</v>
          </cell>
          <cell r="Q1106">
            <v>203.62693322776136</v>
          </cell>
          <cell r="R1106">
            <v>31.601973162022023</v>
          </cell>
          <cell r="U1106">
            <v>0</v>
          </cell>
          <cell r="V1106">
            <v>2.2182847118225952</v>
          </cell>
          <cell r="W1106">
            <v>0</v>
          </cell>
        </row>
        <row r="1107">
          <cell r="K1107">
            <v>17</v>
          </cell>
          <cell r="Q1107">
            <v>187.11664134442935</v>
          </cell>
          <cell r="R1107">
            <v>29.039651013749964</v>
          </cell>
          <cell r="U1107">
            <v>0</v>
          </cell>
          <cell r="V1107">
            <v>2.0384237892423847</v>
          </cell>
          <cell r="W1107">
            <v>0</v>
          </cell>
        </row>
        <row r="1108">
          <cell r="K1108">
            <v>19</v>
          </cell>
          <cell r="Q1108">
            <v>209.13036385553866</v>
          </cell>
          <cell r="R1108">
            <v>32.456080544779375</v>
          </cell>
          <cell r="U1108">
            <v>0</v>
          </cell>
          <cell r="V1108">
            <v>2.2782383526826648</v>
          </cell>
          <cell r="W1108">
            <v>0</v>
          </cell>
        </row>
        <row r="1109">
          <cell r="K1109">
            <v>34.5</v>
          </cell>
          <cell r="Q1109">
            <v>565.6693418120683</v>
          </cell>
          <cell r="R1109">
            <v>87.789307019266616</v>
          </cell>
          <cell r="U1109">
            <v>0</v>
          </cell>
          <cell r="V1109">
            <v>6.1623265301791932</v>
          </cell>
          <cell r="W1109">
            <v>0</v>
          </cell>
        </row>
        <row r="1110">
          <cell r="K1110">
            <v>37</v>
          </cell>
          <cell r="Q1110">
            <v>606.6598738274356</v>
          </cell>
          <cell r="R1110">
            <v>94.150851006169987</v>
          </cell>
          <cell r="U1110">
            <v>0</v>
          </cell>
          <cell r="V1110">
            <v>6.6088719309168162</v>
          </cell>
          <cell r="W1110">
            <v>0</v>
          </cell>
        </row>
        <row r="1111">
          <cell r="K1111">
            <v>12.5</v>
          </cell>
          <cell r="Q1111">
            <v>137.58576569443335</v>
          </cell>
          <cell r="R1111">
            <v>21.3526845689338</v>
          </cell>
          <cell r="U1111">
            <v>0</v>
          </cell>
          <cell r="V1111">
            <v>1.4988410215017534</v>
          </cell>
          <cell r="W1111">
            <v>0</v>
          </cell>
        </row>
        <row r="1112">
          <cell r="K1112">
            <v>10.5</v>
          </cell>
          <cell r="Q1112">
            <v>115.572043183324</v>
          </cell>
          <cell r="R1112">
            <v>17.936255037904388</v>
          </cell>
          <cell r="U1112">
            <v>0</v>
          </cell>
          <cell r="V1112">
            <v>1.2590264580614727</v>
          </cell>
          <cell r="W1112">
            <v>0</v>
          </cell>
        </row>
        <row r="1113">
          <cell r="K1113">
            <v>11</v>
          </cell>
          <cell r="Q1113">
            <v>121.07547381110133</v>
          </cell>
          <cell r="R1113">
            <v>18.79036242066174</v>
          </cell>
          <cell r="U1113">
            <v>0</v>
          </cell>
          <cell r="V1113">
            <v>1.3189800989215428</v>
          </cell>
          <cell r="W1113">
            <v>0</v>
          </cell>
        </row>
        <row r="1114">
          <cell r="K1114">
            <v>10</v>
          </cell>
          <cell r="Q1114">
            <v>110.06861255554666</v>
          </cell>
          <cell r="R1114">
            <v>17.082147655147036</v>
          </cell>
          <cell r="U1114">
            <v>0</v>
          </cell>
          <cell r="V1114">
            <v>1.1990728172014027</v>
          </cell>
          <cell r="W1114">
            <v>0</v>
          </cell>
        </row>
        <row r="1115">
          <cell r="K1115">
            <v>89.9</v>
          </cell>
          <cell r="Q1115">
            <v>0</v>
          </cell>
          <cell r="R1115">
            <v>0</v>
          </cell>
          <cell r="U1115">
            <v>0</v>
          </cell>
          <cell r="V1115">
            <v>0</v>
          </cell>
          <cell r="W1115">
            <v>0</v>
          </cell>
        </row>
        <row r="1116">
          <cell r="K1116">
            <v>77.8</v>
          </cell>
          <cell r="Q1116">
            <v>0</v>
          </cell>
          <cell r="R1116">
            <v>0</v>
          </cell>
          <cell r="U1116">
            <v>0</v>
          </cell>
          <cell r="V1116">
            <v>0</v>
          </cell>
          <cell r="W1116">
            <v>0</v>
          </cell>
        </row>
        <row r="1117">
          <cell r="K1117">
            <v>12.5</v>
          </cell>
          <cell r="Q1117">
            <v>0</v>
          </cell>
          <cell r="R1117">
            <v>0</v>
          </cell>
          <cell r="U1117">
            <v>0</v>
          </cell>
          <cell r="V1117">
            <v>0</v>
          </cell>
          <cell r="W1117">
            <v>0</v>
          </cell>
        </row>
        <row r="1118">
          <cell r="K1118">
            <v>25.5</v>
          </cell>
          <cell r="Q1118">
            <v>0</v>
          </cell>
          <cell r="R1118">
            <v>0</v>
          </cell>
          <cell r="U1118">
            <v>0</v>
          </cell>
          <cell r="V1118">
            <v>0</v>
          </cell>
          <cell r="W1118">
            <v>0</v>
          </cell>
        </row>
        <row r="1119">
          <cell r="K1119">
            <v>25.9</v>
          </cell>
          <cell r="Q1119">
            <v>0</v>
          </cell>
          <cell r="R1119">
            <v>0</v>
          </cell>
          <cell r="U1119">
            <v>0</v>
          </cell>
          <cell r="V1119">
            <v>0</v>
          </cell>
          <cell r="W1119">
            <v>0</v>
          </cell>
        </row>
        <row r="1120">
          <cell r="K1120">
            <v>14.2</v>
          </cell>
          <cell r="Q1120">
            <v>0</v>
          </cell>
          <cell r="R1120">
            <v>0</v>
          </cell>
          <cell r="U1120">
            <v>0</v>
          </cell>
          <cell r="V1120">
            <v>0</v>
          </cell>
          <cell r="W1120">
            <v>0</v>
          </cell>
        </row>
        <row r="1121">
          <cell r="K1121">
            <v>14.5</v>
          </cell>
          <cell r="Q1121">
            <v>0</v>
          </cell>
          <cell r="R1121">
            <v>0</v>
          </cell>
          <cell r="U1121">
            <v>0</v>
          </cell>
          <cell r="V1121">
            <v>0</v>
          </cell>
          <cell r="W1121">
            <v>0</v>
          </cell>
        </row>
        <row r="1122">
          <cell r="K1122">
            <v>22.4</v>
          </cell>
          <cell r="Q1122">
            <v>0</v>
          </cell>
          <cell r="R1122">
            <v>0</v>
          </cell>
          <cell r="U1122">
            <v>0</v>
          </cell>
          <cell r="V1122">
            <v>0</v>
          </cell>
          <cell r="W1122">
            <v>0</v>
          </cell>
        </row>
        <row r="1123">
          <cell r="K1123">
            <v>14.1</v>
          </cell>
          <cell r="Q1123">
            <v>0</v>
          </cell>
          <cell r="R1123">
            <v>0</v>
          </cell>
          <cell r="U1123">
            <v>0</v>
          </cell>
          <cell r="V1123">
            <v>0</v>
          </cell>
          <cell r="W1123">
            <v>0</v>
          </cell>
        </row>
        <row r="1124">
          <cell r="K1124">
            <v>13.6</v>
          </cell>
          <cell r="Q1124">
            <v>0</v>
          </cell>
          <cell r="R1124">
            <v>0</v>
          </cell>
          <cell r="U1124">
            <v>0</v>
          </cell>
          <cell r="V1124">
            <v>0</v>
          </cell>
          <cell r="W1124">
            <v>0</v>
          </cell>
        </row>
        <row r="1125">
          <cell r="K1125">
            <v>53.5</v>
          </cell>
          <cell r="Q1125">
            <v>0</v>
          </cell>
          <cell r="R1125">
            <v>0</v>
          </cell>
          <cell r="U1125">
            <v>0</v>
          </cell>
          <cell r="V1125">
            <v>0</v>
          </cell>
          <cell r="W1125">
            <v>0</v>
          </cell>
        </row>
        <row r="1126">
          <cell r="K1126">
            <v>11.7</v>
          </cell>
          <cell r="Q1126">
            <v>0</v>
          </cell>
          <cell r="R1126">
            <v>0</v>
          </cell>
          <cell r="U1126">
            <v>0</v>
          </cell>
          <cell r="V1126">
            <v>0</v>
          </cell>
          <cell r="W1126">
            <v>0</v>
          </cell>
        </row>
        <row r="1127">
          <cell r="K1127">
            <v>21.3</v>
          </cell>
          <cell r="Q1127">
            <v>0</v>
          </cell>
          <cell r="R1127">
            <v>0</v>
          </cell>
          <cell r="U1127">
            <v>0</v>
          </cell>
          <cell r="V1127">
            <v>0</v>
          </cell>
          <cell r="W1127">
            <v>0</v>
          </cell>
        </row>
        <row r="1128">
          <cell r="K1128">
            <v>14.2</v>
          </cell>
          <cell r="Q1128">
            <v>0</v>
          </cell>
          <cell r="R1128">
            <v>0</v>
          </cell>
          <cell r="U1128">
            <v>0</v>
          </cell>
          <cell r="V1128">
            <v>0</v>
          </cell>
          <cell r="W1128">
            <v>0</v>
          </cell>
        </row>
        <row r="1129">
          <cell r="K1129">
            <v>14.2</v>
          </cell>
          <cell r="Q1129">
            <v>0</v>
          </cell>
          <cell r="R1129">
            <v>0</v>
          </cell>
          <cell r="U1129">
            <v>0</v>
          </cell>
          <cell r="V1129">
            <v>0</v>
          </cell>
          <cell r="W1129">
            <v>0</v>
          </cell>
        </row>
        <row r="1130">
          <cell r="K1130">
            <v>5.6</v>
          </cell>
          <cell r="Q1130">
            <v>0</v>
          </cell>
          <cell r="R1130">
            <v>0</v>
          </cell>
          <cell r="U1130">
            <v>0</v>
          </cell>
          <cell r="V1130">
            <v>0</v>
          </cell>
          <cell r="W1130">
            <v>0</v>
          </cell>
        </row>
        <row r="1131">
          <cell r="K1131">
            <v>21.3</v>
          </cell>
          <cell r="Q1131">
            <v>0</v>
          </cell>
          <cell r="R1131">
            <v>0</v>
          </cell>
          <cell r="U1131">
            <v>0</v>
          </cell>
          <cell r="V1131">
            <v>0</v>
          </cell>
          <cell r="W1131">
            <v>0</v>
          </cell>
        </row>
        <row r="1132">
          <cell r="K1132">
            <v>21.3</v>
          </cell>
          <cell r="Q1132">
            <v>0</v>
          </cell>
          <cell r="R1132">
            <v>0</v>
          </cell>
          <cell r="U1132">
            <v>0</v>
          </cell>
          <cell r="V1132">
            <v>0</v>
          </cell>
          <cell r="W1132">
            <v>0</v>
          </cell>
        </row>
        <row r="1133">
          <cell r="K1133">
            <v>21.3</v>
          </cell>
          <cell r="Q1133">
            <v>0</v>
          </cell>
          <cell r="R1133">
            <v>0</v>
          </cell>
          <cell r="U1133">
            <v>0</v>
          </cell>
          <cell r="V1133">
            <v>0</v>
          </cell>
          <cell r="W1133">
            <v>0</v>
          </cell>
        </row>
        <row r="1134">
          <cell r="K1134">
            <v>21.3</v>
          </cell>
          <cell r="Q1134">
            <v>0</v>
          </cell>
          <cell r="R1134">
            <v>0</v>
          </cell>
          <cell r="U1134">
            <v>0</v>
          </cell>
          <cell r="V1134">
            <v>0</v>
          </cell>
          <cell r="W1134">
            <v>0</v>
          </cell>
        </row>
        <row r="1135">
          <cell r="K1135">
            <v>14.2</v>
          </cell>
          <cell r="Q1135">
            <v>0</v>
          </cell>
          <cell r="R1135">
            <v>0</v>
          </cell>
          <cell r="U1135">
            <v>0</v>
          </cell>
          <cell r="V1135">
            <v>0</v>
          </cell>
          <cell r="W1135">
            <v>0</v>
          </cell>
        </row>
        <row r="1136">
          <cell r="K1136">
            <v>14.2</v>
          </cell>
          <cell r="Q1136">
            <v>0</v>
          </cell>
          <cell r="R1136">
            <v>0</v>
          </cell>
          <cell r="U1136">
            <v>0</v>
          </cell>
          <cell r="V1136">
            <v>0</v>
          </cell>
          <cell r="W1136">
            <v>0</v>
          </cell>
        </row>
        <row r="1137">
          <cell r="K1137">
            <v>26.8</v>
          </cell>
          <cell r="Q1137">
            <v>0</v>
          </cell>
          <cell r="R1137">
            <v>0</v>
          </cell>
          <cell r="U1137">
            <v>0</v>
          </cell>
          <cell r="V1137">
            <v>0</v>
          </cell>
          <cell r="W1137">
            <v>0</v>
          </cell>
        </row>
        <row r="1138">
          <cell r="K1138">
            <v>54.9</v>
          </cell>
          <cell r="Q1138">
            <v>0</v>
          </cell>
          <cell r="R1138">
            <v>0</v>
          </cell>
          <cell r="U1138">
            <v>0</v>
          </cell>
          <cell r="V1138">
            <v>0</v>
          </cell>
          <cell r="W1138">
            <v>0</v>
          </cell>
        </row>
        <row r="1139">
          <cell r="K1139">
            <v>12.8</v>
          </cell>
          <cell r="Q1139">
            <v>0</v>
          </cell>
          <cell r="R1139">
            <v>0</v>
          </cell>
          <cell r="U1139">
            <v>0</v>
          </cell>
          <cell r="V1139">
            <v>0</v>
          </cell>
          <cell r="W1139">
            <v>0</v>
          </cell>
        </row>
        <row r="1140">
          <cell r="K1140">
            <v>3.6</v>
          </cell>
          <cell r="Q1140">
            <v>0</v>
          </cell>
          <cell r="R1140">
            <v>0</v>
          </cell>
          <cell r="U1140">
            <v>0</v>
          </cell>
          <cell r="V1140">
            <v>0</v>
          </cell>
          <cell r="W1140">
            <v>0</v>
          </cell>
        </row>
        <row r="1141">
          <cell r="K1141">
            <v>4.0999999999999996</v>
          </cell>
          <cell r="Q1141">
            <v>0</v>
          </cell>
          <cell r="R1141">
            <v>0</v>
          </cell>
          <cell r="U1141">
            <v>0</v>
          </cell>
          <cell r="V1141">
            <v>0</v>
          </cell>
          <cell r="W1141">
            <v>0</v>
          </cell>
        </row>
        <row r="1142">
          <cell r="K1142">
            <v>3.9</v>
          </cell>
          <cell r="Q1142">
            <v>0</v>
          </cell>
          <cell r="R1142">
            <v>0</v>
          </cell>
          <cell r="U1142">
            <v>0</v>
          </cell>
          <cell r="V1142">
            <v>0</v>
          </cell>
          <cell r="W1142">
            <v>0</v>
          </cell>
        </row>
        <row r="1143">
          <cell r="K1143">
            <v>3.9</v>
          </cell>
          <cell r="Q1143">
            <v>0</v>
          </cell>
          <cell r="R1143">
            <v>0</v>
          </cell>
          <cell r="U1143">
            <v>0</v>
          </cell>
          <cell r="V1143">
            <v>0</v>
          </cell>
          <cell r="W1143">
            <v>0</v>
          </cell>
        </row>
        <row r="1144">
          <cell r="K1144">
            <v>1.3</v>
          </cell>
          <cell r="Q1144">
            <v>0</v>
          </cell>
          <cell r="R1144">
            <v>0</v>
          </cell>
          <cell r="U1144">
            <v>0</v>
          </cell>
          <cell r="V1144">
            <v>0</v>
          </cell>
          <cell r="W1144">
            <v>0</v>
          </cell>
        </row>
        <row r="1145">
          <cell r="K1145">
            <v>29.5</v>
          </cell>
          <cell r="Q1145">
            <v>0</v>
          </cell>
          <cell r="R1145">
            <v>0</v>
          </cell>
          <cell r="U1145">
            <v>0</v>
          </cell>
          <cell r="V1145">
            <v>0</v>
          </cell>
          <cell r="W1145">
            <v>0</v>
          </cell>
        </row>
        <row r="1146">
          <cell r="K1146">
            <v>3.9</v>
          </cell>
          <cell r="Q1146">
            <v>0</v>
          </cell>
          <cell r="R1146">
            <v>0</v>
          </cell>
          <cell r="U1146">
            <v>0</v>
          </cell>
          <cell r="V1146">
            <v>0</v>
          </cell>
          <cell r="W1146">
            <v>0</v>
          </cell>
        </row>
        <row r="1147">
          <cell r="K1147">
            <v>1</v>
          </cell>
          <cell r="Q1147">
            <v>0</v>
          </cell>
          <cell r="R1147">
            <v>0</v>
          </cell>
          <cell r="U1147">
            <v>0</v>
          </cell>
          <cell r="V1147">
            <v>0</v>
          </cell>
          <cell r="W1147">
            <v>0</v>
          </cell>
        </row>
        <row r="1148">
          <cell r="K1148">
            <v>77.7</v>
          </cell>
          <cell r="Q1148">
            <v>0</v>
          </cell>
          <cell r="R1148">
            <v>0</v>
          </cell>
          <cell r="U1148">
            <v>0</v>
          </cell>
          <cell r="V1148">
            <v>0</v>
          </cell>
          <cell r="W1148">
            <v>0</v>
          </cell>
        </row>
        <row r="1149">
          <cell r="K1149">
            <v>4</v>
          </cell>
          <cell r="Q1149">
            <v>0</v>
          </cell>
          <cell r="R1149">
            <v>0</v>
          </cell>
          <cell r="U1149">
            <v>0</v>
          </cell>
          <cell r="V1149">
            <v>0</v>
          </cell>
          <cell r="W1149">
            <v>0</v>
          </cell>
        </row>
        <row r="1150">
          <cell r="K1150">
            <v>1.35</v>
          </cell>
          <cell r="Q1150">
            <v>0</v>
          </cell>
          <cell r="R1150">
            <v>0</v>
          </cell>
          <cell r="U1150">
            <v>0</v>
          </cell>
          <cell r="V1150">
            <v>0</v>
          </cell>
          <cell r="W1150">
            <v>0</v>
          </cell>
        </row>
        <row r="1151">
          <cell r="K1151">
            <v>4</v>
          </cell>
          <cell r="Q1151">
            <v>0</v>
          </cell>
          <cell r="R1151">
            <v>0</v>
          </cell>
          <cell r="U1151">
            <v>0</v>
          </cell>
          <cell r="V1151">
            <v>0</v>
          </cell>
          <cell r="W1151">
            <v>0</v>
          </cell>
        </row>
        <row r="1152">
          <cell r="K1152">
            <v>3.9</v>
          </cell>
          <cell r="Q1152">
            <v>0</v>
          </cell>
          <cell r="R1152">
            <v>0</v>
          </cell>
          <cell r="U1152">
            <v>0</v>
          </cell>
          <cell r="V1152">
            <v>0</v>
          </cell>
          <cell r="W1152">
            <v>0</v>
          </cell>
        </row>
        <row r="1153">
          <cell r="K1153">
            <v>7.1</v>
          </cell>
          <cell r="Q1153">
            <v>0</v>
          </cell>
          <cell r="R1153">
            <v>0</v>
          </cell>
          <cell r="U1153">
            <v>0</v>
          </cell>
          <cell r="V1153">
            <v>0</v>
          </cell>
          <cell r="W1153">
            <v>0</v>
          </cell>
        </row>
        <row r="1154">
          <cell r="K1154">
            <v>11.2</v>
          </cell>
          <cell r="Q1154">
            <v>0</v>
          </cell>
          <cell r="R1154">
            <v>0</v>
          </cell>
          <cell r="U1154">
            <v>0</v>
          </cell>
          <cell r="V1154">
            <v>0</v>
          </cell>
          <cell r="W1154">
            <v>0</v>
          </cell>
        </row>
        <row r="1155">
          <cell r="K1155">
            <v>11.2</v>
          </cell>
          <cell r="Q1155">
            <v>0</v>
          </cell>
          <cell r="R1155">
            <v>0</v>
          </cell>
          <cell r="U1155">
            <v>0</v>
          </cell>
          <cell r="V1155">
            <v>0</v>
          </cell>
          <cell r="W1155">
            <v>0</v>
          </cell>
        </row>
        <row r="1156">
          <cell r="K1156">
            <v>9.6</v>
          </cell>
          <cell r="Q1156">
            <v>0</v>
          </cell>
          <cell r="R1156">
            <v>0</v>
          </cell>
          <cell r="U1156">
            <v>0</v>
          </cell>
          <cell r="V1156">
            <v>0</v>
          </cell>
          <cell r="W1156">
            <v>0</v>
          </cell>
        </row>
        <row r="1157">
          <cell r="K1157">
            <v>36</v>
          </cell>
          <cell r="Q1157">
            <v>0</v>
          </cell>
          <cell r="R1157">
            <v>0</v>
          </cell>
          <cell r="U1157">
            <v>0</v>
          </cell>
          <cell r="V1157">
            <v>0</v>
          </cell>
          <cell r="W1157">
            <v>0</v>
          </cell>
        </row>
        <row r="1158">
          <cell r="K1158">
            <v>26.3</v>
          </cell>
          <cell r="Q1158">
            <v>0</v>
          </cell>
          <cell r="R1158">
            <v>0</v>
          </cell>
          <cell r="U1158">
            <v>0</v>
          </cell>
          <cell r="V1158">
            <v>0</v>
          </cell>
          <cell r="W1158">
            <v>0</v>
          </cell>
        </row>
        <row r="1159">
          <cell r="K1159">
            <v>14.4</v>
          </cell>
          <cell r="Q1159">
            <v>0</v>
          </cell>
          <cell r="R1159">
            <v>0</v>
          </cell>
          <cell r="U1159">
            <v>0</v>
          </cell>
          <cell r="V1159">
            <v>0</v>
          </cell>
          <cell r="W1159">
            <v>0</v>
          </cell>
        </row>
        <row r="1160">
          <cell r="K1160">
            <v>25.1</v>
          </cell>
          <cell r="Q1160">
            <v>0</v>
          </cell>
          <cell r="R1160">
            <v>0</v>
          </cell>
          <cell r="U1160">
            <v>0</v>
          </cell>
          <cell r="V1160">
            <v>0</v>
          </cell>
          <cell r="W1160">
            <v>0</v>
          </cell>
        </row>
        <row r="1161">
          <cell r="K1161">
            <v>6</v>
          </cell>
          <cell r="Q1161">
            <v>0</v>
          </cell>
          <cell r="R1161">
            <v>0</v>
          </cell>
          <cell r="U1161">
            <v>0</v>
          </cell>
          <cell r="V1161">
            <v>0</v>
          </cell>
          <cell r="W1161">
            <v>0</v>
          </cell>
        </row>
        <row r="1162">
          <cell r="K1162">
            <v>7.1</v>
          </cell>
          <cell r="Q1162">
            <v>0</v>
          </cell>
          <cell r="R1162">
            <v>0</v>
          </cell>
          <cell r="U1162">
            <v>0</v>
          </cell>
          <cell r="V1162">
            <v>0</v>
          </cell>
          <cell r="W1162">
            <v>0</v>
          </cell>
        </row>
        <row r="1163">
          <cell r="K1163">
            <v>74.400000000000006</v>
          </cell>
          <cell r="Q1163">
            <v>0</v>
          </cell>
          <cell r="R1163">
            <v>0</v>
          </cell>
          <cell r="U1163">
            <v>0</v>
          </cell>
          <cell r="V1163">
            <v>0</v>
          </cell>
          <cell r="W1163">
            <v>0</v>
          </cell>
        </row>
        <row r="1164">
          <cell r="K1164">
            <v>4.5999999999999996</v>
          </cell>
          <cell r="Q1164">
            <v>0</v>
          </cell>
          <cell r="R1164">
            <v>0</v>
          </cell>
          <cell r="U1164">
            <v>0</v>
          </cell>
          <cell r="V1164">
            <v>0</v>
          </cell>
          <cell r="W1164">
            <v>0</v>
          </cell>
        </row>
        <row r="1165">
          <cell r="K1165">
            <v>1.5</v>
          </cell>
          <cell r="Q1165">
            <v>0</v>
          </cell>
          <cell r="R1165">
            <v>0</v>
          </cell>
          <cell r="U1165">
            <v>0</v>
          </cell>
          <cell r="V1165">
            <v>0</v>
          </cell>
          <cell r="W1165">
            <v>0</v>
          </cell>
        </row>
        <row r="1166">
          <cell r="K1166">
            <v>3.5</v>
          </cell>
          <cell r="Q1166">
            <v>0</v>
          </cell>
          <cell r="R1166">
            <v>0</v>
          </cell>
          <cell r="U1166">
            <v>0</v>
          </cell>
          <cell r="V1166">
            <v>0</v>
          </cell>
          <cell r="W1166">
            <v>0</v>
          </cell>
        </row>
        <row r="1167">
          <cell r="K1167">
            <v>22.2</v>
          </cell>
          <cell r="Q1167">
            <v>0</v>
          </cell>
          <cell r="R1167">
            <v>0</v>
          </cell>
          <cell r="U1167">
            <v>0</v>
          </cell>
          <cell r="V1167">
            <v>0</v>
          </cell>
          <cell r="W1167">
            <v>0</v>
          </cell>
        </row>
        <row r="1168">
          <cell r="K1168">
            <v>10.9</v>
          </cell>
          <cell r="Q1168">
            <v>0</v>
          </cell>
          <cell r="R1168">
            <v>0</v>
          </cell>
          <cell r="U1168">
            <v>0</v>
          </cell>
          <cell r="V1168">
            <v>0</v>
          </cell>
          <cell r="W1168">
            <v>0</v>
          </cell>
        </row>
        <row r="1169">
          <cell r="K1169">
            <v>27.8</v>
          </cell>
          <cell r="Q1169">
            <v>0</v>
          </cell>
          <cell r="R1169">
            <v>0</v>
          </cell>
          <cell r="U1169">
            <v>0</v>
          </cell>
          <cell r="V1169">
            <v>0</v>
          </cell>
          <cell r="W1169">
            <v>0</v>
          </cell>
        </row>
        <row r="1170">
          <cell r="K1170">
            <v>8.6</v>
          </cell>
          <cell r="Q1170">
            <v>0</v>
          </cell>
          <cell r="R1170">
            <v>0</v>
          </cell>
          <cell r="U1170">
            <v>0</v>
          </cell>
          <cell r="V1170">
            <v>0</v>
          </cell>
          <cell r="W1170">
            <v>0</v>
          </cell>
        </row>
        <row r="1171">
          <cell r="K1171">
            <v>18.399999999999999</v>
          </cell>
          <cell r="Q1171">
            <v>0</v>
          </cell>
          <cell r="R1171">
            <v>0</v>
          </cell>
          <cell r="U1171">
            <v>0</v>
          </cell>
          <cell r="V1171">
            <v>0</v>
          </cell>
          <cell r="W1171">
            <v>0</v>
          </cell>
        </row>
        <row r="1172">
          <cell r="K1172">
            <v>27.1</v>
          </cell>
          <cell r="Q1172">
            <v>0</v>
          </cell>
          <cell r="R1172">
            <v>0</v>
          </cell>
          <cell r="U1172">
            <v>0</v>
          </cell>
          <cell r="V1172">
            <v>0</v>
          </cell>
          <cell r="W1172">
            <v>0</v>
          </cell>
        </row>
        <row r="1173">
          <cell r="K1173">
            <v>37.700000000000003</v>
          </cell>
          <cell r="Q1173">
            <v>0</v>
          </cell>
          <cell r="R1173">
            <v>0</v>
          </cell>
          <cell r="U1173">
            <v>0</v>
          </cell>
          <cell r="V1173">
            <v>0</v>
          </cell>
          <cell r="W1173">
            <v>0</v>
          </cell>
        </row>
        <row r="1174">
          <cell r="K1174">
            <v>17.5</v>
          </cell>
          <cell r="Q1174">
            <v>0</v>
          </cell>
          <cell r="R1174">
            <v>0</v>
          </cell>
          <cell r="U1174">
            <v>0</v>
          </cell>
          <cell r="V1174">
            <v>0</v>
          </cell>
          <cell r="W1174">
            <v>0</v>
          </cell>
        </row>
        <row r="1175">
          <cell r="K1175">
            <v>13</v>
          </cell>
          <cell r="Q1175">
            <v>0</v>
          </cell>
          <cell r="R1175">
            <v>0</v>
          </cell>
          <cell r="U1175">
            <v>0</v>
          </cell>
          <cell r="V1175">
            <v>0</v>
          </cell>
          <cell r="W1175">
            <v>0</v>
          </cell>
        </row>
        <row r="1176">
          <cell r="K1176">
            <v>11.8</v>
          </cell>
          <cell r="Q1176">
            <v>0</v>
          </cell>
          <cell r="R1176">
            <v>0</v>
          </cell>
          <cell r="U1176">
            <v>0</v>
          </cell>
          <cell r="V1176">
            <v>0</v>
          </cell>
          <cell r="W1176">
            <v>0</v>
          </cell>
        </row>
        <row r="1177">
          <cell r="K1177">
            <v>3.1</v>
          </cell>
          <cell r="Q1177">
            <v>0</v>
          </cell>
          <cell r="R1177">
            <v>0</v>
          </cell>
          <cell r="U1177">
            <v>0</v>
          </cell>
          <cell r="V1177">
            <v>0</v>
          </cell>
          <cell r="W1177">
            <v>0</v>
          </cell>
        </row>
        <row r="1178">
          <cell r="K1178">
            <v>21.1</v>
          </cell>
          <cell r="Q1178">
            <v>267.41127594297296</v>
          </cell>
          <cell r="R1178">
            <v>41.501012816018651</v>
          </cell>
          <cell r="U1178">
            <v>0</v>
          </cell>
          <cell r="V1178">
            <v>2.913142852914103</v>
          </cell>
          <cell r="W1178">
            <v>0</v>
          </cell>
        </row>
        <row r="1179">
          <cell r="K1179">
            <v>15.5</v>
          </cell>
          <cell r="Q1179">
            <v>0</v>
          </cell>
          <cell r="R1179">
            <v>0</v>
          </cell>
          <cell r="U1179">
            <v>0</v>
          </cell>
          <cell r="V1179">
            <v>0</v>
          </cell>
          <cell r="W1179">
            <v>0</v>
          </cell>
        </row>
        <row r="1180">
          <cell r="K1180">
            <v>6.6</v>
          </cell>
          <cell r="Q1180">
            <v>408.76717678333085</v>
          </cell>
          <cell r="R1180">
            <v>63.438805198590423</v>
          </cell>
          <cell r="U1180">
            <v>0</v>
          </cell>
          <cell r="V1180">
            <v>4.4530552249643369</v>
          </cell>
          <cell r="W1180">
            <v>0</v>
          </cell>
        </row>
        <row r="1181">
          <cell r="K1181">
            <v>14.6</v>
          </cell>
          <cell r="Q1181">
            <v>0</v>
          </cell>
          <cell r="R1181">
            <v>0</v>
          </cell>
          <cell r="U1181">
            <v>0</v>
          </cell>
          <cell r="V1181">
            <v>0</v>
          </cell>
          <cell r="W1181">
            <v>0</v>
          </cell>
        </row>
        <row r="1182">
          <cell r="K1182">
            <v>5</v>
          </cell>
          <cell r="Q1182">
            <v>52.331165468277717</v>
          </cell>
          <cell r="R1182">
            <v>8.1215586781738178</v>
          </cell>
          <cell r="U1182">
            <v>0</v>
          </cell>
          <cell r="V1182">
            <v>0.57008875235720802</v>
          </cell>
          <cell r="W1182">
            <v>0</v>
          </cell>
        </row>
        <row r="1183">
          <cell r="K1183">
            <v>6.4</v>
          </cell>
          <cell r="Q1183">
            <v>66.983891799395479</v>
          </cell>
          <cell r="R1183">
            <v>10.395595108062489</v>
          </cell>
          <cell r="U1183">
            <v>0</v>
          </cell>
          <cell r="V1183">
            <v>0.72971360301722621</v>
          </cell>
          <cell r="W1183">
            <v>0</v>
          </cell>
        </row>
        <row r="1184">
          <cell r="K1184">
            <v>1.7</v>
          </cell>
          <cell r="Q1184">
            <v>105.28851523207007</v>
          </cell>
          <cell r="R1184">
            <v>16.340298308727839</v>
          </cell>
          <cell r="U1184">
            <v>0</v>
          </cell>
          <cell r="V1184">
            <v>1.1469990730968747</v>
          </cell>
          <cell r="W1184">
            <v>0</v>
          </cell>
        </row>
        <row r="1185">
          <cell r="K1185">
            <v>0.3</v>
          </cell>
          <cell r="Q1185">
            <v>0</v>
          </cell>
          <cell r="R1185">
            <v>0</v>
          </cell>
          <cell r="U1185">
            <v>0</v>
          </cell>
          <cell r="V1185">
            <v>0</v>
          </cell>
          <cell r="W1185">
            <v>0</v>
          </cell>
        </row>
        <row r="1186">
          <cell r="K1186">
            <v>3.4</v>
          </cell>
          <cell r="Q1186">
            <v>35.58519251842884</v>
          </cell>
          <cell r="R1186">
            <v>5.522659901158196</v>
          </cell>
          <cell r="U1186">
            <v>0</v>
          </cell>
          <cell r="V1186">
            <v>0.38766035160290141</v>
          </cell>
          <cell r="W1186">
            <v>0</v>
          </cell>
        </row>
        <row r="1187">
          <cell r="K1187">
            <v>3.8</v>
          </cell>
          <cell r="Q1187">
            <v>123.8694112666473</v>
          </cell>
          <cell r="R1187">
            <v>19.223968796237674</v>
          </cell>
          <cell r="U1187">
            <v>0</v>
          </cell>
          <cell r="V1187">
            <v>1.3494168817438517</v>
          </cell>
          <cell r="W1187">
            <v>0</v>
          </cell>
        </row>
        <row r="1188">
          <cell r="K1188">
            <v>35.299999999999997</v>
          </cell>
          <cell r="Q1188">
            <v>1056.7122945058204</v>
          </cell>
          <cell r="R1188">
            <v>163.99693813391318</v>
          </cell>
          <cell r="U1188">
            <v>0</v>
          </cell>
          <cell r="V1188">
            <v>11.511683108615697</v>
          </cell>
          <cell r="W1188">
            <v>0</v>
          </cell>
        </row>
        <row r="1189">
          <cell r="K1189">
            <v>17.3</v>
          </cell>
          <cell r="Q1189">
            <v>661.38748766022138</v>
          </cell>
          <cell r="R1189">
            <v>102.64432756229291</v>
          </cell>
          <cell r="U1189">
            <v>0</v>
          </cell>
          <cell r="V1189">
            <v>7.2050672728365868</v>
          </cell>
          <cell r="W1189">
            <v>0</v>
          </cell>
        </row>
        <row r="1190">
          <cell r="K1190">
            <v>30.6</v>
          </cell>
          <cell r="Q1190">
            <v>320.26673266585965</v>
          </cell>
          <cell r="R1190">
            <v>49.703939110423775</v>
          </cell>
          <cell r="U1190">
            <v>0</v>
          </cell>
          <cell r="V1190">
            <v>3.4889431644261131</v>
          </cell>
          <cell r="W1190">
            <v>0</v>
          </cell>
        </row>
        <row r="1191">
          <cell r="K1191">
            <v>35.299999999999997</v>
          </cell>
          <cell r="Q1191">
            <v>1056.7122945058204</v>
          </cell>
          <cell r="R1191">
            <v>163.99693813391318</v>
          </cell>
          <cell r="U1191">
            <v>0</v>
          </cell>
          <cell r="V1191">
            <v>11.511683108615697</v>
          </cell>
          <cell r="W1191">
            <v>0</v>
          </cell>
        </row>
        <row r="1192">
          <cell r="K1192">
            <v>14.6</v>
          </cell>
          <cell r="Q1192">
            <v>0</v>
          </cell>
          <cell r="R1192">
            <v>0</v>
          </cell>
          <cell r="U1192">
            <v>0</v>
          </cell>
          <cell r="V1192">
            <v>0</v>
          </cell>
          <cell r="W1192">
            <v>0</v>
          </cell>
        </row>
        <row r="1193">
          <cell r="K1193">
            <v>3.8</v>
          </cell>
          <cell r="Q1193">
            <v>123.8694112666473</v>
          </cell>
          <cell r="R1193">
            <v>19.223968796237674</v>
          </cell>
          <cell r="U1193">
            <v>0</v>
          </cell>
          <cell r="V1193">
            <v>1.3494168817438517</v>
          </cell>
          <cell r="W1193">
            <v>0</v>
          </cell>
        </row>
        <row r="1194">
          <cell r="K1194">
            <v>6.6</v>
          </cell>
          <cell r="Q1194">
            <v>408.76717678333085</v>
          </cell>
          <cell r="R1194">
            <v>63.438805198590423</v>
          </cell>
          <cell r="U1194">
            <v>0</v>
          </cell>
          <cell r="V1194">
            <v>4.4530552249643369</v>
          </cell>
          <cell r="W1194">
            <v>0</v>
          </cell>
        </row>
        <row r="1195">
          <cell r="K1195">
            <v>5</v>
          </cell>
          <cell r="Q1195">
            <v>52.331165468277717</v>
          </cell>
          <cell r="R1195">
            <v>8.1215586781738178</v>
          </cell>
          <cell r="U1195">
            <v>0</v>
          </cell>
          <cell r="V1195">
            <v>0.57008875235720802</v>
          </cell>
          <cell r="W1195">
            <v>0</v>
          </cell>
        </row>
        <row r="1196">
          <cell r="K1196">
            <v>15.5</v>
          </cell>
          <cell r="Q1196">
            <v>0</v>
          </cell>
          <cell r="R1196">
            <v>0</v>
          </cell>
          <cell r="U1196">
            <v>0</v>
          </cell>
          <cell r="V1196">
            <v>0</v>
          </cell>
          <cell r="W1196">
            <v>0</v>
          </cell>
        </row>
        <row r="1197">
          <cell r="K1197">
            <v>4.0999999999999996</v>
          </cell>
          <cell r="Q1197">
            <v>253.93112497146305</v>
          </cell>
          <cell r="R1197">
            <v>39.408954744578899</v>
          </cell>
          <cell r="U1197">
            <v>0</v>
          </cell>
          <cell r="V1197">
            <v>2.7662918821748148</v>
          </cell>
          <cell r="W1197">
            <v>0</v>
          </cell>
        </row>
        <row r="1198">
          <cell r="K1198">
            <v>16.600000000000001</v>
          </cell>
          <cell r="Q1198">
            <v>0</v>
          </cell>
          <cell r="R1198">
            <v>0</v>
          </cell>
          <cell r="U1198">
            <v>0</v>
          </cell>
          <cell r="V1198">
            <v>0</v>
          </cell>
          <cell r="W1198">
            <v>0</v>
          </cell>
        </row>
        <row r="1199">
          <cell r="K1199">
            <v>6.4</v>
          </cell>
          <cell r="Q1199">
            <v>66.983891799395479</v>
          </cell>
          <cell r="R1199">
            <v>10.395595108062489</v>
          </cell>
          <cell r="U1199">
            <v>0</v>
          </cell>
          <cell r="V1199">
            <v>0.72971360301722621</v>
          </cell>
          <cell r="W1199">
            <v>0</v>
          </cell>
        </row>
        <row r="1200">
          <cell r="K1200">
            <v>1.7</v>
          </cell>
          <cell r="Q1200">
            <v>105.28851523207007</v>
          </cell>
          <cell r="R1200">
            <v>16.340298308727839</v>
          </cell>
          <cell r="U1200">
            <v>0</v>
          </cell>
          <cell r="V1200">
            <v>1.1469990730968747</v>
          </cell>
          <cell r="W1200">
            <v>0</v>
          </cell>
        </row>
        <row r="1201">
          <cell r="K1201">
            <v>3.4</v>
          </cell>
          <cell r="Q1201">
            <v>35.58519251842884</v>
          </cell>
          <cell r="R1201">
            <v>5.522659901158196</v>
          </cell>
          <cell r="U1201">
            <v>0</v>
          </cell>
          <cell r="V1201">
            <v>0.38766035160290141</v>
          </cell>
          <cell r="W1201">
            <v>0</v>
          </cell>
        </row>
        <row r="1202">
          <cell r="K1202">
            <v>9.9</v>
          </cell>
          <cell r="Q1202">
            <v>378.4818571003579</v>
          </cell>
          <cell r="R1202">
            <v>58.738661437381495</v>
          </cell>
          <cell r="U1202">
            <v>0</v>
          </cell>
          <cell r="V1202">
            <v>4.1231309827215146</v>
          </cell>
          <cell r="W1202">
            <v>0</v>
          </cell>
        </row>
        <row r="1203">
          <cell r="K1203">
            <v>0.3</v>
          </cell>
          <cell r="Q1203">
            <v>0</v>
          </cell>
          <cell r="R1203">
            <v>0</v>
          </cell>
          <cell r="U1203">
            <v>0</v>
          </cell>
          <cell r="V1203">
            <v>0</v>
          </cell>
          <cell r="W1203">
            <v>0</v>
          </cell>
        </row>
        <row r="1204">
          <cell r="K1204">
            <v>12.9</v>
          </cell>
          <cell r="Q1204">
            <v>135.0144069081565</v>
          </cell>
          <cell r="R1204">
            <v>20.953621389688454</v>
          </cell>
          <cell r="U1204">
            <v>0</v>
          </cell>
          <cell r="V1204">
            <v>1.4708289810815967</v>
          </cell>
          <cell r="W1204">
            <v>0</v>
          </cell>
        </row>
        <row r="1205">
          <cell r="K1205">
            <v>14.2</v>
          </cell>
          <cell r="Q1205">
            <v>38.29118207602675</v>
          </cell>
          <cell r="R1205">
            <v>5.9426171632963571</v>
          </cell>
          <cell r="U1205">
            <v>0</v>
          </cell>
          <cell r="V1205">
            <v>0.41713904172910837</v>
          </cell>
          <cell r="W1205">
            <v>0</v>
          </cell>
        </row>
        <row r="1206">
          <cell r="K1206">
            <v>1.2</v>
          </cell>
          <cell r="Q1206">
            <v>74.321304869696519</v>
          </cell>
          <cell r="R1206">
            <v>11.534328217925532</v>
          </cell>
          <cell r="U1206">
            <v>0</v>
          </cell>
          <cell r="V1206">
            <v>0.80964640453897041</v>
          </cell>
          <cell r="W1206">
            <v>0</v>
          </cell>
        </row>
        <row r="1207">
          <cell r="K1207">
            <v>7.3</v>
          </cell>
          <cell r="Q1207">
            <v>76.403501583685468</v>
          </cell>
          <cell r="R1207">
            <v>11.857475670133775</v>
          </cell>
          <cell r="U1207">
            <v>0</v>
          </cell>
          <cell r="V1207">
            <v>0.83232957844152367</v>
          </cell>
          <cell r="W1207">
            <v>0</v>
          </cell>
        </row>
        <row r="1208">
          <cell r="K1208">
            <v>9.9</v>
          </cell>
          <cell r="Q1208">
            <v>26.695964968497528</v>
          </cell>
          <cell r="R1208">
            <v>4.1430922476502783</v>
          </cell>
          <cell r="U1208">
            <v>0</v>
          </cell>
          <cell r="V1208">
            <v>0.29082228965620943</v>
          </cell>
          <cell r="W1208">
            <v>0</v>
          </cell>
        </row>
        <row r="1209">
          <cell r="K1209">
            <v>17.899999999999999</v>
          </cell>
          <cell r="Q1209">
            <v>535.8399453726397</v>
          </cell>
          <cell r="R1209">
            <v>83.159920470171258</v>
          </cell>
          <cell r="U1209">
            <v>0</v>
          </cell>
          <cell r="V1209">
            <v>5.8373690550770814</v>
          </cell>
          <cell r="W1209">
            <v>0</v>
          </cell>
        </row>
        <row r="1210">
          <cell r="K1210">
            <v>2.9</v>
          </cell>
          <cell r="Q1210">
            <v>94.531919124546633</v>
          </cell>
          <cell r="R1210">
            <v>14.670923555023487</v>
          </cell>
          <cell r="U1210">
            <v>0</v>
          </cell>
          <cell r="V1210">
            <v>1.0298181465939922</v>
          </cell>
          <cell r="W1210">
            <v>0</v>
          </cell>
        </row>
        <row r="1211">
          <cell r="K1211">
            <v>6.2</v>
          </cell>
          <cell r="Q1211">
            <v>64.890645180664364</v>
          </cell>
          <cell r="R1211">
            <v>10.070732760935536</v>
          </cell>
          <cell r="U1211">
            <v>0</v>
          </cell>
          <cell r="V1211">
            <v>0.70691005292293785</v>
          </cell>
          <cell r="W1211">
            <v>0</v>
          </cell>
        </row>
        <row r="1212">
          <cell r="K1212">
            <v>3.2</v>
          </cell>
          <cell r="Q1212">
            <v>8.6289987776961699</v>
          </cell>
          <cell r="R1212">
            <v>1.3391813325738273</v>
          </cell>
          <cell r="U1212">
            <v>0</v>
          </cell>
          <cell r="V1212">
            <v>9.4003164333320205E-2</v>
          </cell>
          <cell r="W1212">
            <v>0</v>
          </cell>
        </row>
        <row r="1213">
          <cell r="K1213">
            <v>3.6</v>
          </cell>
          <cell r="Q1213">
            <v>222.96391460908956</v>
          </cell>
          <cell r="R1213">
            <v>34.602984653776595</v>
          </cell>
          <cell r="U1213">
            <v>0</v>
          </cell>
          <cell r="V1213">
            <v>2.428939213616911</v>
          </cell>
          <cell r="W1213">
            <v>0</v>
          </cell>
        </row>
        <row r="1214">
          <cell r="K1214">
            <v>1.4</v>
          </cell>
          <cell r="Q1214">
            <v>86.708189014645939</v>
          </cell>
          <cell r="R1214">
            <v>13.456716254246455</v>
          </cell>
          <cell r="U1214">
            <v>0</v>
          </cell>
          <cell r="V1214">
            <v>0.94458747196213211</v>
          </cell>
          <cell r="W1214">
            <v>0</v>
          </cell>
        </row>
        <row r="1215">
          <cell r="K1215">
            <v>7.3</v>
          </cell>
          <cell r="Q1215">
            <v>76.403501583685468</v>
          </cell>
          <cell r="R1215">
            <v>11.857475670133775</v>
          </cell>
          <cell r="U1215">
            <v>0</v>
          </cell>
          <cell r="V1215">
            <v>0.83232957844152367</v>
          </cell>
          <cell r="W1215">
            <v>0</v>
          </cell>
        </row>
        <row r="1216">
          <cell r="K1216">
            <v>18</v>
          </cell>
          <cell r="Q1216">
            <v>688.14883109155983</v>
          </cell>
          <cell r="R1216">
            <v>106.79756624978455</v>
          </cell>
          <cell r="U1216">
            <v>0</v>
          </cell>
          <cell r="V1216">
            <v>7.4966017867663908</v>
          </cell>
          <cell r="W1216">
            <v>0</v>
          </cell>
        </row>
        <row r="1217">
          <cell r="K1217">
            <v>9.9</v>
          </cell>
          <cell r="Q1217">
            <v>26.695964968497528</v>
          </cell>
          <cell r="R1217">
            <v>4.1430922476502783</v>
          </cell>
          <cell r="U1217">
            <v>0</v>
          </cell>
          <cell r="V1217">
            <v>0.29082228965620943</v>
          </cell>
          <cell r="W1217">
            <v>0</v>
          </cell>
        </row>
        <row r="1218">
          <cell r="K1218">
            <v>12.9</v>
          </cell>
          <cell r="Q1218">
            <v>135.0144069081565</v>
          </cell>
          <cell r="R1218">
            <v>20.953621389688454</v>
          </cell>
          <cell r="U1218">
            <v>0</v>
          </cell>
          <cell r="V1218">
            <v>1.4708289810815967</v>
          </cell>
          <cell r="W1218">
            <v>0</v>
          </cell>
        </row>
        <row r="1219">
          <cell r="K1219">
            <v>20.2</v>
          </cell>
          <cell r="Q1219">
            <v>0</v>
          </cell>
          <cell r="R1219">
            <v>0</v>
          </cell>
          <cell r="U1219">
            <v>0</v>
          </cell>
          <cell r="V1219">
            <v>0</v>
          </cell>
          <cell r="W1219">
            <v>0</v>
          </cell>
        </row>
        <row r="1220">
          <cell r="K1220">
            <v>14.4</v>
          </cell>
          <cell r="Q1220">
            <v>0</v>
          </cell>
          <cell r="R1220">
            <v>0</v>
          </cell>
          <cell r="U1220">
            <v>0</v>
          </cell>
          <cell r="V1220">
            <v>0</v>
          </cell>
          <cell r="W1220">
            <v>0</v>
          </cell>
        </row>
        <row r="1221">
          <cell r="K1221">
            <v>14.2</v>
          </cell>
          <cell r="Q1221">
            <v>0</v>
          </cell>
          <cell r="R1221">
            <v>0</v>
          </cell>
          <cell r="U1221">
            <v>0</v>
          </cell>
          <cell r="V1221">
            <v>0</v>
          </cell>
          <cell r="W1221">
            <v>0</v>
          </cell>
        </row>
        <row r="1222">
          <cell r="K1222">
            <v>12.3</v>
          </cell>
          <cell r="Q1222">
            <v>0</v>
          </cell>
          <cell r="R1222">
            <v>0</v>
          </cell>
          <cell r="U1222">
            <v>0</v>
          </cell>
          <cell r="V1222">
            <v>0</v>
          </cell>
          <cell r="W1222">
            <v>0</v>
          </cell>
        </row>
        <row r="1223">
          <cell r="K1223">
            <v>13</v>
          </cell>
          <cell r="Q1223">
            <v>0</v>
          </cell>
          <cell r="R1223">
            <v>0</v>
          </cell>
          <cell r="U1223">
            <v>0</v>
          </cell>
          <cell r="V1223">
            <v>0</v>
          </cell>
          <cell r="W1223">
            <v>0</v>
          </cell>
        </row>
        <row r="1224">
          <cell r="K1224">
            <v>13</v>
          </cell>
          <cell r="Q1224">
            <v>0</v>
          </cell>
          <cell r="R1224">
            <v>0</v>
          </cell>
          <cell r="U1224">
            <v>0</v>
          </cell>
          <cell r="V1224">
            <v>0</v>
          </cell>
          <cell r="W1224">
            <v>0</v>
          </cell>
        </row>
        <row r="1225">
          <cell r="K1225">
            <v>12.4</v>
          </cell>
          <cell r="Q1225">
            <v>0</v>
          </cell>
          <cell r="R1225">
            <v>0</v>
          </cell>
          <cell r="U1225">
            <v>0</v>
          </cell>
          <cell r="V1225">
            <v>0</v>
          </cell>
          <cell r="W1225">
            <v>0</v>
          </cell>
        </row>
        <row r="1226">
          <cell r="K1226">
            <v>14.2</v>
          </cell>
          <cell r="Q1226">
            <v>0</v>
          </cell>
          <cell r="R1226">
            <v>0</v>
          </cell>
          <cell r="U1226">
            <v>0</v>
          </cell>
          <cell r="V1226">
            <v>0</v>
          </cell>
          <cell r="W1226">
            <v>0</v>
          </cell>
        </row>
        <row r="1227">
          <cell r="K1227">
            <v>14.4</v>
          </cell>
          <cell r="Q1227">
            <v>0</v>
          </cell>
          <cell r="R1227">
            <v>0</v>
          </cell>
          <cell r="U1227">
            <v>0</v>
          </cell>
          <cell r="V1227">
            <v>0</v>
          </cell>
          <cell r="W1227">
            <v>0</v>
          </cell>
        </row>
        <row r="1228">
          <cell r="K1228">
            <v>20.2</v>
          </cell>
          <cell r="Q1228">
            <v>0</v>
          </cell>
          <cell r="R1228">
            <v>0</v>
          </cell>
          <cell r="U1228">
            <v>0</v>
          </cell>
          <cell r="V1228">
            <v>0</v>
          </cell>
          <cell r="W1228">
            <v>0</v>
          </cell>
        </row>
        <row r="1229">
          <cell r="K1229">
            <v>5.6</v>
          </cell>
          <cell r="Q1229">
            <v>0</v>
          </cell>
          <cell r="R1229">
            <v>0</v>
          </cell>
          <cell r="U1229">
            <v>0</v>
          </cell>
          <cell r="V1229">
            <v>0</v>
          </cell>
          <cell r="W1229">
            <v>0</v>
          </cell>
        </row>
        <row r="1230">
          <cell r="K1230">
            <v>25.3</v>
          </cell>
          <cell r="Q1230">
            <v>0</v>
          </cell>
          <cell r="R1230">
            <v>0</v>
          </cell>
          <cell r="U1230">
            <v>0</v>
          </cell>
          <cell r="V1230">
            <v>0</v>
          </cell>
          <cell r="W1230">
            <v>0</v>
          </cell>
        </row>
        <row r="1231">
          <cell r="K1231">
            <v>14.2</v>
          </cell>
          <cell r="Q1231">
            <v>0</v>
          </cell>
          <cell r="R1231">
            <v>0</v>
          </cell>
          <cell r="U1231">
            <v>0</v>
          </cell>
          <cell r="V1231">
            <v>0</v>
          </cell>
          <cell r="W1231">
            <v>0</v>
          </cell>
        </row>
        <row r="1232">
          <cell r="K1232">
            <v>11.7</v>
          </cell>
          <cell r="Q1232">
            <v>122.45492719576983</v>
          </cell>
          <cell r="R1232">
            <v>19.004447306926732</v>
          </cell>
          <cell r="U1232">
            <v>0</v>
          </cell>
          <cell r="V1232">
            <v>1.3340076805158663</v>
          </cell>
          <cell r="W1232">
            <v>0</v>
          </cell>
        </row>
        <row r="1233">
          <cell r="K1233">
            <v>1.2</v>
          </cell>
          <cell r="Q1233">
            <v>74.321304869696519</v>
          </cell>
          <cell r="R1233">
            <v>11.534328217925532</v>
          </cell>
          <cell r="U1233">
            <v>0</v>
          </cell>
          <cell r="V1233">
            <v>0.80964640453897041</v>
          </cell>
          <cell r="W1233">
            <v>0</v>
          </cell>
        </row>
        <row r="1234">
          <cell r="K1234">
            <v>2</v>
          </cell>
          <cell r="Q1234">
            <v>123.8688414494942</v>
          </cell>
          <cell r="R1234">
            <v>19.223880363209222</v>
          </cell>
          <cell r="U1234">
            <v>0</v>
          </cell>
          <cell r="V1234">
            <v>1.3494106742316172</v>
          </cell>
          <cell r="W1234">
            <v>0</v>
          </cell>
        </row>
        <row r="1235">
          <cell r="K1235">
            <v>25.6</v>
          </cell>
          <cell r="Q1235">
            <v>267.93556719758192</v>
          </cell>
          <cell r="R1235">
            <v>41.582380432249956</v>
          </cell>
          <cell r="U1235">
            <v>0</v>
          </cell>
          <cell r="V1235">
            <v>2.9188544120689048</v>
          </cell>
          <cell r="W1235">
            <v>0</v>
          </cell>
        </row>
        <row r="1236">
          <cell r="K1236">
            <v>1.4</v>
          </cell>
          <cell r="Q1236">
            <v>86.708189014645939</v>
          </cell>
          <cell r="R1236">
            <v>13.456716254246455</v>
          </cell>
          <cell r="U1236">
            <v>0</v>
          </cell>
          <cell r="V1236">
            <v>0.94458747196213211</v>
          </cell>
          <cell r="W1236">
            <v>0</v>
          </cell>
        </row>
        <row r="1237">
          <cell r="K1237">
            <v>14.9</v>
          </cell>
          <cell r="Q1237">
            <v>0</v>
          </cell>
          <cell r="R1237">
            <v>0</v>
          </cell>
          <cell r="U1237">
            <v>0</v>
          </cell>
          <cell r="V1237">
            <v>0</v>
          </cell>
          <cell r="W1237">
            <v>0</v>
          </cell>
        </row>
        <row r="1238">
          <cell r="K1238">
            <v>0.7</v>
          </cell>
          <cell r="Q1238">
            <v>1.887593482621037</v>
          </cell>
          <cell r="R1238">
            <v>0.29294591650052471</v>
          </cell>
          <cell r="U1238">
            <v>0</v>
          </cell>
          <cell r="V1238">
            <v>2.0563192197913794E-2</v>
          </cell>
          <cell r="W1238">
            <v>0</v>
          </cell>
        </row>
        <row r="1239">
          <cell r="K1239">
            <v>14.9</v>
          </cell>
          <cell r="Q1239">
            <v>0</v>
          </cell>
          <cell r="R1239">
            <v>0</v>
          </cell>
          <cell r="U1239">
            <v>0</v>
          </cell>
          <cell r="V1239">
            <v>0</v>
          </cell>
          <cell r="W1239">
            <v>0</v>
          </cell>
        </row>
        <row r="1240">
          <cell r="K1240">
            <v>1.4</v>
          </cell>
          <cell r="Q1240">
            <v>86.708189014645939</v>
          </cell>
          <cell r="R1240">
            <v>13.456716254246455</v>
          </cell>
          <cell r="U1240">
            <v>0</v>
          </cell>
          <cell r="V1240">
            <v>0.94458747196213211</v>
          </cell>
          <cell r="W1240">
            <v>0</v>
          </cell>
        </row>
        <row r="1241">
          <cell r="K1241">
            <v>2</v>
          </cell>
          <cell r="Q1241">
            <v>123.8688414494942</v>
          </cell>
          <cell r="R1241">
            <v>19.223880363209222</v>
          </cell>
          <cell r="U1241">
            <v>0</v>
          </cell>
          <cell r="V1241">
            <v>1.3494106742316172</v>
          </cell>
          <cell r="W1241">
            <v>0</v>
          </cell>
        </row>
        <row r="1242">
          <cell r="K1242">
            <v>14.2</v>
          </cell>
          <cell r="Q1242">
            <v>0</v>
          </cell>
          <cell r="R1242">
            <v>0</v>
          </cell>
          <cell r="U1242">
            <v>0</v>
          </cell>
          <cell r="V1242">
            <v>0</v>
          </cell>
          <cell r="W1242">
            <v>0</v>
          </cell>
        </row>
        <row r="1243">
          <cell r="K1243">
            <v>1.2</v>
          </cell>
          <cell r="Q1243">
            <v>74.321304869696519</v>
          </cell>
          <cell r="R1243">
            <v>11.534328217925532</v>
          </cell>
          <cell r="U1243">
            <v>0</v>
          </cell>
          <cell r="V1243">
            <v>0.80964640453897041</v>
          </cell>
          <cell r="W1243">
            <v>0</v>
          </cell>
        </row>
        <row r="1244">
          <cell r="K1244">
            <v>11.7</v>
          </cell>
          <cell r="Q1244">
            <v>122.45492719576983</v>
          </cell>
          <cell r="R1244">
            <v>19.004447306926732</v>
          </cell>
          <cell r="U1244">
            <v>0</v>
          </cell>
          <cell r="V1244">
            <v>1.3340076805158663</v>
          </cell>
          <cell r="W1244">
            <v>0</v>
          </cell>
        </row>
        <row r="1245">
          <cell r="K1245">
            <v>25.3</v>
          </cell>
          <cell r="Q1245">
            <v>0</v>
          </cell>
          <cell r="R1245">
            <v>0</v>
          </cell>
          <cell r="U1245">
            <v>0</v>
          </cell>
          <cell r="V1245">
            <v>0</v>
          </cell>
          <cell r="W1245">
            <v>0</v>
          </cell>
        </row>
        <row r="1246">
          <cell r="K1246">
            <v>5.6</v>
          </cell>
          <cell r="Q1246">
            <v>0</v>
          </cell>
          <cell r="R1246">
            <v>0</v>
          </cell>
          <cell r="U1246">
            <v>0</v>
          </cell>
          <cell r="V1246">
            <v>0</v>
          </cell>
          <cell r="W1246">
            <v>0</v>
          </cell>
        </row>
        <row r="1247">
          <cell r="K1247">
            <v>26</v>
          </cell>
          <cell r="Q1247">
            <v>0</v>
          </cell>
          <cell r="R1247">
            <v>0</v>
          </cell>
          <cell r="U1247">
            <v>0</v>
          </cell>
          <cell r="V1247">
            <v>0</v>
          </cell>
          <cell r="W1247">
            <v>0</v>
          </cell>
        </row>
        <row r="1248">
          <cell r="K1248">
            <v>0.7</v>
          </cell>
          <cell r="Q1248">
            <v>1.887593482621037</v>
          </cell>
          <cell r="R1248">
            <v>0.29294591650052471</v>
          </cell>
          <cell r="U1248">
            <v>0</v>
          </cell>
          <cell r="V1248">
            <v>2.0563192197913794E-2</v>
          </cell>
          <cell r="W1248">
            <v>0</v>
          </cell>
        </row>
        <row r="1249">
          <cell r="K1249">
            <v>4.4000000000000004</v>
          </cell>
          <cell r="Q1249">
            <v>272.51145118888729</v>
          </cell>
          <cell r="R1249">
            <v>42.292536799060294</v>
          </cell>
          <cell r="U1249">
            <v>0</v>
          </cell>
          <cell r="V1249">
            <v>2.9687034833095582</v>
          </cell>
          <cell r="W1249">
            <v>0</v>
          </cell>
        </row>
        <row r="1250">
          <cell r="K1250">
            <v>26</v>
          </cell>
          <cell r="Q1250">
            <v>0</v>
          </cell>
          <cell r="R1250">
            <v>0</v>
          </cell>
          <cell r="U1250">
            <v>0</v>
          </cell>
          <cell r="V1250">
            <v>0</v>
          </cell>
          <cell r="W1250">
            <v>0</v>
          </cell>
        </row>
        <row r="1251">
          <cell r="K1251">
            <v>8.1</v>
          </cell>
          <cell r="Q1251">
            <v>84.776488058609885</v>
          </cell>
          <cell r="R1251">
            <v>13.156925058641583</v>
          </cell>
          <cell r="U1251">
            <v>0</v>
          </cell>
          <cell r="V1251">
            <v>0.92354377881867677</v>
          </cell>
          <cell r="W1251">
            <v>0</v>
          </cell>
        </row>
        <row r="1252">
          <cell r="K1252">
            <v>26</v>
          </cell>
          <cell r="Q1252">
            <v>0</v>
          </cell>
          <cell r="R1252">
            <v>0</v>
          </cell>
          <cell r="U1252">
            <v>0</v>
          </cell>
          <cell r="V1252">
            <v>0</v>
          </cell>
          <cell r="W1252">
            <v>0</v>
          </cell>
        </row>
        <row r="1253">
          <cell r="K1253">
            <v>8.1</v>
          </cell>
          <cell r="Q1253">
            <v>84.776488058609885</v>
          </cell>
          <cell r="R1253">
            <v>13.156925058641583</v>
          </cell>
          <cell r="U1253">
            <v>0</v>
          </cell>
          <cell r="V1253">
            <v>0.92354377881867677</v>
          </cell>
          <cell r="W1253">
            <v>0</v>
          </cell>
        </row>
        <row r="1254">
          <cell r="K1254">
            <v>26</v>
          </cell>
          <cell r="Q1254">
            <v>0</v>
          </cell>
          <cell r="R1254">
            <v>0</v>
          </cell>
          <cell r="U1254">
            <v>0</v>
          </cell>
          <cell r="V1254">
            <v>0</v>
          </cell>
          <cell r="W1254">
            <v>0</v>
          </cell>
        </row>
        <row r="1255">
          <cell r="K1255">
            <v>4.4000000000000004</v>
          </cell>
          <cell r="Q1255">
            <v>0</v>
          </cell>
          <cell r="R1255">
            <v>0</v>
          </cell>
          <cell r="U1255">
            <v>0</v>
          </cell>
          <cell r="V1255">
            <v>0</v>
          </cell>
          <cell r="W1255">
            <v>0</v>
          </cell>
        </row>
        <row r="1256">
          <cell r="K1256">
            <v>49.5</v>
          </cell>
          <cell r="Q1256">
            <v>133.47982484248763</v>
          </cell>
          <cell r="R1256">
            <v>20.71546123825139</v>
          </cell>
          <cell r="U1256">
            <v>0</v>
          </cell>
          <cell r="V1256">
            <v>1.4541114482810469</v>
          </cell>
          <cell r="W1256">
            <v>0</v>
          </cell>
        </row>
        <row r="1257">
          <cell r="K1257">
            <v>14.1</v>
          </cell>
          <cell r="Q1257">
            <v>0</v>
          </cell>
          <cell r="R1257">
            <v>0</v>
          </cell>
          <cell r="U1257">
            <v>0</v>
          </cell>
          <cell r="V1257">
            <v>0</v>
          </cell>
          <cell r="W1257">
            <v>0</v>
          </cell>
        </row>
        <row r="1258">
          <cell r="K1258">
            <v>6.6</v>
          </cell>
          <cell r="Q1258">
            <v>0</v>
          </cell>
          <cell r="R1258">
            <v>0</v>
          </cell>
          <cell r="U1258">
            <v>0</v>
          </cell>
          <cell r="V1258">
            <v>0</v>
          </cell>
          <cell r="W1258">
            <v>0</v>
          </cell>
        </row>
        <row r="1259">
          <cell r="K1259">
            <v>45.6</v>
          </cell>
          <cell r="Q1259">
            <v>414.49708105703627</v>
          </cell>
          <cell r="R1259">
            <v>64.328060260326566</v>
          </cell>
          <cell r="U1259">
            <v>0</v>
          </cell>
          <cell r="V1259">
            <v>4.5154760395839366</v>
          </cell>
          <cell r="W1259">
            <v>0</v>
          </cell>
        </row>
        <row r="1260">
          <cell r="K1260">
            <v>30.8</v>
          </cell>
          <cell r="Q1260">
            <v>339.01132667108374</v>
          </cell>
          <cell r="R1260">
            <v>52.613014777852875</v>
          </cell>
          <cell r="U1260">
            <v>0</v>
          </cell>
          <cell r="V1260">
            <v>3.6931442769803202</v>
          </cell>
          <cell r="W1260">
            <v>0</v>
          </cell>
        </row>
        <row r="1261">
          <cell r="K1261">
            <v>25.3</v>
          </cell>
          <cell r="Q1261">
            <v>278.47358976553312</v>
          </cell>
          <cell r="R1261">
            <v>43.217833567522014</v>
          </cell>
          <cell r="U1261">
            <v>0</v>
          </cell>
          <cell r="V1261">
            <v>3.0336542275195488</v>
          </cell>
          <cell r="W1261">
            <v>0</v>
          </cell>
        </row>
        <row r="1262">
          <cell r="K1262">
            <v>3.1</v>
          </cell>
          <cell r="Q1262">
            <v>7.2600289780385641</v>
          </cell>
          <cell r="R1262">
            <v>1.1267234509830426</v>
          </cell>
          <cell r="U1262">
            <v>0</v>
          </cell>
          <cell r="V1262">
            <v>7.9089789518945255E-2</v>
          </cell>
          <cell r="W1262">
            <v>0</v>
          </cell>
        </row>
        <row r="1263">
          <cell r="K1263">
            <v>19.100000000000001</v>
          </cell>
          <cell r="Q1263">
            <v>210.23104998109417</v>
          </cell>
          <cell r="R1263">
            <v>32.626902021330842</v>
          </cell>
          <cell r="U1263">
            <v>0</v>
          </cell>
          <cell r="V1263">
            <v>2.290229080854679</v>
          </cell>
          <cell r="W1263">
            <v>0</v>
          </cell>
        </row>
        <row r="1264">
          <cell r="K1264">
            <v>39.200000000000003</v>
          </cell>
          <cell r="Q1264">
            <v>431.46896121774301</v>
          </cell>
          <cell r="R1264">
            <v>66.962018808176396</v>
          </cell>
          <cell r="U1264">
            <v>0</v>
          </cell>
          <cell r="V1264">
            <v>4.700365443429499</v>
          </cell>
          <cell r="W1264">
            <v>0</v>
          </cell>
        </row>
        <row r="1265">
          <cell r="K1265">
            <v>8.6999999999999993</v>
          </cell>
          <cell r="Q1265">
            <v>20.374920035140484</v>
          </cell>
          <cell r="R1265">
            <v>3.162094846307248</v>
          </cell>
          <cell r="U1265">
            <v>0</v>
          </cell>
          <cell r="V1265">
            <v>0.2219616673596205</v>
          </cell>
          <cell r="W1265">
            <v>0</v>
          </cell>
        </row>
        <row r="1266">
          <cell r="K1266">
            <v>25</v>
          </cell>
          <cell r="Q1266">
            <v>275.1715313888667</v>
          </cell>
          <cell r="R1266">
            <v>42.705369137867599</v>
          </cell>
          <cell r="U1266">
            <v>0</v>
          </cell>
          <cell r="V1266">
            <v>2.9976820430035067</v>
          </cell>
          <cell r="W1266">
            <v>0</v>
          </cell>
        </row>
        <row r="1267">
          <cell r="K1267">
            <v>49.5</v>
          </cell>
          <cell r="Q1267">
            <v>545.85507513226617</v>
          </cell>
          <cell r="R1267">
            <v>84.714223021709827</v>
          </cell>
          <cell r="U1267">
            <v>0</v>
          </cell>
          <cell r="V1267">
            <v>5.9464725458606376</v>
          </cell>
          <cell r="W1267">
            <v>0</v>
          </cell>
        </row>
        <row r="1268">
          <cell r="K1268">
            <v>21.9</v>
          </cell>
          <cell r="Q1268">
            <v>417.36502080855433</v>
          </cell>
          <cell r="R1268">
            <v>64.773151455391584</v>
          </cell>
          <cell r="U1268">
            <v>0</v>
          </cell>
          <cell r="V1268">
            <v>4.5467189935703072</v>
          </cell>
          <cell r="W1268">
            <v>0</v>
          </cell>
        </row>
        <row r="1269">
          <cell r="K1269">
            <v>10.9</v>
          </cell>
          <cell r="Q1269">
            <v>25.527198664716238</v>
          </cell>
          <cell r="R1269">
            <v>3.9617050373274725</v>
          </cell>
          <cell r="U1269">
            <v>0</v>
          </cell>
          <cell r="V1269">
            <v>0.27808990508274295</v>
          </cell>
          <cell r="W1269">
            <v>0</v>
          </cell>
        </row>
        <row r="1270">
          <cell r="K1270">
            <v>0.9</v>
          </cell>
          <cell r="Q1270">
            <v>0</v>
          </cell>
          <cell r="R1270">
            <v>0</v>
          </cell>
          <cell r="U1270">
            <v>0</v>
          </cell>
          <cell r="V1270">
            <v>0</v>
          </cell>
          <cell r="W1270">
            <v>0</v>
          </cell>
        </row>
        <row r="1271">
          <cell r="K1271">
            <v>3.1</v>
          </cell>
          <cell r="Q1271">
            <v>166.74775863430892</v>
          </cell>
          <cell r="R1271">
            <v>25.878493132804962</v>
          </cell>
          <cell r="U1271">
            <v>0</v>
          </cell>
          <cell r="V1271">
            <v>1.8165278916980827</v>
          </cell>
          <cell r="W1271">
            <v>0</v>
          </cell>
        </row>
        <row r="1272">
          <cell r="K1272">
            <v>1.4</v>
          </cell>
          <cell r="Q1272">
            <v>75.30543938323629</v>
          </cell>
          <cell r="R1272">
            <v>11.687061414815144</v>
          </cell>
          <cell r="U1272">
            <v>0</v>
          </cell>
          <cell r="V1272">
            <v>0.82036743496042452</v>
          </cell>
          <cell r="W1272">
            <v>0</v>
          </cell>
        </row>
        <row r="1273">
          <cell r="K1273">
            <v>1.4</v>
          </cell>
          <cell r="Q1273">
            <v>75.30543938323629</v>
          </cell>
          <cell r="R1273">
            <v>11.687061414815144</v>
          </cell>
          <cell r="U1273">
            <v>0</v>
          </cell>
          <cell r="V1273">
            <v>0.82036743496042452</v>
          </cell>
          <cell r="W1273">
            <v>0</v>
          </cell>
        </row>
        <row r="1274">
          <cell r="K1274">
            <v>12</v>
          </cell>
          <cell r="Q1274">
            <v>0</v>
          </cell>
          <cell r="R1274">
            <v>0</v>
          </cell>
          <cell r="U1274">
            <v>0</v>
          </cell>
          <cell r="V1274">
            <v>0</v>
          </cell>
          <cell r="W1274">
            <v>0</v>
          </cell>
        </row>
        <row r="1275">
          <cell r="K1275">
            <v>79.7</v>
          </cell>
          <cell r="Q1275">
            <v>877.24684206770701</v>
          </cell>
          <cell r="R1275">
            <v>136.1447168115219</v>
          </cell>
          <cell r="U1275">
            <v>0</v>
          </cell>
          <cell r="V1275">
            <v>9.5566103530951789</v>
          </cell>
          <cell r="W1275">
            <v>0</v>
          </cell>
        </row>
        <row r="1276">
          <cell r="K1276">
            <v>24.7</v>
          </cell>
          <cell r="Q1276">
            <v>271.86947301220027</v>
          </cell>
          <cell r="R1276">
            <v>42.192904708213177</v>
          </cell>
          <cell r="U1276">
            <v>0</v>
          </cell>
          <cell r="V1276">
            <v>2.9617098584874642</v>
          </cell>
          <cell r="W1276">
            <v>0</v>
          </cell>
        </row>
        <row r="1277">
          <cell r="K1277">
            <v>22</v>
          </cell>
          <cell r="Q1277">
            <v>242.15094762220266</v>
          </cell>
          <cell r="R1277">
            <v>37.58072484132348</v>
          </cell>
          <cell r="U1277">
            <v>0</v>
          </cell>
          <cell r="V1277">
            <v>2.6379601978430856</v>
          </cell>
          <cell r="W1277">
            <v>0</v>
          </cell>
        </row>
        <row r="1278">
          <cell r="K1278">
            <v>22</v>
          </cell>
          <cell r="Q1278">
            <v>242.15094762220266</v>
          </cell>
          <cell r="R1278">
            <v>37.58072484132348</v>
          </cell>
          <cell r="U1278">
            <v>0</v>
          </cell>
          <cell r="V1278">
            <v>2.6379601978430856</v>
          </cell>
          <cell r="W1278">
            <v>0</v>
          </cell>
        </row>
        <row r="1279">
          <cell r="K1279">
            <v>24.9</v>
          </cell>
          <cell r="Q1279">
            <v>274.07084526331118</v>
          </cell>
          <cell r="R1279">
            <v>42.534547661316125</v>
          </cell>
          <cell r="U1279">
            <v>0</v>
          </cell>
          <cell r="V1279">
            <v>2.9856913148314925</v>
          </cell>
          <cell r="W1279">
            <v>0</v>
          </cell>
        </row>
        <row r="1280">
          <cell r="K1280">
            <v>22.3</v>
          </cell>
          <cell r="Q1280">
            <v>245.45300599886909</v>
          </cell>
          <cell r="R1280">
            <v>38.093189270977902</v>
          </cell>
          <cell r="U1280">
            <v>0</v>
          </cell>
          <cell r="V1280">
            <v>2.6739323823591281</v>
          </cell>
          <cell r="W1280">
            <v>0</v>
          </cell>
        </row>
        <row r="1281">
          <cell r="K1281">
            <v>19.100000000000001</v>
          </cell>
          <cell r="Q1281">
            <v>210.23104998109417</v>
          </cell>
          <cell r="R1281">
            <v>32.626902021330842</v>
          </cell>
          <cell r="U1281">
            <v>0</v>
          </cell>
          <cell r="V1281">
            <v>2.290229080854679</v>
          </cell>
          <cell r="W1281">
            <v>0</v>
          </cell>
        </row>
        <row r="1282">
          <cell r="K1282">
            <v>27.4</v>
          </cell>
          <cell r="Q1282">
            <v>301.58799840219791</v>
          </cell>
          <cell r="R1282">
            <v>46.805084575102882</v>
          </cell>
          <cell r="U1282">
            <v>0</v>
          </cell>
          <cell r="V1282">
            <v>3.2854595191318432</v>
          </cell>
          <cell r="W1282">
            <v>0</v>
          </cell>
        </row>
        <row r="1283">
          <cell r="K1283">
            <v>24.2</v>
          </cell>
          <cell r="Q1283">
            <v>266.36604238442294</v>
          </cell>
          <cell r="R1283">
            <v>41.338797325455836</v>
          </cell>
          <cell r="U1283">
            <v>0</v>
          </cell>
          <cell r="V1283">
            <v>2.9017562176273946</v>
          </cell>
          <cell r="W1283">
            <v>0</v>
          </cell>
        </row>
        <row r="1284">
          <cell r="K1284">
            <v>24.3</v>
          </cell>
          <cell r="Q1284">
            <v>267.46672850997845</v>
          </cell>
          <cell r="R1284">
            <v>41.509618802007303</v>
          </cell>
          <cell r="U1284">
            <v>0</v>
          </cell>
          <cell r="V1284">
            <v>2.9137469457994087</v>
          </cell>
          <cell r="W1284">
            <v>0</v>
          </cell>
        </row>
        <row r="1285">
          <cell r="K1285">
            <v>27.1</v>
          </cell>
          <cell r="Q1285">
            <v>298.28594002553149</v>
          </cell>
          <cell r="R1285">
            <v>46.292620145448474</v>
          </cell>
          <cell r="U1285">
            <v>0</v>
          </cell>
          <cell r="V1285">
            <v>3.2494873346158015</v>
          </cell>
          <cell r="W1285">
            <v>0</v>
          </cell>
        </row>
        <row r="1286">
          <cell r="K1286">
            <v>24.4</v>
          </cell>
          <cell r="Q1286">
            <v>268.56741463553385</v>
          </cell>
          <cell r="R1286">
            <v>41.68044027855877</v>
          </cell>
          <cell r="U1286">
            <v>0</v>
          </cell>
          <cell r="V1286">
            <v>2.925737673971422</v>
          </cell>
          <cell r="W1286">
            <v>0</v>
          </cell>
        </row>
        <row r="1287">
          <cell r="K1287">
            <v>2.8</v>
          </cell>
          <cell r="Q1287">
            <v>6.5574455285509607</v>
          </cell>
          <cell r="R1287">
            <v>1.0176856976621029</v>
          </cell>
          <cell r="U1287">
            <v>0</v>
          </cell>
          <cell r="V1287">
            <v>7.1435938920337644E-2</v>
          </cell>
          <cell r="W1287">
            <v>0</v>
          </cell>
        </row>
        <row r="1288">
          <cell r="K1288">
            <v>7.7</v>
          </cell>
          <cell r="Q1288">
            <v>84.752831667770934</v>
          </cell>
          <cell r="R1288">
            <v>13.153253694463219</v>
          </cell>
          <cell r="U1288">
            <v>0</v>
          </cell>
          <cell r="V1288">
            <v>0.92328606924508005</v>
          </cell>
          <cell r="W1288">
            <v>0</v>
          </cell>
        </row>
        <row r="1289">
          <cell r="K1289">
            <v>7.4</v>
          </cell>
          <cell r="Q1289">
            <v>81.450773291104554</v>
          </cell>
          <cell r="R1289">
            <v>12.640789264808809</v>
          </cell>
          <cell r="U1289">
            <v>0</v>
          </cell>
          <cell r="V1289">
            <v>0.88731388472903805</v>
          </cell>
          <cell r="W1289">
            <v>0</v>
          </cell>
        </row>
        <row r="1290">
          <cell r="K1290">
            <v>0.4</v>
          </cell>
          <cell r="Q1290">
            <v>7.6231054028959706</v>
          </cell>
          <cell r="R1290">
            <v>1.1830712594592072</v>
          </cell>
          <cell r="U1290">
            <v>0</v>
          </cell>
          <cell r="V1290">
            <v>8.3045095772973671E-2</v>
          </cell>
          <cell r="W1290">
            <v>0</v>
          </cell>
        </row>
        <row r="1291">
          <cell r="K1291">
            <v>7.5</v>
          </cell>
          <cell r="Q1291">
            <v>82.551459416660009</v>
          </cell>
          <cell r="R1291">
            <v>12.811610741360278</v>
          </cell>
          <cell r="U1291">
            <v>0</v>
          </cell>
          <cell r="V1291">
            <v>0.89930461290105201</v>
          </cell>
          <cell r="W1291">
            <v>0</v>
          </cell>
        </row>
        <row r="1292">
          <cell r="K1292">
            <v>54.3</v>
          </cell>
          <cell r="Q1292">
            <v>493.57876099554971</v>
          </cell>
          <cell r="R1292">
            <v>76.601177020520439</v>
          </cell>
          <cell r="U1292">
            <v>0</v>
          </cell>
          <cell r="V1292">
            <v>5.376981336609818</v>
          </cell>
          <cell r="W1292">
            <v>0</v>
          </cell>
        </row>
        <row r="1293">
          <cell r="K1293">
            <v>160.1</v>
          </cell>
          <cell r="Q1293">
            <v>1455.2847078340239</v>
          </cell>
          <cell r="R1293">
            <v>225.85356244908513</v>
          </cell>
          <cell r="U1293">
            <v>0</v>
          </cell>
          <cell r="V1293">
            <v>15.853677937223424</v>
          </cell>
          <cell r="W1293">
            <v>0</v>
          </cell>
        </row>
        <row r="1294">
          <cell r="K1294">
            <v>3.7</v>
          </cell>
          <cell r="Q1294">
            <v>199.02151836998164</v>
          </cell>
          <cell r="R1294">
            <v>30.887233739154308</v>
          </cell>
          <cell r="U1294">
            <v>0</v>
          </cell>
          <cell r="V1294">
            <v>2.1681139352525505</v>
          </cell>
          <cell r="W1294">
            <v>0</v>
          </cell>
        </row>
        <row r="1295">
          <cell r="K1295">
            <v>17</v>
          </cell>
          <cell r="Q1295">
            <v>187.11664134442935</v>
          </cell>
          <cell r="R1295">
            <v>29.039651013749964</v>
          </cell>
          <cell r="U1295">
            <v>0</v>
          </cell>
          <cell r="V1295">
            <v>2.0384237892423847</v>
          </cell>
          <cell r="W1295">
            <v>0</v>
          </cell>
        </row>
        <row r="1296">
          <cell r="K1296">
            <v>19.399999999999999</v>
          </cell>
          <cell r="Q1296">
            <v>213.53310835776054</v>
          </cell>
          <cell r="R1296">
            <v>33.13936645098525</v>
          </cell>
          <cell r="U1296">
            <v>0</v>
          </cell>
          <cell r="V1296">
            <v>2.3262012653707211</v>
          </cell>
          <cell r="W1296">
            <v>0</v>
          </cell>
        </row>
        <row r="1297">
          <cell r="K1297">
            <v>3.6</v>
          </cell>
          <cell r="Q1297">
            <v>0</v>
          </cell>
          <cell r="R1297">
            <v>0</v>
          </cell>
          <cell r="U1297">
            <v>0</v>
          </cell>
          <cell r="V1297">
            <v>0</v>
          </cell>
          <cell r="W1297">
            <v>0</v>
          </cell>
        </row>
        <row r="1298">
          <cell r="K1298">
            <v>47.2</v>
          </cell>
          <cell r="Q1298">
            <v>519.5238512621803</v>
          </cell>
          <cell r="R1298">
            <v>80.627736932294027</v>
          </cell>
          <cell r="U1298">
            <v>0</v>
          </cell>
          <cell r="V1298">
            <v>5.6596236971906206</v>
          </cell>
          <cell r="W1298">
            <v>0</v>
          </cell>
        </row>
        <row r="1299">
          <cell r="K1299">
            <v>16.5</v>
          </cell>
          <cell r="Q1299">
            <v>38.642089721818159</v>
          </cell>
          <cell r="R1299">
            <v>5.9970764326516779</v>
          </cell>
          <cell r="U1299">
            <v>0</v>
          </cell>
          <cell r="V1299">
            <v>0.42096178292341824</v>
          </cell>
          <cell r="W1299">
            <v>0</v>
          </cell>
        </row>
        <row r="1300">
          <cell r="K1300">
            <v>34.200000000000003</v>
          </cell>
          <cell r="Q1300">
            <v>376.43465493996968</v>
          </cell>
          <cell r="R1300">
            <v>58.420944980602883</v>
          </cell>
          <cell r="U1300">
            <v>0</v>
          </cell>
          <cell r="V1300">
            <v>4.1008290348287977</v>
          </cell>
          <cell r="W1300">
            <v>0</v>
          </cell>
        </row>
        <row r="1301">
          <cell r="K1301">
            <v>16.899999999999999</v>
          </cell>
          <cell r="Q1301">
            <v>186.01595521887384</v>
          </cell>
          <cell r="R1301">
            <v>28.86882953719849</v>
          </cell>
          <cell r="U1301">
            <v>0</v>
          </cell>
          <cell r="V1301">
            <v>2.02643306107037</v>
          </cell>
          <cell r="W1301">
            <v>0</v>
          </cell>
        </row>
        <row r="1302">
          <cell r="K1302">
            <v>36.9</v>
          </cell>
          <cell r="Q1302">
            <v>406.1531803299672</v>
          </cell>
          <cell r="R1302">
            <v>63.033124847492566</v>
          </cell>
          <cell r="U1302">
            <v>0</v>
          </cell>
          <cell r="V1302">
            <v>4.4245786954731754</v>
          </cell>
          <cell r="W1302">
            <v>0</v>
          </cell>
        </row>
        <row r="1303">
          <cell r="K1303">
            <v>19.8</v>
          </cell>
          <cell r="Q1303">
            <v>217.93585285998242</v>
          </cell>
          <cell r="R1303">
            <v>33.822652357191132</v>
          </cell>
          <cell r="U1303">
            <v>0</v>
          </cell>
          <cell r="V1303">
            <v>2.3741641780587774</v>
          </cell>
          <cell r="W1303">
            <v>0</v>
          </cell>
        </row>
        <row r="1304">
          <cell r="K1304">
            <v>19.3</v>
          </cell>
          <cell r="Q1304">
            <v>282.32897539075941</v>
          </cell>
          <cell r="R1304">
            <v>43.81617186750205</v>
          </cell>
          <cell r="U1304">
            <v>0</v>
          </cell>
          <cell r="V1304">
            <v>3.0756542854443727</v>
          </cell>
          <cell r="W1304">
            <v>0</v>
          </cell>
        </row>
        <row r="1305">
          <cell r="K1305">
            <v>25.6</v>
          </cell>
          <cell r="Q1305">
            <v>281.77564814219949</v>
          </cell>
          <cell r="R1305">
            <v>43.730297997176422</v>
          </cell>
          <cell r="U1305">
            <v>0</v>
          </cell>
          <cell r="V1305">
            <v>3.0696264120355909</v>
          </cell>
          <cell r="W1305">
            <v>0</v>
          </cell>
        </row>
        <row r="1306">
          <cell r="K1306">
            <v>22.6</v>
          </cell>
          <cell r="Q1306">
            <v>248.75506437553551</v>
          </cell>
          <cell r="R1306">
            <v>38.60565370063231</v>
          </cell>
          <cell r="U1306">
            <v>0</v>
          </cell>
          <cell r="V1306">
            <v>2.7099045668751702</v>
          </cell>
          <cell r="W1306">
            <v>0</v>
          </cell>
        </row>
        <row r="1307">
          <cell r="K1307">
            <v>21.1</v>
          </cell>
          <cell r="Q1307">
            <v>232.24477249220348</v>
          </cell>
          <cell r="R1307">
            <v>36.04333155236025</v>
          </cell>
          <cell r="U1307">
            <v>0</v>
          </cell>
          <cell r="V1307">
            <v>2.5300436442949596</v>
          </cell>
          <cell r="W1307">
            <v>0</v>
          </cell>
        </row>
        <row r="1308">
          <cell r="K1308">
            <v>6.1</v>
          </cell>
          <cell r="Q1308">
            <v>14.285863472914594</v>
          </cell>
          <cell r="R1308">
            <v>2.2171009841924385</v>
          </cell>
          <cell r="U1308">
            <v>0</v>
          </cell>
          <cell r="V1308">
            <v>0.1556282955050213</v>
          </cell>
          <cell r="W1308">
            <v>0</v>
          </cell>
        </row>
        <row r="1309">
          <cell r="K1309">
            <v>21.6</v>
          </cell>
          <cell r="Q1309">
            <v>411.64769175638241</v>
          </cell>
          <cell r="R1309">
            <v>63.885848010797197</v>
          </cell>
          <cell r="U1309">
            <v>0</v>
          </cell>
          <cell r="V1309">
            <v>4.4844351717405786</v>
          </cell>
          <cell r="W1309">
            <v>0</v>
          </cell>
        </row>
        <row r="1310">
          <cell r="K1310">
            <v>4</v>
          </cell>
          <cell r="Q1310">
            <v>179.0650224096068</v>
          </cell>
          <cell r="R1310">
            <v>27.790076404655963</v>
          </cell>
          <cell r="U1310">
            <v>0</v>
          </cell>
          <cell r="V1310">
            <v>1.9507105240793696</v>
          </cell>
          <cell r="W1310">
            <v>0</v>
          </cell>
        </row>
        <row r="1311">
          <cell r="K1311">
            <v>17.100000000000001</v>
          </cell>
          <cell r="Q1311">
            <v>0</v>
          </cell>
          <cell r="R1311">
            <v>0</v>
          </cell>
          <cell r="U1311">
            <v>0</v>
          </cell>
          <cell r="V1311">
            <v>0</v>
          </cell>
          <cell r="W1311">
            <v>0</v>
          </cell>
        </row>
        <row r="1312">
          <cell r="K1312">
            <v>1.3</v>
          </cell>
          <cell r="Q1312">
            <v>69.926479427290843</v>
          </cell>
          <cell r="R1312">
            <v>10.852271313756919</v>
          </cell>
          <cell r="U1312">
            <v>0</v>
          </cell>
          <cell r="V1312">
            <v>0.76176976103467986</v>
          </cell>
          <cell r="W1312">
            <v>0</v>
          </cell>
        </row>
        <row r="1313">
          <cell r="K1313">
            <v>1.4</v>
          </cell>
          <cell r="Q1313">
            <v>75.30543938323629</v>
          </cell>
          <cell r="R1313">
            <v>11.687061414815144</v>
          </cell>
          <cell r="U1313">
            <v>0</v>
          </cell>
          <cell r="V1313">
            <v>0.82036743496042452</v>
          </cell>
          <cell r="W1313">
            <v>0</v>
          </cell>
        </row>
        <row r="1314">
          <cell r="K1314">
            <v>1.4</v>
          </cell>
          <cell r="Q1314">
            <v>75.30543938323629</v>
          </cell>
          <cell r="R1314">
            <v>11.687061414815144</v>
          </cell>
          <cell r="U1314">
            <v>0</v>
          </cell>
          <cell r="V1314">
            <v>0.82036743496042452</v>
          </cell>
          <cell r="W1314">
            <v>0</v>
          </cell>
        </row>
        <row r="1315">
          <cell r="K1315">
            <v>3</v>
          </cell>
          <cell r="Q1315">
            <v>161.36879867836348</v>
          </cell>
          <cell r="R1315">
            <v>25.043703031746738</v>
          </cell>
          <cell r="U1315">
            <v>0</v>
          </cell>
          <cell r="V1315">
            <v>1.7579302177723382</v>
          </cell>
          <cell r="W1315">
            <v>0</v>
          </cell>
        </row>
        <row r="1316">
          <cell r="K1316">
            <v>1.4</v>
          </cell>
          <cell r="Q1316">
            <v>75.30543938323629</v>
          </cell>
          <cell r="R1316">
            <v>11.687061414815144</v>
          </cell>
          <cell r="U1316">
            <v>0</v>
          </cell>
          <cell r="V1316">
            <v>0.82036743496042452</v>
          </cell>
          <cell r="W1316">
            <v>0</v>
          </cell>
        </row>
        <row r="1317">
          <cell r="K1317">
            <v>11.7</v>
          </cell>
          <cell r="Q1317">
            <v>106.35122474489745</v>
          </cell>
          <cell r="R1317">
            <v>16.505225987846948</v>
          </cell>
          <cell r="U1317">
            <v>0</v>
          </cell>
          <cell r="V1317">
            <v>1.1585760891037731</v>
          </cell>
          <cell r="W1317">
            <v>0</v>
          </cell>
        </row>
        <row r="1318">
          <cell r="K1318">
            <v>2</v>
          </cell>
          <cell r="Q1318">
            <v>18.179696537589308</v>
          </cell>
          <cell r="R1318">
            <v>2.8214061517687092</v>
          </cell>
          <cell r="U1318">
            <v>0</v>
          </cell>
          <cell r="V1318">
            <v>0.19804719471859369</v>
          </cell>
          <cell r="W1318">
            <v>0</v>
          </cell>
        </row>
        <row r="1319">
          <cell r="K1319">
            <v>4.2</v>
          </cell>
          <cell r="Q1319">
            <v>9.8361682928264411</v>
          </cell>
          <cell r="R1319">
            <v>1.5265285464931546</v>
          </cell>
          <cell r="U1319">
            <v>0</v>
          </cell>
          <cell r="V1319">
            <v>0.10715390838050647</v>
          </cell>
          <cell r="W1319">
            <v>0</v>
          </cell>
        </row>
        <row r="1320">
          <cell r="K1320">
            <v>5.8</v>
          </cell>
          <cell r="Q1320">
            <v>164.20058558049473</v>
          </cell>
          <cell r="R1320">
            <v>25.483183469148507</v>
          </cell>
          <cell r="U1320">
            <v>0</v>
          </cell>
          <cell r="V1320">
            <v>1.7887793274287263</v>
          </cell>
          <cell r="W1320">
            <v>0</v>
          </cell>
        </row>
        <row r="1321">
          <cell r="K1321">
            <v>5.4</v>
          </cell>
          <cell r="Q1321">
            <v>290.46383762105432</v>
          </cell>
          <cell r="R1321">
            <v>45.078665457144133</v>
          </cell>
          <cell r="U1321">
            <v>0</v>
          </cell>
          <cell r="V1321">
            <v>3.164274391990209</v>
          </cell>
          <cell r="W1321">
            <v>0</v>
          </cell>
        </row>
        <row r="1322">
          <cell r="K1322">
            <v>18.8</v>
          </cell>
          <cell r="Q1322">
            <v>170.88914745333949</v>
          </cell>
          <cell r="R1322">
            <v>26.521217826625865</v>
          </cell>
          <cell r="U1322">
            <v>0</v>
          </cell>
          <cell r="V1322">
            <v>1.8616436303547805</v>
          </cell>
          <cell r="W1322">
            <v>0</v>
          </cell>
        </row>
        <row r="1323">
          <cell r="K1323">
            <v>2</v>
          </cell>
          <cell r="Q1323">
            <v>107.57919911890899</v>
          </cell>
          <cell r="R1323">
            <v>16.695802021164493</v>
          </cell>
          <cell r="U1323">
            <v>0</v>
          </cell>
          <cell r="V1323">
            <v>1.1719534785148922</v>
          </cell>
          <cell r="W1323">
            <v>0</v>
          </cell>
        </row>
        <row r="1324">
          <cell r="K1324">
            <v>2</v>
          </cell>
          <cell r="Q1324">
            <v>107.57919911890899</v>
          </cell>
          <cell r="R1324">
            <v>16.695802021164493</v>
          </cell>
          <cell r="U1324">
            <v>0</v>
          </cell>
          <cell r="V1324">
            <v>1.1719534785148922</v>
          </cell>
          <cell r="W1324">
            <v>0</v>
          </cell>
        </row>
        <row r="1325">
          <cell r="K1325">
            <v>16.899999999999999</v>
          </cell>
          <cell r="Q1325">
            <v>0</v>
          </cell>
          <cell r="R1325">
            <v>0</v>
          </cell>
          <cell r="U1325">
            <v>0</v>
          </cell>
          <cell r="V1325">
            <v>0</v>
          </cell>
          <cell r="W1325">
            <v>0</v>
          </cell>
        </row>
        <row r="1326">
          <cell r="K1326">
            <v>1.3</v>
          </cell>
          <cell r="Q1326">
            <v>69.926479427290843</v>
          </cell>
          <cell r="R1326">
            <v>10.852271313756919</v>
          </cell>
          <cell r="U1326">
            <v>0</v>
          </cell>
          <cell r="V1326">
            <v>0.76176976103467986</v>
          </cell>
          <cell r="W1326">
            <v>0</v>
          </cell>
        </row>
        <row r="1327">
          <cell r="K1327">
            <v>1.3</v>
          </cell>
          <cell r="Q1327">
            <v>69.926479427290843</v>
          </cell>
          <cell r="R1327">
            <v>10.852271313756919</v>
          </cell>
          <cell r="U1327">
            <v>0</v>
          </cell>
          <cell r="V1327">
            <v>0.76176976103467986</v>
          </cell>
          <cell r="W1327">
            <v>0</v>
          </cell>
        </row>
        <row r="1328">
          <cell r="K1328">
            <v>23.6</v>
          </cell>
          <cell r="Q1328">
            <v>259.76192563109015</v>
          </cell>
          <cell r="R1328">
            <v>40.313868466147014</v>
          </cell>
          <cell r="U1328">
            <v>0</v>
          </cell>
          <cell r="V1328">
            <v>2.8298118485953103</v>
          </cell>
          <cell r="W1328">
            <v>0</v>
          </cell>
        </row>
        <row r="1329">
          <cell r="K1329">
            <v>32.5</v>
          </cell>
          <cell r="Q1329">
            <v>357.72299080552671</v>
          </cell>
          <cell r="R1329">
            <v>55.516979879227875</v>
          </cell>
          <cell r="U1329">
            <v>0</v>
          </cell>
          <cell r="V1329">
            <v>3.8969866559045587</v>
          </cell>
          <cell r="W1329">
            <v>0</v>
          </cell>
        </row>
        <row r="1330">
          <cell r="K1330">
            <v>17.8</v>
          </cell>
          <cell r="Q1330">
            <v>195.92213034887308</v>
          </cell>
          <cell r="R1330">
            <v>30.406222826161731</v>
          </cell>
          <cell r="U1330">
            <v>0</v>
          </cell>
          <cell r="V1330">
            <v>2.1343496146184968</v>
          </cell>
          <cell r="W1330">
            <v>0</v>
          </cell>
        </row>
        <row r="1331">
          <cell r="K1331">
            <v>18</v>
          </cell>
          <cell r="Q1331">
            <v>198.12350259998399</v>
          </cell>
          <cell r="R1331">
            <v>30.747865779264668</v>
          </cell>
          <cell r="U1331">
            <v>0</v>
          </cell>
          <cell r="V1331">
            <v>2.1583310709625247</v>
          </cell>
          <cell r="W1331">
            <v>0</v>
          </cell>
        </row>
        <row r="1332">
          <cell r="K1332">
            <v>19.3</v>
          </cell>
          <cell r="Q1332">
            <v>1038.1392714974718</v>
          </cell>
          <cell r="R1332">
            <v>161.11448950423733</v>
          </cell>
          <cell r="U1332">
            <v>0</v>
          </cell>
          <cell r="V1332">
            <v>11.309351067668709</v>
          </cell>
          <cell r="W1332">
            <v>0</v>
          </cell>
        </row>
        <row r="1333">
          <cell r="K1333">
            <v>18.399999999999999</v>
          </cell>
          <cell r="Q1333">
            <v>202.52624710220587</v>
          </cell>
          <cell r="R1333">
            <v>31.431151685470546</v>
          </cell>
          <cell r="U1333">
            <v>0</v>
          </cell>
          <cell r="V1333">
            <v>2.2062939836505806</v>
          </cell>
          <cell r="W1333">
            <v>0</v>
          </cell>
        </row>
        <row r="1334">
          <cell r="K1334">
            <v>11.9</v>
          </cell>
          <cell r="Q1334">
            <v>206.62850700405244</v>
          </cell>
          <cell r="R1334">
            <v>32.067803749452622</v>
          </cell>
          <cell r="U1334">
            <v>0</v>
          </cell>
          <cell r="V1334">
            <v>2.2509834570907694</v>
          </cell>
          <cell r="W1334">
            <v>0</v>
          </cell>
        </row>
        <row r="1335">
          <cell r="K1335">
            <v>42.3</v>
          </cell>
          <cell r="Q1335">
            <v>384.50058177001387</v>
          </cell>
          <cell r="R1335">
            <v>59.672740109908197</v>
          </cell>
          <cell r="U1335">
            <v>0</v>
          </cell>
          <cell r="V1335">
            <v>4.1886981682982567</v>
          </cell>
          <cell r="W1335">
            <v>0</v>
          </cell>
        </row>
        <row r="1336">
          <cell r="K1336">
            <v>10.4</v>
          </cell>
          <cell r="Q1336">
            <v>114.47135705776854</v>
          </cell>
          <cell r="R1336">
            <v>17.765433561352921</v>
          </cell>
          <cell r="U1336">
            <v>0</v>
          </cell>
          <cell r="V1336">
            <v>1.2470357298894588</v>
          </cell>
          <cell r="W1336">
            <v>0</v>
          </cell>
        </row>
        <row r="1337">
          <cell r="K1337">
            <v>16.2</v>
          </cell>
          <cell r="Q1337">
            <v>178.3111523399856</v>
          </cell>
          <cell r="R1337">
            <v>27.673079201338197</v>
          </cell>
          <cell r="U1337">
            <v>0</v>
          </cell>
          <cell r="V1337">
            <v>1.942497963866272</v>
          </cell>
          <cell r="W1337">
            <v>0</v>
          </cell>
        </row>
        <row r="1338">
          <cell r="K1338">
            <v>16.2</v>
          </cell>
          <cell r="Q1338">
            <v>178.3111523399856</v>
          </cell>
          <cell r="R1338">
            <v>27.673079201338197</v>
          </cell>
          <cell r="U1338">
            <v>0</v>
          </cell>
          <cell r="V1338">
            <v>1.942497963866272</v>
          </cell>
          <cell r="W1338">
            <v>0</v>
          </cell>
        </row>
        <row r="1339">
          <cell r="K1339">
            <v>16.2</v>
          </cell>
          <cell r="Q1339">
            <v>178.3111523399856</v>
          </cell>
          <cell r="R1339">
            <v>27.673079201338197</v>
          </cell>
          <cell r="U1339">
            <v>0</v>
          </cell>
          <cell r="V1339">
            <v>1.942497963866272</v>
          </cell>
          <cell r="W1339">
            <v>0</v>
          </cell>
        </row>
        <row r="1340">
          <cell r="K1340">
            <v>17.2</v>
          </cell>
          <cell r="Q1340">
            <v>189.31801359554026</v>
          </cell>
          <cell r="R1340">
            <v>29.381293966852901</v>
          </cell>
          <cell r="U1340">
            <v>0</v>
          </cell>
          <cell r="V1340">
            <v>2.0624052455864121</v>
          </cell>
          <cell r="W1340">
            <v>0</v>
          </cell>
        </row>
        <row r="1341">
          <cell r="K1341">
            <v>17.2</v>
          </cell>
          <cell r="Q1341">
            <v>189.31801359554026</v>
          </cell>
          <cell r="R1341">
            <v>29.381293966852901</v>
          </cell>
          <cell r="U1341">
            <v>0</v>
          </cell>
          <cell r="V1341">
            <v>2.0624052455864121</v>
          </cell>
          <cell r="W1341">
            <v>0</v>
          </cell>
        </row>
        <row r="1342">
          <cell r="K1342">
            <v>13.1</v>
          </cell>
          <cell r="Q1342">
            <v>144.18988244776614</v>
          </cell>
          <cell r="R1342">
            <v>22.377613428242618</v>
          </cell>
          <cell r="U1342">
            <v>0</v>
          </cell>
          <cell r="V1342">
            <v>1.5707853905338374</v>
          </cell>
          <cell r="W1342">
            <v>0</v>
          </cell>
        </row>
        <row r="1343">
          <cell r="K1343">
            <v>13</v>
          </cell>
          <cell r="Q1343">
            <v>143.08919632221068</v>
          </cell>
          <cell r="R1343">
            <v>22.206791951691152</v>
          </cell>
          <cell r="U1343">
            <v>0</v>
          </cell>
          <cell r="V1343">
            <v>1.5587946623618234</v>
          </cell>
          <cell r="W1343">
            <v>0</v>
          </cell>
        </row>
        <row r="1344">
          <cell r="K1344">
            <v>16.2</v>
          </cell>
          <cell r="Q1344">
            <v>178.3111523399856</v>
          </cell>
          <cell r="R1344">
            <v>27.673079201338197</v>
          </cell>
          <cell r="U1344">
            <v>0</v>
          </cell>
          <cell r="V1344">
            <v>1.942497963866272</v>
          </cell>
          <cell r="W1344">
            <v>0</v>
          </cell>
        </row>
        <row r="1345">
          <cell r="K1345">
            <v>15.9</v>
          </cell>
          <cell r="Q1345">
            <v>175.00909396331923</v>
          </cell>
          <cell r="R1345">
            <v>27.16061477168379</v>
          </cell>
          <cell r="U1345">
            <v>0</v>
          </cell>
          <cell r="V1345">
            <v>1.9065257793502304</v>
          </cell>
          <cell r="W1345">
            <v>0</v>
          </cell>
        </row>
        <row r="1346">
          <cell r="K1346">
            <v>6.2</v>
          </cell>
          <cell r="Q1346">
            <v>14.520057956077128</v>
          </cell>
          <cell r="R1346">
            <v>2.2534469019660852</v>
          </cell>
          <cell r="U1346">
            <v>0</v>
          </cell>
          <cell r="V1346">
            <v>0.15817957903789051</v>
          </cell>
          <cell r="W1346">
            <v>0</v>
          </cell>
        </row>
        <row r="1347">
          <cell r="K1347">
            <v>2.7</v>
          </cell>
          <cell r="Q1347">
            <v>145.23191881052716</v>
          </cell>
          <cell r="R1347">
            <v>22.539332728572067</v>
          </cell>
          <cell r="U1347">
            <v>0</v>
          </cell>
          <cell r="V1347">
            <v>1.5821371959951045</v>
          </cell>
          <cell r="W1347">
            <v>0</v>
          </cell>
        </row>
        <row r="1348">
          <cell r="K1348">
            <v>4.2</v>
          </cell>
          <cell r="Q1348">
            <v>225.91631814970887</v>
          </cell>
          <cell r="R1348">
            <v>35.061184244445435</v>
          </cell>
          <cell r="U1348">
            <v>0</v>
          </cell>
          <cell r="V1348">
            <v>2.4611023048812735</v>
          </cell>
          <cell r="W1348">
            <v>0</v>
          </cell>
        </row>
        <row r="1349">
          <cell r="K1349">
            <v>3.3</v>
          </cell>
          <cell r="Q1349">
            <v>0</v>
          </cell>
          <cell r="R1349">
            <v>0</v>
          </cell>
          <cell r="U1349">
            <v>0</v>
          </cell>
          <cell r="V1349">
            <v>0</v>
          </cell>
          <cell r="W1349">
            <v>0</v>
          </cell>
        </row>
        <row r="1350">
          <cell r="K1350">
            <v>49.3</v>
          </cell>
          <cell r="Q1350">
            <v>0</v>
          </cell>
          <cell r="R1350">
            <v>0</v>
          </cell>
          <cell r="U1350">
            <v>0</v>
          </cell>
          <cell r="V1350">
            <v>0</v>
          </cell>
          <cell r="W1350">
            <v>0</v>
          </cell>
        </row>
        <row r="1351">
          <cell r="K1351">
            <v>73</v>
          </cell>
          <cell r="Q1351">
            <v>0</v>
          </cell>
          <cell r="R1351">
            <v>0</v>
          </cell>
          <cell r="U1351">
            <v>0</v>
          </cell>
          <cell r="V1351">
            <v>0</v>
          </cell>
          <cell r="W1351">
            <v>0</v>
          </cell>
        </row>
        <row r="1352">
          <cell r="K1352">
            <v>3.9</v>
          </cell>
          <cell r="Q1352">
            <v>174.58839684936663</v>
          </cell>
          <cell r="R1352">
            <v>27.095324494539561</v>
          </cell>
          <cell r="U1352">
            <v>0</v>
          </cell>
          <cell r="V1352">
            <v>1.9019427609773851</v>
          </cell>
          <cell r="W1352">
            <v>0</v>
          </cell>
        </row>
        <row r="1353">
          <cell r="K1353">
            <v>14.9</v>
          </cell>
          <cell r="Q1353">
            <v>164.00223270776456</v>
          </cell>
          <cell r="R1353">
            <v>25.452400006169089</v>
          </cell>
          <cell r="U1353">
            <v>0</v>
          </cell>
          <cell r="V1353">
            <v>1.7866184976300901</v>
          </cell>
          <cell r="W1353">
            <v>0</v>
          </cell>
        </row>
        <row r="1354">
          <cell r="K1354">
            <v>14.4</v>
          </cell>
          <cell r="Q1354">
            <v>158.4988020799872</v>
          </cell>
          <cell r="R1354">
            <v>24.598292623411737</v>
          </cell>
          <cell r="U1354">
            <v>0</v>
          </cell>
          <cell r="V1354">
            <v>1.7266648567700198</v>
          </cell>
          <cell r="W1354">
            <v>0</v>
          </cell>
        </row>
        <row r="1355">
          <cell r="K1355">
            <v>14.1</v>
          </cell>
          <cell r="Q1355">
            <v>0</v>
          </cell>
          <cell r="R1355">
            <v>0</v>
          </cell>
          <cell r="U1355">
            <v>0</v>
          </cell>
          <cell r="V1355">
            <v>0</v>
          </cell>
          <cell r="W1355">
            <v>0</v>
          </cell>
        </row>
        <row r="1356">
          <cell r="K1356">
            <v>8.9700000000000006</v>
          </cell>
          <cell r="Q1356">
            <v>0</v>
          </cell>
          <cell r="R1356">
            <v>0</v>
          </cell>
          <cell r="U1356">
            <v>0</v>
          </cell>
          <cell r="V1356">
            <v>0</v>
          </cell>
          <cell r="W1356">
            <v>0</v>
          </cell>
        </row>
        <row r="1357">
          <cell r="K1357">
            <v>10.01</v>
          </cell>
          <cell r="Q1357">
            <v>0</v>
          </cell>
          <cell r="R1357">
            <v>0</v>
          </cell>
          <cell r="U1357">
            <v>0</v>
          </cell>
          <cell r="V1357">
            <v>0</v>
          </cell>
          <cell r="W1357">
            <v>0</v>
          </cell>
        </row>
        <row r="1358">
          <cell r="K1358">
            <v>3.25</v>
          </cell>
          <cell r="Q1358">
            <v>0</v>
          </cell>
          <cell r="R1358">
            <v>0</v>
          </cell>
          <cell r="U1358">
            <v>0</v>
          </cell>
          <cell r="V1358">
            <v>0</v>
          </cell>
          <cell r="W1358">
            <v>0</v>
          </cell>
        </row>
        <row r="1359">
          <cell r="K1359">
            <v>11.25</v>
          </cell>
          <cell r="Q1359">
            <v>0</v>
          </cell>
          <cell r="R1359">
            <v>0</v>
          </cell>
          <cell r="U1359">
            <v>0</v>
          </cell>
          <cell r="V1359">
            <v>0</v>
          </cell>
          <cell r="W1359">
            <v>0</v>
          </cell>
        </row>
        <row r="1360">
          <cell r="K1360">
            <v>3</v>
          </cell>
          <cell r="Q1360">
            <v>0</v>
          </cell>
          <cell r="R1360">
            <v>0</v>
          </cell>
          <cell r="U1360">
            <v>0</v>
          </cell>
          <cell r="V1360">
            <v>0</v>
          </cell>
          <cell r="W1360">
            <v>0</v>
          </cell>
        </row>
        <row r="1361">
          <cell r="K1361">
            <v>11.25</v>
          </cell>
          <cell r="Q1361">
            <v>0</v>
          </cell>
          <cell r="R1361">
            <v>0</v>
          </cell>
          <cell r="U1361">
            <v>0</v>
          </cell>
          <cell r="V1361">
            <v>0</v>
          </cell>
          <cell r="W1361">
            <v>0</v>
          </cell>
        </row>
        <row r="1362">
          <cell r="K1362">
            <v>3</v>
          </cell>
          <cell r="Q1362">
            <v>0</v>
          </cell>
          <cell r="R1362">
            <v>0</v>
          </cell>
          <cell r="U1362">
            <v>0</v>
          </cell>
          <cell r="V1362">
            <v>0</v>
          </cell>
          <cell r="W1362">
            <v>0</v>
          </cell>
        </row>
        <row r="1363">
          <cell r="K1363">
            <v>1.84</v>
          </cell>
          <cell r="Q1363">
            <v>4.3091784901906314</v>
          </cell>
          <cell r="R1363">
            <v>0.66876488703509629</v>
          </cell>
          <cell r="U1363">
            <v>0</v>
          </cell>
          <cell r="V1363">
            <v>4.6943617004793312E-2</v>
          </cell>
          <cell r="W1363">
            <v>0</v>
          </cell>
        </row>
        <row r="1364">
          <cell r="K1364">
            <v>1.58</v>
          </cell>
          <cell r="Q1364">
            <v>3.7002728339680426</v>
          </cell>
          <cell r="R1364">
            <v>0.57426550082361538</v>
          </cell>
          <cell r="U1364">
            <v>0</v>
          </cell>
          <cell r="V1364">
            <v>4.031027981933339E-2</v>
          </cell>
          <cell r="W1364">
            <v>0</v>
          </cell>
        </row>
        <row r="1365">
          <cell r="K1365">
            <v>3.94</v>
          </cell>
          <cell r="Q1365">
            <v>211.93102226425071</v>
          </cell>
          <cell r="R1365">
            <v>32.890729981694044</v>
          </cell>
          <cell r="U1365">
            <v>0</v>
          </cell>
          <cell r="V1365">
            <v>2.3087483526743373</v>
          </cell>
          <cell r="W1365">
            <v>0</v>
          </cell>
        </row>
        <row r="1366">
          <cell r="K1366">
            <v>3.17</v>
          </cell>
          <cell r="Q1366">
            <v>170.51303060347072</v>
          </cell>
          <cell r="R1366">
            <v>26.462846203545713</v>
          </cell>
          <cell r="U1366">
            <v>0</v>
          </cell>
          <cell r="V1366">
            <v>1.8575462634461037</v>
          </cell>
          <cell r="W1366">
            <v>0</v>
          </cell>
        </row>
        <row r="1367">
          <cell r="K1367">
            <v>1.0900000000000001</v>
          </cell>
          <cell r="Q1367">
            <v>58.63066351980541</v>
          </cell>
          <cell r="R1367">
            <v>9.0992121015346488</v>
          </cell>
          <cell r="U1367">
            <v>0</v>
          </cell>
          <cell r="V1367">
            <v>0.63871464579061632</v>
          </cell>
          <cell r="W1367">
            <v>0</v>
          </cell>
        </row>
        <row r="1368">
          <cell r="K1368">
            <v>1.0900000000000001</v>
          </cell>
          <cell r="Q1368">
            <v>58.63066351980541</v>
          </cell>
          <cell r="R1368">
            <v>9.0992121015346488</v>
          </cell>
          <cell r="U1368">
            <v>0</v>
          </cell>
          <cell r="V1368">
            <v>0.63871464579061632</v>
          </cell>
          <cell r="W1368">
            <v>0</v>
          </cell>
        </row>
        <row r="1369">
          <cell r="K1369">
            <v>3.15</v>
          </cell>
          <cell r="Q1369">
            <v>169.43723861228165</v>
          </cell>
          <cell r="R1369">
            <v>26.295888183334071</v>
          </cell>
          <cell r="U1369">
            <v>0</v>
          </cell>
          <cell r="V1369">
            <v>1.8458267286609549</v>
          </cell>
          <cell r="W1369">
            <v>0</v>
          </cell>
        </row>
        <row r="1370">
          <cell r="K1370">
            <v>1.0900000000000001</v>
          </cell>
          <cell r="Q1370">
            <v>58.63066351980541</v>
          </cell>
          <cell r="R1370">
            <v>9.0992121015346488</v>
          </cell>
          <cell r="U1370">
            <v>0</v>
          </cell>
          <cell r="V1370">
            <v>0.63871464579061632</v>
          </cell>
          <cell r="W1370">
            <v>0</v>
          </cell>
        </row>
        <row r="1371">
          <cell r="K1371">
            <v>1.1000000000000001</v>
          </cell>
          <cell r="Q1371">
            <v>59.168559515399949</v>
          </cell>
          <cell r="R1371">
            <v>9.1826911116404712</v>
          </cell>
          <cell r="U1371">
            <v>0</v>
          </cell>
          <cell r="V1371">
            <v>0.64457441318319075</v>
          </cell>
          <cell r="W1371">
            <v>0</v>
          </cell>
        </row>
        <row r="1372">
          <cell r="K1372">
            <v>1.36</v>
          </cell>
          <cell r="Q1372">
            <v>73.15385540085812</v>
          </cell>
          <cell r="R1372">
            <v>11.353145374391854</v>
          </cell>
          <cell r="U1372">
            <v>0</v>
          </cell>
          <cell r="V1372">
            <v>0.79692836539012668</v>
          </cell>
          <cell r="W1372">
            <v>0</v>
          </cell>
        </row>
        <row r="1373">
          <cell r="K1373">
            <v>4.5</v>
          </cell>
          <cell r="Q1373">
            <v>10.538751742314044</v>
          </cell>
          <cell r="R1373">
            <v>1.6355662998140943</v>
          </cell>
          <cell r="U1373">
            <v>0</v>
          </cell>
          <cell r="V1373">
            <v>0.11480775897911408</v>
          </cell>
          <cell r="W1373">
            <v>0</v>
          </cell>
        </row>
        <row r="1374">
          <cell r="K1374">
            <v>6.63</v>
          </cell>
          <cell r="Q1374">
            <v>96.986585846670209</v>
          </cell>
          <cell r="R1374">
            <v>15.051876657074537</v>
          </cell>
          <cell r="U1374">
            <v>0</v>
          </cell>
          <cell r="V1374">
            <v>1.0565589591966937</v>
          </cell>
          <cell r="W1374">
            <v>0</v>
          </cell>
        </row>
        <row r="1375">
          <cell r="K1375">
            <v>27.65</v>
          </cell>
          <cell r="Q1375">
            <v>0</v>
          </cell>
          <cell r="R1375">
            <v>0</v>
          </cell>
          <cell r="U1375">
            <v>0</v>
          </cell>
          <cell r="V1375">
            <v>0</v>
          </cell>
          <cell r="W1375">
            <v>0</v>
          </cell>
        </row>
        <row r="1376">
          <cell r="K1376">
            <v>15.83</v>
          </cell>
          <cell r="Q1376">
            <v>411.55624962331609</v>
          </cell>
          <cell r="R1376">
            <v>63.871656607974231</v>
          </cell>
          <cell r="U1376">
            <v>0</v>
          </cell>
          <cell r="V1376">
            <v>4.483439013312112</v>
          </cell>
          <cell r="W1376">
            <v>0</v>
          </cell>
        </row>
        <row r="1377">
          <cell r="K1377">
            <v>11.37</v>
          </cell>
          <cell r="Q1377">
            <v>295.6029411381619</v>
          </cell>
          <cell r="R1377">
            <v>45.876230930680151</v>
          </cell>
          <cell r="U1377">
            <v>0</v>
          </cell>
          <cell r="V1377">
            <v>3.2202591017914535</v>
          </cell>
          <cell r="W1377">
            <v>0</v>
          </cell>
        </row>
        <row r="1378">
          <cell r="K1378">
            <v>11.16</v>
          </cell>
          <cell r="Q1378">
            <v>290.14325620948881</v>
          </cell>
          <cell r="R1378">
            <v>45.028912681300845</v>
          </cell>
          <cell r="U1378">
            <v>0</v>
          </cell>
          <cell r="V1378">
            <v>3.160782020755728</v>
          </cell>
          <cell r="W1378">
            <v>0</v>
          </cell>
        </row>
        <row r="1379">
          <cell r="K1379">
            <v>11.28</v>
          </cell>
          <cell r="Q1379">
            <v>293.26307616873061</v>
          </cell>
          <cell r="R1379">
            <v>45.513094538089021</v>
          </cell>
          <cell r="U1379">
            <v>0</v>
          </cell>
          <cell r="V1379">
            <v>3.1947689242047139</v>
          </cell>
          <cell r="W1379">
            <v>0</v>
          </cell>
        </row>
        <row r="1380">
          <cell r="K1380">
            <v>11.29</v>
          </cell>
          <cell r="Q1380">
            <v>293.52306116533401</v>
          </cell>
          <cell r="R1380">
            <v>45.553443026154703</v>
          </cell>
          <cell r="U1380">
            <v>0</v>
          </cell>
          <cell r="V1380">
            <v>3.1976011661587957</v>
          </cell>
          <cell r="W1380">
            <v>0</v>
          </cell>
        </row>
        <row r="1381">
          <cell r="K1381">
            <v>11.29</v>
          </cell>
          <cell r="Q1381">
            <v>293.52306116533401</v>
          </cell>
          <cell r="R1381">
            <v>45.553443026154703</v>
          </cell>
          <cell r="U1381">
            <v>0</v>
          </cell>
          <cell r="V1381">
            <v>3.1976011661587957</v>
          </cell>
          <cell r="W1381">
            <v>0</v>
          </cell>
        </row>
        <row r="1382">
          <cell r="K1382">
            <v>5.46</v>
          </cell>
          <cell r="Q1382">
            <v>141.95180814550258</v>
          </cell>
          <cell r="R1382">
            <v>22.030274483862243</v>
          </cell>
          <cell r="U1382">
            <v>0</v>
          </cell>
          <cell r="V1382">
            <v>1.5464041069288776</v>
          </cell>
          <cell r="W1382">
            <v>0</v>
          </cell>
        </row>
        <row r="1383">
          <cell r="K1383">
            <v>18.329999999999998</v>
          </cell>
          <cell r="Q1383">
            <v>476.55249877418714</v>
          </cell>
          <cell r="R1383">
            <v>73.958778624394654</v>
          </cell>
          <cell r="U1383">
            <v>0</v>
          </cell>
          <cell r="V1383">
            <v>5.1914995018326593</v>
          </cell>
          <cell r="W1383">
            <v>0</v>
          </cell>
        </row>
        <row r="1384">
          <cell r="K1384">
            <v>12.98</v>
          </cell>
          <cell r="Q1384">
            <v>337.46052559132301</v>
          </cell>
          <cell r="R1384">
            <v>52.372337509254926</v>
          </cell>
          <cell r="U1384">
            <v>0</v>
          </cell>
          <cell r="V1384">
            <v>3.6762500563986871</v>
          </cell>
          <cell r="W1384">
            <v>0</v>
          </cell>
        </row>
        <row r="1385">
          <cell r="K1385">
            <v>14.26</v>
          </cell>
          <cell r="Q1385">
            <v>370.73860515656901</v>
          </cell>
          <cell r="R1385">
            <v>57.536943981662183</v>
          </cell>
          <cell r="U1385">
            <v>0</v>
          </cell>
          <cell r="V1385">
            <v>4.0387770265212071</v>
          </cell>
          <cell r="W1385">
            <v>0</v>
          </cell>
        </row>
        <row r="1386">
          <cell r="K1386">
            <v>13.12</v>
          </cell>
          <cell r="Q1386">
            <v>341.10031554377173</v>
          </cell>
          <cell r="R1386">
            <v>52.937216342174466</v>
          </cell>
          <cell r="U1386">
            <v>0</v>
          </cell>
          <cell r="V1386">
            <v>3.7159014437558375</v>
          </cell>
          <cell r="W1386">
            <v>0</v>
          </cell>
        </row>
        <row r="1387">
          <cell r="K1387">
            <v>13.12</v>
          </cell>
          <cell r="Q1387">
            <v>341.10031554377173</v>
          </cell>
          <cell r="R1387">
            <v>52.937216342174466</v>
          </cell>
          <cell r="U1387">
            <v>0</v>
          </cell>
          <cell r="V1387">
            <v>3.7159014437558375</v>
          </cell>
          <cell r="W1387">
            <v>0</v>
          </cell>
        </row>
        <row r="1388">
          <cell r="K1388">
            <v>17.45</v>
          </cell>
          <cell r="Q1388">
            <v>453.67381907308055</v>
          </cell>
          <cell r="R1388">
            <v>70.408111674614673</v>
          </cell>
          <cell r="U1388">
            <v>0</v>
          </cell>
          <cell r="V1388">
            <v>4.9422622098734266</v>
          </cell>
          <cell r="W1388">
            <v>0</v>
          </cell>
        </row>
        <row r="1389">
          <cell r="K1389">
            <v>7.6</v>
          </cell>
          <cell r="Q1389">
            <v>0</v>
          </cell>
          <cell r="R1389">
            <v>0</v>
          </cell>
          <cell r="U1389">
            <v>0</v>
          </cell>
          <cell r="V1389">
            <v>0</v>
          </cell>
          <cell r="W1389">
            <v>0</v>
          </cell>
        </row>
        <row r="1390">
          <cell r="K1390">
            <v>4.01</v>
          </cell>
          <cell r="Q1390">
            <v>44.137513634774209</v>
          </cell>
          <cell r="R1390">
            <v>6.8499412097139611</v>
          </cell>
          <cell r="U1390">
            <v>0</v>
          </cell>
          <cell r="V1390">
            <v>0.48082819969776242</v>
          </cell>
          <cell r="W1390">
            <v>0</v>
          </cell>
        </row>
        <row r="1391">
          <cell r="K1391">
            <v>3.78</v>
          </cell>
          <cell r="Q1391">
            <v>41.605935545996644</v>
          </cell>
          <cell r="R1391">
            <v>6.4570518136455801</v>
          </cell>
          <cell r="U1391">
            <v>0</v>
          </cell>
          <cell r="V1391">
            <v>0.45324952490213016</v>
          </cell>
          <cell r="W1391">
            <v>0</v>
          </cell>
        </row>
        <row r="1392">
          <cell r="K1392">
            <v>3.78</v>
          </cell>
          <cell r="Q1392">
            <v>41.605935545996644</v>
          </cell>
          <cell r="R1392">
            <v>6.4570518136455801</v>
          </cell>
          <cell r="U1392">
            <v>0</v>
          </cell>
          <cell r="V1392">
            <v>0.45324952490213016</v>
          </cell>
          <cell r="W1392">
            <v>0</v>
          </cell>
        </row>
        <row r="1393">
          <cell r="K1393">
            <v>9.7899999999999991</v>
          </cell>
          <cell r="Q1393">
            <v>0</v>
          </cell>
          <cell r="R1393">
            <v>0</v>
          </cell>
          <cell r="U1393">
            <v>0</v>
          </cell>
          <cell r="V1393">
            <v>0</v>
          </cell>
          <cell r="W1393">
            <v>0</v>
          </cell>
        </row>
        <row r="1394">
          <cell r="K1394">
            <v>22.59</v>
          </cell>
          <cell r="Q1394">
            <v>249.10840701490696</v>
          </cell>
          <cell r="R1394">
            <v>38.660490869907576</v>
          </cell>
          <cell r="U1394">
            <v>0</v>
          </cell>
          <cell r="V1394">
            <v>2.713753834565491</v>
          </cell>
          <cell r="W1394">
            <v>0</v>
          </cell>
        </row>
        <row r="1395">
          <cell r="K1395">
            <v>22.33</v>
          </cell>
          <cell r="Q1395">
            <v>245.78321183653571</v>
          </cell>
          <cell r="R1395">
            <v>38.144435713943331</v>
          </cell>
          <cell r="U1395">
            <v>0</v>
          </cell>
          <cell r="V1395">
            <v>2.6775296008107321</v>
          </cell>
          <cell r="W1395">
            <v>0</v>
          </cell>
        </row>
        <row r="1396">
          <cell r="K1396">
            <v>51.12</v>
          </cell>
          <cell r="Q1396">
            <v>0</v>
          </cell>
          <cell r="R1396">
            <v>0</v>
          </cell>
          <cell r="U1396">
            <v>0</v>
          </cell>
          <cell r="V1396">
            <v>0</v>
          </cell>
          <cell r="W1396">
            <v>0</v>
          </cell>
        </row>
        <row r="1397">
          <cell r="K1397">
            <v>48.29</v>
          </cell>
          <cell r="Q1397">
            <v>0</v>
          </cell>
          <cell r="R1397">
            <v>0</v>
          </cell>
          <cell r="U1397">
            <v>0</v>
          </cell>
          <cell r="V1397">
            <v>0</v>
          </cell>
          <cell r="W1397">
            <v>0</v>
          </cell>
        </row>
        <row r="1398">
          <cell r="K1398">
            <v>8.9700000000000006</v>
          </cell>
          <cell r="Q1398">
            <v>0</v>
          </cell>
          <cell r="R1398">
            <v>0</v>
          </cell>
          <cell r="U1398">
            <v>0</v>
          </cell>
          <cell r="V1398">
            <v>0</v>
          </cell>
          <cell r="W1398">
            <v>0</v>
          </cell>
        </row>
        <row r="1399">
          <cell r="K1399">
            <v>10.01</v>
          </cell>
          <cell r="Q1399">
            <v>0</v>
          </cell>
          <cell r="R1399">
            <v>0</v>
          </cell>
          <cell r="U1399">
            <v>0</v>
          </cell>
          <cell r="V1399">
            <v>0</v>
          </cell>
          <cell r="W1399">
            <v>0</v>
          </cell>
        </row>
        <row r="1400">
          <cell r="K1400">
            <v>3.25</v>
          </cell>
          <cell r="Q1400">
            <v>0</v>
          </cell>
          <cell r="R1400">
            <v>0</v>
          </cell>
          <cell r="U1400">
            <v>0</v>
          </cell>
          <cell r="V1400">
            <v>0</v>
          </cell>
          <cell r="W1400">
            <v>0</v>
          </cell>
        </row>
        <row r="1401">
          <cell r="K1401">
            <v>11.25</v>
          </cell>
          <cell r="Q1401">
            <v>0</v>
          </cell>
          <cell r="R1401">
            <v>0</v>
          </cell>
          <cell r="U1401">
            <v>0</v>
          </cell>
          <cell r="V1401">
            <v>0</v>
          </cell>
          <cell r="W1401">
            <v>0</v>
          </cell>
        </row>
        <row r="1402">
          <cell r="K1402">
            <v>3</v>
          </cell>
          <cell r="Q1402">
            <v>0</v>
          </cell>
          <cell r="R1402">
            <v>0</v>
          </cell>
          <cell r="U1402">
            <v>0</v>
          </cell>
          <cell r="V1402">
            <v>0</v>
          </cell>
          <cell r="W1402">
            <v>0</v>
          </cell>
        </row>
        <row r="1403">
          <cell r="K1403">
            <v>11.25</v>
          </cell>
          <cell r="Q1403">
            <v>0</v>
          </cell>
          <cell r="R1403">
            <v>0</v>
          </cell>
          <cell r="U1403">
            <v>0</v>
          </cell>
          <cell r="V1403">
            <v>0</v>
          </cell>
          <cell r="W1403">
            <v>0</v>
          </cell>
        </row>
        <row r="1404">
          <cell r="K1404">
            <v>3</v>
          </cell>
          <cell r="Q1404">
            <v>7.0258344948760296</v>
          </cell>
          <cell r="R1404">
            <v>1.0903775332093961</v>
          </cell>
          <cell r="U1404">
            <v>0</v>
          </cell>
          <cell r="V1404">
            <v>7.6538505986076047E-2</v>
          </cell>
          <cell r="W1404">
            <v>0</v>
          </cell>
        </row>
        <row r="1405">
          <cell r="K1405">
            <v>1.84</v>
          </cell>
          <cell r="Q1405">
            <v>4.3091784901906314</v>
          </cell>
          <cell r="R1405">
            <v>0.66876488703509629</v>
          </cell>
          <cell r="U1405">
            <v>0</v>
          </cell>
          <cell r="V1405">
            <v>4.6943617004793312E-2</v>
          </cell>
          <cell r="W1405">
            <v>0</v>
          </cell>
        </row>
        <row r="1406">
          <cell r="K1406">
            <v>1.58</v>
          </cell>
          <cell r="Q1406">
            <v>3.7002728339680426</v>
          </cell>
          <cell r="R1406">
            <v>0.57426550082361538</v>
          </cell>
          <cell r="U1406">
            <v>0</v>
          </cell>
          <cell r="V1406">
            <v>4.031027981933339E-2</v>
          </cell>
          <cell r="W1406">
            <v>0</v>
          </cell>
        </row>
        <row r="1407">
          <cell r="K1407">
            <v>3.94</v>
          </cell>
          <cell r="Q1407">
            <v>211.93102226425071</v>
          </cell>
          <cell r="R1407">
            <v>32.890729981694044</v>
          </cell>
          <cell r="U1407">
            <v>0</v>
          </cell>
          <cell r="V1407">
            <v>2.3087483526743373</v>
          </cell>
          <cell r="W1407">
            <v>0</v>
          </cell>
        </row>
        <row r="1408">
          <cell r="K1408">
            <v>3.17</v>
          </cell>
          <cell r="Q1408">
            <v>170.51303060347072</v>
          </cell>
          <cell r="R1408">
            <v>26.462846203545713</v>
          </cell>
          <cell r="U1408">
            <v>0</v>
          </cell>
          <cell r="V1408">
            <v>1.8575462634461037</v>
          </cell>
          <cell r="W1408">
            <v>0</v>
          </cell>
        </row>
        <row r="1409">
          <cell r="K1409">
            <v>1.0900000000000001</v>
          </cell>
          <cell r="Q1409">
            <v>58.63066351980541</v>
          </cell>
          <cell r="R1409">
            <v>9.0992121015346488</v>
          </cell>
          <cell r="U1409">
            <v>0</v>
          </cell>
          <cell r="V1409">
            <v>0.63871464579061632</v>
          </cell>
          <cell r="W1409">
            <v>0</v>
          </cell>
        </row>
        <row r="1410">
          <cell r="K1410">
            <v>1.0900000000000001</v>
          </cell>
          <cell r="Q1410">
            <v>58.63066351980541</v>
          </cell>
          <cell r="R1410">
            <v>9.0992121015346488</v>
          </cell>
          <cell r="U1410">
            <v>0</v>
          </cell>
          <cell r="V1410">
            <v>0.63871464579061632</v>
          </cell>
          <cell r="W1410">
            <v>0</v>
          </cell>
        </row>
        <row r="1411">
          <cell r="K1411">
            <v>3.15</v>
          </cell>
          <cell r="Q1411">
            <v>169.43723861228165</v>
          </cell>
          <cell r="R1411">
            <v>26.295888183334071</v>
          </cell>
          <cell r="U1411">
            <v>0</v>
          </cell>
          <cell r="V1411">
            <v>1.8458267286609549</v>
          </cell>
          <cell r="W1411">
            <v>0</v>
          </cell>
        </row>
        <row r="1412">
          <cell r="K1412">
            <v>1.0900000000000001</v>
          </cell>
          <cell r="Q1412">
            <v>58.63066351980541</v>
          </cell>
          <cell r="R1412">
            <v>9.0992121015346488</v>
          </cell>
          <cell r="U1412">
            <v>0</v>
          </cell>
          <cell r="V1412">
            <v>0.63871464579061632</v>
          </cell>
          <cell r="W1412">
            <v>0</v>
          </cell>
        </row>
        <row r="1413">
          <cell r="K1413">
            <v>1.1000000000000001</v>
          </cell>
          <cell r="Q1413">
            <v>59.168559515399949</v>
          </cell>
          <cell r="R1413">
            <v>9.1826911116404712</v>
          </cell>
          <cell r="U1413">
            <v>0</v>
          </cell>
          <cell r="V1413">
            <v>0.64457441318319075</v>
          </cell>
          <cell r="W1413">
            <v>0</v>
          </cell>
        </row>
        <row r="1414">
          <cell r="K1414">
            <v>1.36</v>
          </cell>
          <cell r="Q1414">
            <v>73.15385540085812</v>
          </cell>
          <cell r="R1414">
            <v>11.353145374391854</v>
          </cell>
          <cell r="U1414">
            <v>0</v>
          </cell>
          <cell r="V1414">
            <v>0.79692836539012668</v>
          </cell>
          <cell r="W1414">
            <v>0</v>
          </cell>
        </row>
        <row r="1415">
          <cell r="K1415">
            <v>4.5</v>
          </cell>
          <cell r="Q1415">
            <v>10.538751742314044</v>
          </cell>
          <cell r="R1415">
            <v>1.6355662998140943</v>
          </cell>
          <cell r="U1415">
            <v>0</v>
          </cell>
          <cell r="V1415">
            <v>0.11480775897911408</v>
          </cell>
          <cell r="W1415">
            <v>0</v>
          </cell>
        </row>
        <row r="1416">
          <cell r="K1416">
            <v>35.83</v>
          </cell>
          <cell r="Q1416">
            <v>870.99993011237621</v>
          </cell>
          <cell r="R1416">
            <v>135.17522451092793</v>
          </cell>
          <cell r="U1416">
            <v>0</v>
          </cell>
          <cell r="V1416">
            <v>9.4885573255955595</v>
          </cell>
          <cell r="W1416">
            <v>0</v>
          </cell>
        </row>
        <row r="1417">
          <cell r="K1417">
            <v>15.83</v>
          </cell>
          <cell r="Q1417">
            <v>411.55624962331609</v>
          </cell>
          <cell r="R1417">
            <v>63.871656607974231</v>
          </cell>
          <cell r="U1417">
            <v>0</v>
          </cell>
          <cell r="V1417">
            <v>4.483439013312112</v>
          </cell>
          <cell r="W1417">
            <v>0</v>
          </cell>
        </row>
        <row r="1418">
          <cell r="K1418">
            <v>11.38</v>
          </cell>
          <cell r="Q1418">
            <v>295.86292613476547</v>
          </cell>
          <cell r="R1418">
            <v>45.916579418745847</v>
          </cell>
          <cell r="U1418">
            <v>0</v>
          </cell>
          <cell r="V1418">
            <v>3.2230913437455366</v>
          </cell>
          <cell r="W1418">
            <v>0</v>
          </cell>
        </row>
        <row r="1419">
          <cell r="K1419">
            <v>11.17</v>
          </cell>
          <cell r="Q1419">
            <v>290.40324120609228</v>
          </cell>
          <cell r="R1419">
            <v>45.069261169366534</v>
          </cell>
          <cell r="U1419">
            <v>0</v>
          </cell>
          <cell r="V1419">
            <v>3.1636142627098098</v>
          </cell>
          <cell r="W1419">
            <v>0</v>
          </cell>
        </row>
        <row r="1420">
          <cell r="K1420">
            <v>11.37</v>
          </cell>
          <cell r="Q1420">
            <v>295.6029411381619</v>
          </cell>
          <cell r="R1420">
            <v>45.876230930680151</v>
          </cell>
          <cell r="U1420">
            <v>0</v>
          </cell>
          <cell r="V1420">
            <v>3.2202591017914535</v>
          </cell>
          <cell r="W1420">
            <v>0</v>
          </cell>
        </row>
        <row r="1421">
          <cell r="K1421">
            <v>11.38</v>
          </cell>
          <cell r="Q1421">
            <v>197.59936216017789</v>
          </cell>
          <cell r="R1421">
            <v>30.666521568804278</v>
          </cell>
          <cell r="U1421">
            <v>0</v>
          </cell>
          <cell r="V1421">
            <v>2.1526211547641143</v>
          </cell>
          <cell r="W1421">
            <v>0</v>
          </cell>
        </row>
        <row r="1422">
          <cell r="K1422">
            <v>11.17</v>
          </cell>
          <cell r="Q1422">
            <v>290.40324120609228</v>
          </cell>
          <cell r="R1422">
            <v>45.069261169366534</v>
          </cell>
          <cell r="U1422">
            <v>0</v>
          </cell>
          <cell r="V1422">
            <v>3.1636142627098098</v>
          </cell>
          <cell r="W1422">
            <v>0</v>
          </cell>
        </row>
        <row r="1423">
          <cell r="K1423">
            <v>11.38</v>
          </cell>
          <cell r="Q1423">
            <v>295.86292613476547</v>
          </cell>
          <cell r="R1423">
            <v>45.916579418745847</v>
          </cell>
          <cell r="U1423">
            <v>0</v>
          </cell>
          <cell r="V1423">
            <v>3.2230913437455366</v>
          </cell>
          <cell r="W1423">
            <v>0</v>
          </cell>
        </row>
        <row r="1424">
          <cell r="K1424">
            <v>15.83</v>
          </cell>
          <cell r="Q1424">
            <v>411.55624962331609</v>
          </cell>
          <cell r="R1424">
            <v>63.871656607974231</v>
          </cell>
          <cell r="U1424">
            <v>0</v>
          </cell>
          <cell r="V1424">
            <v>4.483439013312112</v>
          </cell>
          <cell r="W1424">
            <v>0</v>
          </cell>
        </row>
        <row r="1425">
          <cell r="K1425">
            <v>12.98</v>
          </cell>
          <cell r="Q1425">
            <v>337.46052559132301</v>
          </cell>
          <cell r="R1425">
            <v>52.372337509254926</v>
          </cell>
          <cell r="U1425">
            <v>0</v>
          </cell>
          <cell r="V1425">
            <v>3.6762500563986871</v>
          </cell>
          <cell r="W1425">
            <v>0</v>
          </cell>
        </row>
        <row r="1426">
          <cell r="K1426">
            <v>14.26</v>
          </cell>
          <cell r="Q1426">
            <v>370.73860515656901</v>
          </cell>
          <cell r="R1426">
            <v>57.536943981662183</v>
          </cell>
          <cell r="U1426">
            <v>0</v>
          </cell>
          <cell r="V1426">
            <v>4.0387770265212071</v>
          </cell>
          <cell r="W1426">
            <v>0</v>
          </cell>
        </row>
        <row r="1427">
          <cell r="K1427">
            <v>35.83</v>
          </cell>
          <cell r="Q1427">
            <v>931.52624283028524</v>
          </cell>
          <cell r="R1427">
            <v>144.56863273933774</v>
          </cell>
          <cell r="U1427">
            <v>0</v>
          </cell>
          <cell r="V1427">
            <v>10.147922921476498</v>
          </cell>
          <cell r="W1427">
            <v>0</v>
          </cell>
        </row>
        <row r="1428">
          <cell r="K1428">
            <v>13.24</v>
          </cell>
          <cell r="Q1428">
            <v>344.22013550301358</v>
          </cell>
          <cell r="R1428">
            <v>53.421398198962656</v>
          </cell>
          <cell r="U1428">
            <v>0</v>
          </cell>
          <cell r="V1428">
            <v>3.7498883472048239</v>
          </cell>
          <cell r="W1428">
            <v>0</v>
          </cell>
        </row>
        <row r="1429">
          <cell r="K1429">
            <v>4.01</v>
          </cell>
          <cell r="Q1429">
            <v>44.137513634774209</v>
          </cell>
          <cell r="R1429">
            <v>6.8499412097139611</v>
          </cell>
          <cell r="U1429">
            <v>0</v>
          </cell>
          <cell r="V1429">
            <v>0.48082819969776242</v>
          </cell>
          <cell r="W1429">
            <v>0</v>
          </cell>
        </row>
        <row r="1430">
          <cell r="K1430">
            <v>3.78</v>
          </cell>
          <cell r="Q1430">
            <v>41.605935545996644</v>
          </cell>
          <cell r="R1430">
            <v>6.4570518136455801</v>
          </cell>
          <cell r="U1430">
            <v>0</v>
          </cell>
          <cell r="V1430">
            <v>0.45324952490213016</v>
          </cell>
          <cell r="W1430">
            <v>0</v>
          </cell>
        </row>
        <row r="1431">
          <cell r="K1431">
            <v>3.78</v>
          </cell>
          <cell r="Q1431">
            <v>41.605935545996644</v>
          </cell>
          <cell r="R1431">
            <v>6.4570518136455801</v>
          </cell>
          <cell r="U1431">
            <v>0</v>
          </cell>
          <cell r="V1431">
            <v>0.45324952490213016</v>
          </cell>
          <cell r="W1431">
            <v>0</v>
          </cell>
        </row>
        <row r="1432">
          <cell r="K1432">
            <v>3.7</v>
          </cell>
          <cell r="Q1432">
            <v>40.725386645552277</v>
          </cell>
          <cell r="R1432">
            <v>6.3203946324044047</v>
          </cell>
          <cell r="U1432">
            <v>0</v>
          </cell>
          <cell r="V1432">
            <v>0.44365694236451902</v>
          </cell>
          <cell r="W1432">
            <v>0</v>
          </cell>
        </row>
        <row r="1433">
          <cell r="K1433">
            <v>5.71</v>
          </cell>
          <cell r="Q1433">
            <v>0</v>
          </cell>
          <cell r="R1433">
            <v>0</v>
          </cell>
          <cell r="U1433">
            <v>0</v>
          </cell>
          <cell r="V1433">
            <v>0</v>
          </cell>
          <cell r="W1433">
            <v>0</v>
          </cell>
        </row>
        <row r="1434">
          <cell r="K1434">
            <v>13.23</v>
          </cell>
          <cell r="Q1434">
            <v>343.96015050641006</v>
          </cell>
          <cell r="R1434">
            <v>53.381049710896967</v>
          </cell>
          <cell r="U1434">
            <v>0</v>
          </cell>
          <cell r="V1434">
            <v>3.7470561052507416</v>
          </cell>
          <cell r="W1434">
            <v>0</v>
          </cell>
        </row>
        <row r="1435">
          <cell r="K1435">
            <v>13.19</v>
          </cell>
          <cell r="Q1435">
            <v>342.92021051999615</v>
          </cell>
          <cell r="R1435">
            <v>53.219655758634239</v>
          </cell>
          <cell r="U1435">
            <v>0</v>
          </cell>
          <cell r="V1435">
            <v>3.735727137434413</v>
          </cell>
          <cell r="W1435">
            <v>0</v>
          </cell>
        </row>
        <row r="1436">
          <cell r="K1436">
            <v>17.559999999999999</v>
          </cell>
          <cell r="Q1436">
            <v>193.28048364753994</v>
          </cell>
          <cell r="R1436">
            <v>29.996251282438195</v>
          </cell>
          <cell r="U1436">
            <v>0</v>
          </cell>
          <cell r="V1436">
            <v>2.1055718670056631</v>
          </cell>
          <cell r="W1436">
            <v>0</v>
          </cell>
        </row>
        <row r="1437">
          <cell r="K1437">
            <v>47.5</v>
          </cell>
          <cell r="Q1437">
            <v>0</v>
          </cell>
          <cell r="R1437">
            <v>0</v>
          </cell>
          <cell r="U1437">
            <v>0</v>
          </cell>
          <cell r="V1437">
            <v>0</v>
          </cell>
          <cell r="W1437">
            <v>0</v>
          </cell>
        </row>
        <row r="1438">
          <cell r="K1438">
            <v>51.59</v>
          </cell>
          <cell r="Q1438">
            <v>0</v>
          </cell>
          <cell r="R1438">
            <v>0</v>
          </cell>
          <cell r="U1438">
            <v>0</v>
          </cell>
          <cell r="V1438">
            <v>0</v>
          </cell>
          <cell r="W1438">
            <v>0</v>
          </cell>
        </row>
        <row r="1439">
          <cell r="K1439">
            <v>0</v>
          </cell>
          <cell r="Q1439">
            <v>0</v>
          </cell>
          <cell r="R1439">
            <v>0</v>
          </cell>
          <cell r="U1439">
            <v>0</v>
          </cell>
          <cell r="V1439">
            <v>0</v>
          </cell>
          <cell r="W1439">
            <v>0</v>
          </cell>
        </row>
        <row r="1440">
          <cell r="K1440">
            <v>22.2</v>
          </cell>
          <cell r="Q1440">
            <v>0</v>
          </cell>
          <cell r="R1440">
            <v>0</v>
          </cell>
          <cell r="U1440">
            <v>0</v>
          </cell>
          <cell r="V1440">
            <v>0</v>
          </cell>
          <cell r="W1440">
            <v>0</v>
          </cell>
        </row>
        <row r="1441">
          <cell r="K1441">
            <v>10.9</v>
          </cell>
          <cell r="Q1441">
            <v>0</v>
          </cell>
          <cell r="R1441">
            <v>0</v>
          </cell>
          <cell r="U1441">
            <v>0</v>
          </cell>
          <cell r="V1441">
            <v>0</v>
          </cell>
          <cell r="W1441">
            <v>0</v>
          </cell>
        </row>
        <row r="1442">
          <cell r="K1442">
            <v>0</v>
          </cell>
          <cell r="Q1442">
            <v>0</v>
          </cell>
          <cell r="R1442">
            <v>0</v>
          </cell>
          <cell r="U1442">
            <v>0</v>
          </cell>
          <cell r="V1442">
            <v>0</v>
          </cell>
          <cell r="W1442">
            <v>0</v>
          </cell>
        </row>
        <row r="1443">
          <cell r="K1443">
            <v>22.2</v>
          </cell>
          <cell r="Q1443">
            <v>0</v>
          </cell>
          <cell r="R1443">
            <v>0</v>
          </cell>
          <cell r="U1443">
            <v>0</v>
          </cell>
          <cell r="V1443">
            <v>0</v>
          </cell>
          <cell r="W1443">
            <v>0</v>
          </cell>
        </row>
        <row r="1444">
          <cell r="K1444">
            <v>10.9</v>
          </cell>
          <cell r="Q1444">
            <v>0</v>
          </cell>
          <cell r="R1444">
            <v>0</v>
          </cell>
          <cell r="U1444">
            <v>0</v>
          </cell>
          <cell r="V1444">
            <v>0</v>
          </cell>
          <cell r="W1444">
            <v>0</v>
          </cell>
        </row>
        <row r="1445">
          <cell r="K1445">
            <v>3.4</v>
          </cell>
          <cell r="Q1445">
            <v>70.816822304898508</v>
          </cell>
          <cell r="R1445">
            <v>10.990448475673334</v>
          </cell>
          <cell r="U1445">
            <v>0</v>
          </cell>
          <cell r="V1445">
            <v>0.77146903785612131</v>
          </cell>
          <cell r="W1445">
            <v>0</v>
          </cell>
        </row>
        <row r="1446">
          <cell r="K1446">
            <v>11.1</v>
          </cell>
          <cell r="Q1446">
            <v>168.44287019665146</v>
          </cell>
          <cell r="R1446">
            <v>26.141566731422998</v>
          </cell>
          <cell r="U1446">
            <v>0</v>
          </cell>
          <cell r="V1446">
            <v>1.8349942114720601</v>
          </cell>
          <cell r="W1446">
            <v>0</v>
          </cell>
        </row>
        <row r="1447">
          <cell r="K1447">
            <v>5.5</v>
          </cell>
          <cell r="Q1447">
            <v>166.92536686154651</v>
          </cell>
          <cell r="R1447">
            <v>25.906057121230003</v>
          </cell>
          <cell r="U1447">
            <v>0</v>
          </cell>
          <cell r="V1447">
            <v>1.8184627320894289</v>
          </cell>
          <cell r="W1447">
            <v>0</v>
          </cell>
        </row>
        <row r="1448">
          <cell r="K1448">
            <v>5.2</v>
          </cell>
          <cell r="Q1448">
            <v>157.82034685091668</v>
          </cell>
          <cell r="R1448">
            <v>24.492999460071999</v>
          </cell>
          <cell r="U1448">
            <v>0</v>
          </cell>
          <cell r="V1448">
            <v>1.7192738557936418</v>
          </cell>
          <cell r="W1448">
            <v>0</v>
          </cell>
        </row>
        <row r="1449">
          <cell r="K1449">
            <v>94.5</v>
          </cell>
          <cell r="Q1449">
            <v>936.90655909380735</v>
          </cell>
          <cell r="R1449">
            <v>145.40363333315818</v>
          </cell>
          <cell r="U1449">
            <v>0</v>
          </cell>
          <cell r="V1449">
            <v>10.206535370836486</v>
          </cell>
          <cell r="W1449">
            <v>0</v>
          </cell>
        </row>
        <row r="1450">
          <cell r="K1450">
            <v>6.4</v>
          </cell>
          <cell r="Q1450">
            <v>133.30225375039723</v>
          </cell>
          <cell r="R1450">
            <v>20.687903013032159</v>
          </cell>
          <cell r="U1450">
            <v>0</v>
          </cell>
          <cell r="V1450">
            <v>1.4521770124350522</v>
          </cell>
          <cell r="W1450">
            <v>0</v>
          </cell>
        </row>
        <row r="1451">
          <cell r="K1451">
            <v>20.6</v>
          </cell>
          <cell r="Q1451">
            <v>204.23571552732733</v>
          </cell>
          <cell r="R1451">
            <v>31.696453403841893</v>
          </cell>
          <cell r="U1451">
            <v>0</v>
          </cell>
          <cell r="V1451">
            <v>2.224916705177054</v>
          </cell>
          <cell r="W1451">
            <v>0</v>
          </cell>
        </row>
        <row r="1452">
          <cell r="K1452">
            <v>20.6</v>
          </cell>
          <cell r="Q1452">
            <v>204.23571552732733</v>
          </cell>
          <cell r="R1452">
            <v>31.696453403841893</v>
          </cell>
          <cell r="U1452">
            <v>0</v>
          </cell>
          <cell r="V1452">
            <v>2.224916705177054</v>
          </cell>
          <cell r="W1452">
            <v>0</v>
          </cell>
        </row>
        <row r="1453">
          <cell r="K1453">
            <v>45.2</v>
          </cell>
          <cell r="Q1453">
            <v>670.00730014697547</v>
          </cell>
          <cell r="R1453">
            <v>103.98208322432697</v>
          </cell>
          <cell r="U1453">
            <v>0</v>
          </cell>
          <cell r="V1453">
            <v>7.2989703629389</v>
          </cell>
          <cell r="W1453">
            <v>0</v>
          </cell>
        </row>
        <row r="1454">
          <cell r="K1454">
            <v>52.2</v>
          </cell>
          <cell r="Q1454">
            <v>773.76949264761311</v>
          </cell>
          <cell r="R1454">
            <v>120.08550319269618</v>
          </cell>
          <cell r="U1454">
            <v>0</v>
          </cell>
          <cell r="V1454">
            <v>8.4293418793232409</v>
          </cell>
          <cell r="W1454">
            <v>0</v>
          </cell>
        </row>
        <row r="1455">
          <cell r="K1455">
            <v>52.4</v>
          </cell>
          <cell r="Q1455">
            <v>726.0263782389161</v>
          </cell>
          <cell r="R1455">
            <v>112.67598915494661</v>
          </cell>
          <cell r="U1455">
            <v>0</v>
          </cell>
          <cell r="V1455">
            <v>7.9092347446292788</v>
          </cell>
          <cell r="W1455">
            <v>0</v>
          </cell>
        </row>
        <row r="1456">
          <cell r="K1456">
            <v>6.3</v>
          </cell>
          <cell r="Q1456">
            <v>191.20542022322599</v>
          </cell>
          <cell r="R1456">
            <v>29.674210884317997</v>
          </cell>
          <cell r="U1456">
            <v>0</v>
          </cell>
          <cell r="V1456">
            <v>2.0829664022115275</v>
          </cell>
          <cell r="W1456">
            <v>0</v>
          </cell>
        </row>
        <row r="1457">
          <cell r="K1457">
            <v>30.9</v>
          </cell>
          <cell r="Q1457">
            <v>635.29542848362166</v>
          </cell>
          <cell r="R1457">
            <v>98.594958744669455</v>
          </cell>
          <cell r="U1457">
            <v>0</v>
          </cell>
          <cell r="V1457">
            <v>6.920823852509268</v>
          </cell>
          <cell r="W1457">
            <v>0</v>
          </cell>
        </row>
        <row r="1458">
          <cell r="K1458">
            <v>6.4</v>
          </cell>
          <cell r="Q1458">
            <v>63.451872785189067</v>
          </cell>
          <cell r="R1458">
            <v>9.8474418342033054</v>
          </cell>
          <cell r="U1458">
            <v>0</v>
          </cell>
          <cell r="V1458">
            <v>0.69123625791908472</v>
          </cell>
          <cell r="W1458">
            <v>0</v>
          </cell>
        </row>
        <row r="1459">
          <cell r="K1459">
            <v>6.4</v>
          </cell>
          <cell r="Q1459">
            <v>194.24042689343594</v>
          </cell>
          <cell r="R1459">
            <v>30.145230104704002</v>
          </cell>
          <cell r="U1459">
            <v>0</v>
          </cell>
          <cell r="V1459">
            <v>2.11602936097679</v>
          </cell>
          <cell r="W1459">
            <v>0</v>
          </cell>
        </row>
        <row r="1460">
          <cell r="K1460">
            <v>32.799999999999997</v>
          </cell>
          <cell r="Q1460">
            <v>325.19084802409395</v>
          </cell>
          <cell r="R1460">
            <v>50.468139400291939</v>
          </cell>
          <cell r="U1460">
            <v>0</v>
          </cell>
          <cell r="V1460">
            <v>3.542585821835309</v>
          </cell>
          <cell r="W1460">
            <v>0</v>
          </cell>
        </row>
        <row r="1461">
          <cell r="K1461">
            <v>2.2000000000000002</v>
          </cell>
          <cell r="Q1461">
            <v>11.715359508756455</v>
          </cell>
          <cell r="R1461">
            <v>1.8181704694489111</v>
          </cell>
          <cell r="U1461">
            <v>0</v>
          </cell>
          <cell r="V1461">
            <v>0.12762556740326556</v>
          </cell>
          <cell r="W1461">
            <v>0</v>
          </cell>
        </row>
        <row r="1462">
          <cell r="K1462">
            <v>49.4</v>
          </cell>
          <cell r="Q1462">
            <v>489.76914306067812</v>
          </cell>
          <cell r="R1462">
            <v>76.009941657756769</v>
          </cell>
          <cell r="U1462">
            <v>0</v>
          </cell>
          <cell r="V1462">
            <v>5.3354798658129354</v>
          </cell>
          <cell r="W1462">
            <v>0</v>
          </cell>
        </row>
        <row r="1463">
          <cell r="K1463">
            <v>15.5</v>
          </cell>
          <cell r="Q1463">
            <v>82.540032902602292</v>
          </cell>
          <cell r="R1463">
            <v>12.809837398390057</v>
          </cell>
          <cell r="U1463">
            <v>0</v>
          </cell>
          <cell r="V1463">
            <v>0.89918013397755281</v>
          </cell>
          <cell r="W1463">
            <v>0</v>
          </cell>
        </row>
        <row r="1464">
          <cell r="K1464">
            <v>3.8</v>
          </cell>
          <cell r="Q1464">
            <v>27.169146249667797</v>
          </cell>
          <cell r="R1464">
            <v>4.2165278286477506</v>
          </cell>
          <cell r="U1464">
            <v>0</v>
          </cell>
          <cell r="V1464">
            <v>0.29597706356210812</v>
          </cell>
          <cell r="W1464">
            <v>0</v>
          </cell>
        </row>
        <row r="1465">
          <cell r="K1465">
            <v>5</v>
          </cell>
          <cell r="Q1465">
            <v>102.79861302323977</v>
          </cell>
          <cell r="R1465">
            <v>15.953876819525805</v>
          </cell>
          <cell r="U1465">
            <v>0</v>
          </cell>
          <cell r="V1465">
            <v>1.1198744097911437</v>
          </cell>
          <cell r="W1465">
            <v>0</v>
          </cell>
        </row>
        <row r="1466">
          <cell r="K1466">
            <v>2.2999999999999998</v>
          </cell>
          <cell r="Q1466">
            <v>69.805153414828524</v>
          </cell>
          <cell r="R1466">
            <v>10.833442068877998</v>
          </cell>
          <cell r="U1466">
            <v>0</v>
          </cell>
          <cell r="V1466">
            <v>0.76044805160103379</v>
          </cell>
          <cell r="W1466">
            <v>0</v>
          </cell>
        </row>
        <row r="1467">
          <cell r="K1467">
            <v>2.2999999999999998</v>
          </cell>
          <cell r="Q1467">
            <v>69.805153414828524</v>
          </cell>
          <cell r="R1467">
            <v>10.833442068877998</v>
          </cell>
          <cell r="U1467">
            <v>0</v>
          </cell>
          <cell r="V1467">
            <v>0.76044805160103379</v>
          </cell>
          <cell r="W1467">
            <v>0</v>
          </cell>
        </row>
        <row r="1468">
          <cell r="K1468">
            <v>15</v>
          </cell>
          <cell r="Q1468">
            <v>148.71532684028685</v>
          </cell>
          <cell r="R1468">
            <v>23.079941798913993</v>
          </cell>
          <cell r="U1468">
            <v>0</v>
          </cell>
          <cell r="V1468">
            <v>1.6200849794978545</v>
          </cell>
          <cell r="W1468">
            <v>0</v>
          </cell>
        </row>
        <row r="1469">
          <cell r="K1469">
            <v>8.1</v>
          </cell>
          <cell r="Q1469">
            <v>18.969753136165281</v>
          </cell>
          <cell r="R1469">
            <v>2.9440193396653696</v>
          </cell>
          <cell r="U1469">
            <v>0</v>
          </cell>
          <cell r="V1469">
            <v>0.20665396616240533</v>
          </cell>
          <cell r="W1469">
            <v>0</v>
          </cell>
        </row>
        <row r="1470">
          <cell r="K1470">
            <v>9.1999999999999993</v>
          </cell>
          <cell r="Q1470">
            <v>91.212067128709279</v>
          </cell>
          <cell r="R1470">
            <v>14.155697636667252</v>
          </cell>
          <cell r="U1470">
            <v>0</v>
          </cell>
          <cell r="V1470">
            <v>0.99365212075868425</v>
          </cell>
          <cell r="W1470">
            <v>0</v>
          </cell>
        </row>
        <row r="1471">
          <cell r="K1471">
            <v>7.4</v>
          </cell>
          <cell r="Q1471">
            <v>39.406209256726257</v>
          </cell>
          <cell r="R1471">
            <v>6.1156643063281564</v>
          </cell>
          <cell r="U1471">
            <v>0</v>
          </cell>
          <cell r="V1471">
            <v>0.42928599944734774</v>
          </cell>
          <cell r="W1471">
            <v>0</v>
          </cell>
        </row>
        <row r="1472">
          <cell r="K1472">
            <v>8.8000000000000007</v>
          </cell>
          <cell r="Q1472">
            <v>87.246325079634971</v>
          </cell>
          <cell r="R1472">
            <v>13.540232522029546</v>
          </cell>
          <cell r="U1472">
            <v>0</v>
          </cell>
          <cell r="V1472">
            <v>0.95044985463874143</v>
          </cell>
          <cell r="W1472">
            <v>0</v>
          </cell>
        </row>
        <row r="1473">
          <cell r="K1473">
            <v>34.6</v>
          </cell>
          <cell r="Q1473">
            <v>343.03668724492837</v>
          </cell>
          <cell r="R1473">
            <v>53.23773241616162</v>
          </cell>
          <cell r="U1473">
            <v>0</v>
          </cell>
          <cell r="V1473">
            <v>3.7369960193750513</v>
          </cell>
          <cell r="W1473">
            <v>0</v>
          </cell>
        </row>
        <row r="1474">
          <cell r="K1474">
            <v>4.5</v>
          </cell>
          <cell r="Q1474">
            <v>44.614598052086059</v>
          </cell>
          <cell r="R1474">
            <v>6.9239825396742001</v>
          </cell>
          <cell r="U1474">
            <v>0</v>
          </cell>
          <cell r="V1474">
            <v>0.48602549384935639</v>
          </cell>
          <cell r="W1474">
            <v>0</v>
          </cell>
        </row>
        <row r="1475">
          <cell r="K1475">
            <v>2.6</v>
          </cell>
          <cell r="Q1475">
            <v>13.8454248739849</v>
          </cell>
          <cell r="R1475">
            <v>2.1487469184396222</v>
          </cell>
          <cell r="U1475">
            <v>0</v>
          </cell>
          <cell r="V1475">
            <v>0.15083021602204111</v>
          </cell>
          <cell r="W1475">
            <v>0</v>
          </cell>
        </row>
        <row r="1476">
          <cell r="K1476">
            <v>7.2</v>
          </cell>
          <cell r="Q1476">
            <v>148.03000275346528</v>
          </cell>
          <cell r="R1476">
            <v>22.973582620117163</v>
          </cell>
          <cell r="U1476">
            <v>0</v>
          </cell>
          <cell r="V1476">
            <v>1.6126191500992471</v>
          </cell>
          <cell r="W1476">
            <v>0</v>
          </cell>
        </row>
        <row r="1477">
          <cell r="K1477">
            <v>2.2000000000000002</v>
          </cell>
          <cell r="Q1477">
            <v>66.7701467446186</v>
          </cell>
          <cell r="R1477">
            <v>10.362422848492001</v>
          </cell>
          <cell r="U1477">
            <v>0</v>
          </cell>
          <cell r="V1477">
            <v>0.72738509283577157</v>
          </cell>
          <cell r="W1477">
            <v>0</v>
          </cell>
        </row>
        <row r="1478">
          <cell r="K1478">
            <v>2.7</v>
          </cell>
          <cell r="Q1478">
            <v>81.945180095668292</v>
          </cell>
          <cell r="R1478">
            <v>12.717518950422001</v>
          </cell>
          <cell r="U1478">
            <v>0</v>
          </cell>
          <cell r="V1478">
            <v>0.89269988666208333</v>
          </cell>
          <cell r="W1478">
            <v>0</v>
          </cell>
        </row>
        <row r="1479">
          <cell r="K1479">
            <v>2.2000000000000002</v>
          </cell>
          <cell r="Q1479">
            <v>66.7701467446186</v>
          </cell>
          <cell r="R1479">
            <v>10.362422848492001</v>
          </cell>
          <cell r="U1479">
            <v>0</v>
          </cell>
          <cell r="V1479">
            <v>0.72738509283577157</v>
          </cell>
          <cell r="W1479">
            <v>0</v>
          </cell>
        </row>
        <row r="1480">
          <cell r="K1480">
            <v>14.8</v>
          </cell>
          <cell r="Q1480">
            <v>224.59049359553532</v>
          </cell>
          <cell r="R1480">
            <v>34.855422308564002</v>
          </cell>
          <cell r="U1480">
            <v>0</v>
          </cell>
          <cell r="V1480">
            <v>2.4466589486294135</v>
          </cell>
          <cell r="W1480">
            <v>0</v>
          </cell>
        </row>
        <row r="1481">
          <cell r="K1481">
            <v>76.2</v>
          </cell>
          <cell r="Q1481">
            <v>1129.5255812212283</v>
          </cell>
          <cell r="R1481">
            <v>175.2972287985335</v>
          </cell>
          <cell r="U1481">
            <v>0</v>
          </cell>
          <cell r="V1481">
            <v>12.304901364069559</v>
          </cell>
          <cell r="W1481">
            <v>0</v>
          </cell>
        </row>
        <row r="1482">
          <cell r="K1482">
            <v>3.6</v>
          </cell>
          <cell r="Q1482">
            <v>35.691678441668849</v>
          </cell>
          <cell r="R1482">
            <v>5.5391860317393595</v>
          </cell>
          <cell r="U1482">
            <v>0</v>
          </cell>
          <cell r="V1482">
            <v>0.38882039507948518</v>
          </cell>
          <cell r="W1482">
            <v>0</v>
          </cell>
        </row>
        <row r="1483">
          <cell r="K1483">
            <v>9.6</v>
          </cell>
          <cell r="Q1483">
            <v>51.121568765482706</v>
          </cell>
          <cell r="R1483">
            <v>7.9338347757770666</v>
          </cell>
          <cell r="U1483">
            <v>0</v>
          </cell>
          <cell r="V1483">
            <v>0.55691156685061327</v>
          </cell>
          <cell r="W1483">
            <v>0</v>
          </cell>
        </row>
        <row r="1484">
          <cell r="K1484">
            <v>19.899999999999999</v>
          </cell>
          <cell r="Q1484">
            <v>409.13847983249423</v>
          </cell>
          <cell r="R1484">
            <v>63.496429741712689</v>
          </cell>
          <cell r="U1484">
            <v>0</v>
          </cell>
          <cell r="V1484">
            <v>4.4571001509687518</v>
          </cell>
          <cell r="W1484">
            <v>0</v>
          </cell>
        </row>
        <row r="1485">
          <cell r="K1485">
            <v>12.3</v>
          </cell>
          <cell r="Q1485">
            <v>28.80592142899172</v>
          </cell>
          <cell r="R1485">
            <v>4.4705478861585242</v>
          </cell>
          <cell r="U1485">
            <v>0</v>
          </cell>
          <cell r="V1485">
            <v>0.31380787454291181</v>
          </cell>
          <cell r="W1485">
            <v>0</v>
          </cell>
        </row>
        <row r="1486">
          <cell r="K1486">
            <v>15</v>
          </cell>
          <cell r="Q1486">
            <v>35.129172474380148</v>
          </cell>
          <cell r="R1486">
            <v>5.4518876660469804</v>
          </cell>
          <cell r="U1486">
            <v>0</v>
          </cell>
          <cell r="V1486">
            <v>0.38269252993038022</v>
          </cell>
          <cell r="W1486">
            <v>0</v>
          </cell>
        </row>
        <row r="1487">
          <cell r="K1487">
            <v>5.7</v>
          </cell>
          <cell r="Q1487">
            <v>30.353431454505362</v>
          </cell>
          <cell r="R1487">
            <v>4.7107143981176343</v>
          </cell>
          <cell r="U1487">
            <v>0</v>
          </cell>
          <cell r="V1487">
            <v>0.33066624281755164</v>
          </cell>
          <cell r="W1487">
            <v>0</v>
          </cell>
        </row>
        <row r="1488">
          <cell r="K1488">
            <v>27.6</v>
          </cell>
          <cell r="Q1488">
            <v>409.11950185965759</v>
          </cell>
          <cell r="R1488">
            <v>63.493484446712934</v>
          </cell>
          <cell r="U1488">
            <v>0</v>
          </cell>
          <cell r="V1488">
            <v>4.4568934074582662</v>
          </cell>
          <cell r="W1488">
            <v>0</v>
          </cell>
        </row>
        <row r="1489">
          <cell r="K1489">
            <v>9.6</v>
          </cell>
          <cell r="Q1489">
            <v>95.177809177783587</v>
          </cell>
          <cell r="R1489">
            <v>14.771162751304956</v>
          </cell>
          <cell r="U1489">
            <v>0</v>
          </cell>
          <cell r="V1489">
            <v>1.0368543868786269</v>
          </cell>
          <cell r="W1489">
            <v>0</v>
          </cell>
        </row>
        <row r="1490">
          <cell r="K1490">
            <v>4.9000000000000004</v>
          </cell>
          <cell r="Q1490">
            <v>26.093300724048468</v>
          </cell>
          <cell r="R1490">
            <v>4.0495615001362122</v>
          </cell>
          <cell r="U1490">
            <v>0</v>
          </cell>
          <cell r="V1490">
            <v>0.28425694558000059</v>
          </cell>
          <cell r="W1490">
            <v>0</v>
          </cell>
        </row>
        <row r="1491">
          <cell r="K1491">
            <v>9.1</v>
          </cell>
          <cell r="Q1491">
            <v>90.220631616440699</v>
          </cell>
          <cell r="R1491">
            <v>14.001831358007825</v>
          </cell>
          <cell r="U1491">
            <v>0</v>
          </cell>
          <cell r="V1491">
            <v>0.98285155422869852</v>
          </cell>
          <cell r="W1491">
            <v>0</v>
          </cell>
        </row>
        <row r="1492">
          <cell r="K1492">
            <v>5.2</v>
          </cell>
          <cell r="Q1492">
            <v>106.91055754416935</v>
          </cell>
          <cell r="R1492">
            <v>16.592031892306835</v>
          </cell>
          <cell r="U1492">
            <v>0</v>
          </cell>
          <cell r="V1492">
            <v>1.1646693861827895</v>
          </cell>
          <cell r="W1492">
            <v>0</v>
          </cell>
        </row>
        <row r="1493">
          <cell r="K1493">
            <v>26.5</v>
          </cell>
          <cell r="Q1493">
            <v>262.73041075117345</v>
          </cell>
          <cell r="R1493">
            <v>40.774563844748066</v>
          </cell>
          <cell r="U1493">
            <v>0</v>
          </cell>
          <cell r="V1493">
            <v>2.86215013044621</v>
          </cell>
          <cell r="W1493">
            <v>0</v>
          </cell>
        </row>
        <row r="1494">
          <cell r="K1494">
            <v>37.700000000000003</v>
          </cell>
          <cell r="Q1494">
            <v>373.77118812525435</v>
          </cell>
          <cell r="R1494">
            <v>58.007587054603853</v>
          </cell>
          <cell r="U1494">
            <v>0</v>
          </cell>
          <cell r="V1494">
            <v>4.0718135818046086</v>
          </cell>
          <cell r="W1494">
            <v>0</v>
          </cell>
        </row>
        <row r="1495">
          <cell r="K1495">
            <v>40.700000000000003</v>
          </cell>
          <cell r="Q1495">
            <v>617.62385738772218</v>
          </cell>
          <cell r="R1495">
            <v>95.852411348551016</v>
          </cell>
          <cell r="U1495">
            <v>0</v>
          </cell>
          <cell r="V1495">
            <v>6.7283121087308881</v>
          </cell>
          <cell r="W1495">
            <v>0</v>
          </cell>
        </row>
        <row r="1496">
          <cell r="K1496">
            <v>20.7</v>
          </cell>
          <cell r="Q1496">
            <v>205.2271510395959</v>
          </cell>
          <cell r="R1496">
            <v>31.850319682501318</v>
          </cell>
          <cell r="U1496">
            <v>0</v>
          </cell>
          <cell r="V1496">
            <v>2.2357172717070397</v>
          </cell>
          <cell r="W1496">
            <v>0</v>
          </cell>
        </row>
        <row r="1497">
          <cell r="K1497">
            <v>20.399999999999999</v>
          </cell>
          <cell r="Q1497">
            <v>202.25284450279014</v>
          </cell>
          <cell r="R1497">
            <v>31.388720846523036</v>
          </cell>
          <cell r="U1497">
            <v>0</v>
          </cell>
          <cell r="V1497">
            <v>2.2033155721170825</v>
          </cell>
          <cell r="W1497">
            <v>0</v>
          </cell>
        </row>
        <row r="1498">
          <cell r="K1498">
            <v>20.399999999999999</v>
          </cell>
          <cell r="Q1498">
            <v>202.25284450279014</v>
          </cell>
          <cell r="R1498">
            <v>31.388720846523036</v>
          </cell>
          <cell r="U1498">
            <v>0</v>
          </cell>
          <cell r="V1498">
            <v>2.2033155721170825</v>
          </cell>
          <cell r="W1498">
            <v>0</v>
          </cell>
        </row>
        <row r="1499">
          <cell r="K1499">
            <v>17.399999999999999</v>
          </cell>
          <cell r="Q1499">
            <v>172.50977913473275</v>
          </cell>
          <cell r="R1499">
            <v>26.772732486740235</v>
          </cell>
          <cell r="U1499">
            <v>0</v>
          </cell>
          <cell r="V1499">
            <v>1.8792985762175112</v>
          </cell>
          <cell r="W1499">
            <v>0</v>
          </cell>
        </row>
        <row r="1500">
          <cell r="K1500">
            <v>4.9000000000000004</v>
          </cell>
          <cell r="Q1500">
            <v>148.71532684028688</v>
          </cell>
          <cell r="R1500">
            <v>23.079941798914</v>
          </cell>
          <cell r="U1500">
            <v>0</v>
          </cell>
          <cell r="V1500">
            <v>1.6200849794978549</v>
          </cell>
          <cell r="W1500">
            <v>0</v>
          </cell>
        </row>
        <row r="1501">
          <cell r="K1501">
            <v>30.4</v>
          </cell>
          <cell r="Q1501">
            <v>301.39639572964802</v>
          </cell>
          <cell r="R1501">
            <v>46.775348712465693</v>
          </cell>
          <cell r="U1501">
            <v>0</v>
          </cell>
          <cell r="V1501">
            <v>3.2833722251156519</v>
          </cell>
          <cell r="W1501">
            <v>0</v>
          </cell>
        </row>
        <row r="1502">
          <cell r="K1502">
            <v>19.8</v>
          </cell>
          <cell r="Q1502">
            <v>196.30423142917869</v>
          </cell>
          <cell r="R1502">
            <v>30.465523174566478</v>
          </cell>
          <cell r="U1502">
            <v>0</v>
          </cell>
          <cell r="V1502">
            <v>2.1385121729371681</v>
          </cell>
          <cell r="W1502">
            <v>0</v>
          </cell>
        </row>
        <row r="1503">
          <cell r="K1503">
            <v>18.3</v>
          </cell>
          <cell r="Q1503">
            <v>181.43269874514999</v>
          </cell>
          <cell r="R1503">
            <v>28.157528994675079</v>
          </cell>
          <cell r="U1503">
            <v>0</v>
          </cell>
          <cell r="V1503">
            <v>1.976503674987383</v>
          </cell>
          <cell r="W1503">
            <v>0</v>
          </cell>
        </row>
        <row r="1504">
          <cell r="K1504">
            <v>26.7</v>
          </cell>
          <cell r="Q1504">
            <v>142.18186312899877</v>
          </cell>
          <cell r="R1504">
            <v>22.065977970129968</v>
          </cell>
          <cell r="U1504">
            <v>0</v>
          </cell>
          <cell r="V1504">
            <v>1.5489102953032681</v>
          </cell>
          <cell r="W1504">
            <v>0</v>
          </cell>
        </row>
        <row r="1505">
          <cell r="K1505">
            <v>2.8</v>
          </cell>
          <cell r="Q1505">
            <v>58.319736015798767</v>
          </cell>
          <cell r="R1505">
            <v>9.0509575682015679</v>
          </cell>
          <cell r="U1505">
            <v>0</v>
          </cell>
          <cell r="V1505">
            <v>0.63532744294033516</v>
          </cell>
          <cell r="W1505">
            <v>0</v>
          </cell>
        </row>
        <row r="1506">
          <cell r="K1506">
            <v>3.9</v>
          </cell>
          <cell r="Q1506">
            <v>118.36526013818749</v>
          </cell>
          <cell r="R1506">
            <v>18.369749595053996</v>
          </cell>
          <cell r="U1506">
            <v>0</v>
          </cell>
          <cell r="V1506">
            <v>1.2894553918452312</v>
          </cell>
          <cell r="W1506">
            <v>0</v>
          </cell>
        </row>
        <row r="1507">
          <cell r="K1507">
            <v>0</v>
          </cell>
          <cell r="Q1507">
            <v>0</v>
          </cell>
          <cell r="R1507">
            <v>0</v>
          </cell>
          <cell r="U1507">
            <v>0</v>
          </cell>
          <cell r="V1507">
            <v>0</v>
          </cell>
          <cell r="W1507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blad"/>
      <sheetName val="1a-Data"/>
      <sheetName val="1b-Contractblad totaal"/>
      <sheetName val="1c-Contractblad per locatie"/>
      <sheetName val="2-Kengetal"/>
      <sheetName val="3-Basis ruimtestaat"/>
      <sheetName val="4-Premies en opslagen"/>
      <sheetName val="5-Opbouw uurtarieven"/>
      <sheetName val="6-Tarievenmatrix"/>
      <sheetName val="7-Afroepprijs"/>
    </sheetNames>
    <sheetDataSet>
      <sheetData sheetId="0"/>
      <sheetData sheetId="1"/>
      <sheetData sheetId="2"/>
      <sheetData sheetId="3"/>
      <sheetData sheetId="4"/>
      <sheetData sheetId="5">
        <row r="9">
          <cell r="M9" t="str">
            <v>UREN P/JR        MA-VR</v>
          </cell>
          <cell r="N9" t="str">
            <v>UREN P/JR     NALOOP</v>
          </cell>
        </row>
        <row r="10">
          <cell r="M10">
            <v>0</v>
          </cell>
          <cell r="N10">
            <v>0</v>
          </cell>
        </row>
        <row r="11">
          <cell r="M11">
            <v>0</v>
          </cell>
          <cell r="N11">
            <v>0</v>
          </cell>
        </row>
        <row r="12">
          <cell r="M12">
            <v>0</v>
          </cell>
          <cell r="N12">
            <v>0</v>
          </cell>
        </row>
        <row r="13">
          <cell r="M13">
            <v>0</v>
          </cell>
          <cell r="N13">
            <v>0</v>
          </cell>
        </row>
        <row r="14">
          <cell r="M14">
            <v>0</v>
          </cell>
          <cell r="N14">
            <v>0</v>
          </cell>
        </row>
        <row r="15">
          <cell r="M15">
            <v>0</v>
          </cell>
          <cell r="N15">
            <v>0</v>
          </cell>
        </row>
        <row r="16">
          <cell r="M16">
            <v>0</v>
          </cell>
          <cell r="N16">
            <v>0</v>
          </cell>
        </row>
        <row r="17">
          <cell r="M17">
            <v>0</v>
          </cell>
          <cell r="N17">
            <v>0</v>
          </cell>
        </row>
        <row r="18">
          <cell r="M18">
            <v>0</v>
          </cell>
          <cell r="N18">
            <v>0</v>
          </cell>
        </row>
        <row r="19">
          <cell r="M19">
            <v>0</v>
          </cell>
          <cell r="N19">
            <v>0</v>
          </cell>
        </row>
        <row r="20">
          <cell r="M20">
            <v>0</v>
          </cell>
          <cell r="N20">
            <v>0</v>
          </cell>
        </row>
        <row r="21">
          <cell r="M21">
            <v>0</v>
          </cell>
          <cell r="N21">
            <v>0</v>
          </cell>
        </row>
        <row r="22">
          <cell r="M22">
            <v>0</v>
          </cell>
          <cell r="N22">
            <v>0</v>
          </cell>
        </row>
        <row r="23">
          <cell r="M23">
            <v>0</v>
          </cell>
          <cell r="N23">
            <v>0</v>
          </cell>
        </row>
        <row r="24">
          <cell r="M24">
            <v>0</v>
          </cell>
          <cell r="N24">
            <v>0</v>
          </cell>
        </row>
        <row r="25">
          <cell r="M25">
            <v>0</v>
          </cell>
          <cell r="N25">
            <v>0</v>
          </cell>
        </row>
        <row r="26">
          <cell r="M26">
            <v>0</v>
          </cell>
          <cell r="N26">
            <v>0</v>
          </cell>
        </row>
        <row r="27">
          <cell r="M27">
            <v>0</v>
          </cell>
          <cell r="N27">
            <v>0</v>
          </cell>
        </row>
        <row r="28">
          <cell r="M28">
            <v>0</v>
          </cell>
          <cell r="N28">
            <v>0</v>
          </cell>
        </row>
        <row r="29">
          <cell r="M29">
            <v>0</v>
          </cell>
          <cell r="N29">
            <v>0</v>
          </cell>
        </row>
        <row r="30">
          <cell r="M30">
            <v>0</v>
          </cell>
          <cell r="N30">
            <v>0</v>
          </cell>
        </row>
        <row r="31">
          <cell r="M31">
            <v>0</v>
          </cell>
          <cell r="N31">
            <v>0</v>
          </cell>
        </row>
        <row r="32">
          <cell r="M32">
            <v>0</v>
          </cell>
          <cell r="N32">
            <v>0</v>
          </cell>
        </row>
        <row r="33">
          <cell r="M33">
            <v>0</v>
          </cell>
          <cell r="N33">
            <v>0</v>
          </cell>
        </row>
        <row r="34">
          <cell r="M34">
            <v>0</v>
          </cell>
          <cell r="N34">
            <v>0</v>
          </cell>
        </row>
        <row r="35">
          <cell r="M35">
            <v>0</v>
          </cell>
          <cell r="N35">
            <v>0</v>
          </cell>
        </row>
        <row r="36">
          <cell r="M36">
            <v>0</v>
          </cell>
          <cell r="N36">
            <v>0</v>
          </cell>
        </row>
        <row r="37">
          <cell r="M37">
            <v>0</v>
          </cell>
          <cell r="N37">
            <v>0</v>
          </cell>
        </row>
        <row r="38">
          <cell r="M38">
            <v>0</v>
          </cell>
          <cell r="N38">
            <v>0</v>
          </cell>
        </row>
        <row r="39">
          <cell r="M39">
            <v>0</v>
          </cell>
          <cell r="N39">
            <v>0</v>
          </cell>
        </row>
        <row r="40">
          <cell r="M40">
            <v>0</v>
          </cell>
          <cell r="N40">
            <v>0</v>
          </cell>
        </row>
        <row r="41">
          <cell r="M41">
            <v>0</v>
          </cell>
          <cell r="N41">
            <v>0</v>
          </cell>
        </row>
        <row r="42">
          <cell r="M42">
            <v>0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5">
          <cell r="M45">
            <v>0</v>
          </cell>
          <cell r="N45">
            <v>0</v>
          </cell>
        </row>
        <row r="46">
          <cell r="M46">
            <v>0</v>
          </cell>
          <cell r="N46">
            <v>0</v>
          </cell>
        </row>
        <row r="47">
          <cell r="M47">
            <v>0</v>
          </cell>
          <cell r="N47">
            <v>0</v>
          </cell>
        </row>
        <row r="48">
          <cell r="M48">
            <v>0</v>
          </cell>
          <cell r="N48">
            <v>0</v>
          </cell>
        </row>
        <row r="49">
          <cell r="M49">
            <v>0</v>
          </cell>
          <cell r="N49">
            <v>0</v>
          </cell>
        </row>
        <row r="50">
          <cell r="M50">
            <v>0</v>
          </cell>
          <cell r="N50">
            <v>0</v>
          </cell>
        </row>
        <row r="51">
          <cell r="M51">
            <v>0</v>
          </cell>
          <cell r="N51">
            <v>0</v>
          </cell>
        </row>
        <row r="52">
          <cell r="M52">
            <v>0</v>
          </cell>
          <cell r="N52">
            <v>0</v>
          </cell>
        </row>
        <row r="53">
          <cell r="M53">
            <v>0</v>
          </cell>
          <cell r="N53">
            <v>0</v>
          </cell>
        </row>
        <row r="54">
          <cell r="M54">
            <v>0</v>
          </cell>
          <cell r="N54">
            <v>0</v>
          </cell>
        </row>
        <row r="55">
          <cell r="M55">
            <v>0</v>
          </cell>
          <cell r="N55">
            <v>0</v>
          </cell>
        </row>
        <row r="56">
          <cell r="M56">
            <v>0</v>
          </cell>
          <cell r="N56">
            <v>0</v>
          </cell>
        </row>
        <row r="57">
          <cell r="M57">
            <v>0</v>
          </cell>
          <cell r="N57">
            <v>0</v>
          </cell>
        </row>
        <row r="58">
          <cell r="M58">
            <v>0</v>
          </cell>
          <cell r="N58">
            <v>0</v>
          </cell>
        </row>
        <row r="59">
          <cell r="M59">
            <v>0</v>
          </cell>
          <cell r="N59">
            <v>0</v>
          </cell>
        </row>
        <row r="60">
          <cell r="M60">
            <v>0</v>
          </cell>
          <cell r="N60">
            <v>0</v>
          </cell>
        </row>
        <row r="61">
          <cell r="M61">
            <v>0</v>
          </cell>
          <cell r="N61">
            <v>0</v>
          </cell>
        </row>
        <row r="62">
          <cell r="M62">
            <v>0</v>
          </cell>
          <cell r="N62">
            <v>0</v>
          </cell>
        </row>
        <row r="63">
          <cell r="M63">
            <v>0</v>
          </cell>
          <cell r="N63">
            <v>0</v>
          </cell>
        </row>
        <row r="64">
          <cell r="M64">
            <v>0</v>
          </cell>
          <cell r="N64">
            <v>0</v>
          </cell>
        </row>
        <row r="65">
          <cell r="M65">
            <v>0</v>
          </cell>
          <cell r="N65">
            <v>0</v>
          </cell>
        </row>
        <row r="66">
          <cell r="M66">
            <v>0</v>
          </cell>
          <cell r="N66">
            <v>0</v>
          </cell>
        </row>
        <row r="67">
          <cell r="M67">
            <v>0</v>
          </cell>
          <cell r="N67">
            <v>0</v>
          </cell>
        </row>
        <row r="68">
          <cell r="M68">
            <v>0</v>
          </cell>
          <cell r="N68">
            <v>0</v>
          </cell>
        </row>
        <row r="69">
          <cell r="M69">
            <v>0</v>
          </cell>
          <cell r="N69">
            <v>0</v>
          </cell>
        </row>
        <row r="70">
          <cell r="M70">
            <v>0</v>
          </cell>
          <cell r="N70">
            <v>0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  <row r="77">
          <cell r="M77">
            <v>0</v>
          </cell>
          <cell r="N77">
            <v>0</v>
          </cell>
        </row>
        <row r="78">
          <cell r="M78">
            <v>0</v>
          </cell>
          <cell r="N78">
            <v>0</v>
          </cell>
        </row>
        <row r="79">
          <cell r="M79">
            <v>0</v>
          </cell>
          <cell r="N79">
            <v>0</v>
          </cell>
        </row>
        <row r="80">
          <cell r="M80">
            <v>0</v>
          </cell>
          <cell r="N80">
            <v>0</v>
          </cell>
        </row>
        <row r="81">
          <cell r="M81">
            <v>0</v>
          </cell>
          <cell r="N81">
            <v>0</v>
          </cell>
        </row>
        <row r="82">
          <cell r="M82">
            <v>0</v>
          </cell>
          <cell r="N82">
            <v>0</v>
          </cell>
        </row>
        <row r="83">
          <cell r="M83">
            <v>0</v>
          </cell>
          <cell r="N83">
            <v>0</v>
          </cell>
        </row>
        <row r="84">
          <cell r="M84">
            <v>0</v>
          </cell>
          <cell r="N84">
            <v>0</v>
          </cell>
        </row>
        <row r="85">
          <cell r="M85">
            <v>0</v>
          </cell>
          <cell r="N85">
            <v>0</v>
          </cell>
        </row>
        <row r="86">
          <cell r="M86">
            <v>0</v>
          </cell>
          <cell r="N86">
            <v>0</v>
          </cell>
        </row>
        <row r="87">
          <cell r="M87">
            <v>0</v>
          </cell>
          <cell r="N87">
            <v>0</v>
          </cell>
        </row>
        <row r="88">
          <cell r="M88">
            <v>0</v>
          </cell>
          <cell r="N88">
            <v>0</v>
          </cell>
        </row>
        <row r="89">
          <cell r="M89">
            <v>0</v>
          </cell>
          <cell r="N89">
            <v>0</v>
          </cell>
        </row>
        <row r="90">
          <cell r="M90">
            <v>0</v>
          </cell>
          <cell r="N90">
            <v>0</v>
          </cell>
        </row>
        <row r="91">
          <cell r="M91">
            <v>0</v>
          </cell>
          <cell r="N91">
            <v>0</v>
          </cell>
        </row>
        <row r="92">
          <cell r="M92">
            <v>0</v>
          </cell>
          <cell r="N92">
            <v>0</v>
          </cell>
        </row>
        <row r="93">
          <cell r="M93">
            <v>0</v>
          </cell>
          <cell r="N93">
            <v>0</v>
          </cell>
        </row>
        <row r="94">
          <cell r="M94">
            <v>0</v>
          </cell>
          <cell r="N94">
            <v>0</v>
          </cell>
        </row>
        <row r="95">
          <cell r="M95">
            <v>0</v>
          </cell>
          <cell r="N95">
            <v>0</v>
          </cell>
        </row>
        <row r="96">
          <cell r="M96">
            <v>0</v>
          </cell>
          <cell r="N96">
            <v>0</v>
          </cell>
        </row>
        <row r="97">
          <cell r="M97">
            <v>0</v>
          </cell>
          <cell r="N97">
            <v>0</v>
          </cell>
        </row>
        <row r="98">
          <cell r="M98">
            <v>0</v>
          </cell>
          <cell r="N98">
            <v>0</v>
          </cell>
        </row>
        <row r="99">
          <cell r="M99">
            <v>0</v>
          </cell>
          <cell r="N99">
            <v>0</v>
          </cell>
        </row>
        <row r="100">
          <cell r="M100">
            <v>0</v>
          </cell>
          <cell r="N100">
            <v>0</v>
          </cell>
        </row>
        <row r="101">
          <cell r="M101">
            <v>0</v>
          </cell>
          <cell r="N101">
            <v>0</v>
          </cell>
        </row>
        <row r="102">
          <cell r="M102">
            <v>0</v>
          </cell>
          <cell r="N102">
            <v>0</v>
          </cell>
        </row>
        <row r="103">
          <cell r="M103">
            <v>0</v>
          </cell>
          <cell r="N103">
            <v>0</v>
          </cell>
        </row>
        <row r="104">
          <cell r="M104">
            <v>0</v>
          </cell>
          <cell r="N104">
            <v>0</v>
          </cell>
        </row>
        <row r="105">
          <cell r="M105">
            <v>0</v>
          </cell>
          <cell r="N105">
            <v>0</v>
          </cell>
        </row>
        <row r="106">
          <cell r="M106">
            <v>0</v>
          </cell>
          <cell r="N106">
            <v>0</v>
          </cell>
        </row>
        <row r="107">
          <cell r="M107">
            <v>0</v>
          </cell>
          <cell r="N107">
            <v>0</v>
          </cell>
        </row>
        <row r="108">
          <cell r="M108">
            <v>0</v>
          </cell>
          <cell r="N108">
            <v>0</v>
          </cell>
        </row>
        <row r="109">
          <cell r="M109">
            <v>0</v>
          </cell>
          <cell r="N109">
            <v>0</v>
          </cell>
        </row>
        <row r="110">
          <cell r="M110">
            <v>0</v>
          </cell>
          <cell r="N110">
            <v>0</v>
          </cell>
        </row>
        <row r="111">
          <cell r="M111">
            <v>0</v>
          </cell>
          <cell r="N111">
            <v>0</v>
          </cell>
        </row>
        <row r="112">
          <cell r="M112">
            <v>0</v>
          </cell>
          <cell r="N112">
            <v>0</v>
          </cell>
        </row>
        <row r="113">
          <cell r="M113">
            <v>0</v>
          </cell>
          <cell r="N113">
            <v>0</v>
          </cell>
        </row>
        <row r="114">
          <cell r="M114">
            <v>0</v>
          </cell>
          <cell r="N114">
            <v>0</v>
          </cell>
        </row>
        <row r="115">
          <cell r="M115">
            <v>0</v>
          </cell>
          <cell r="N115">
            <v>0</v>
          </cell>
        </row>
        <row r="116">
          <cell r="M116">
            <v>0</v>
          </cell>
          <cell r="N116">
            <v>0</v>
          </cell>
        </row>
        <row r="117">
          <cell r="M117">
            <v>0</v>
          </cell>
          <cell r="N117">
            <v>0</v>
          </cell>
        </row>
        <row r="118">
          <cell r="M118">
            <v>0</v>
          </cell>
          <cell r="N118">
            <v>0</v>
          </cell>
        </row>
        <row r="119">
          <cell r="M119">
            <v>0</v>
          </cell>
          <cell r="N119">
            <v>0</v>
          </cell>
        </row>
        <row r="120">
          <cell r="M120">
            <v>0</v>
          </cell>
          <cell r="N120">
            <v>0</v>
          </cell>
        </row>
        <row r="121">
          <cell r="M121">
            <v>0</v>
          </cell>
          <cell r="N121">
            <v>0</v>
          </cell>
        </row>
        <row r="122">
          <cell r="M122">
            <v>0</v>
          </cell>
          <cell r="N122">
            <v>0</v>
          </cell>
        </row>
        <row r="123">
          <cell r="M123">
            <v>0</v>
          </cell>
          <cell r="N123">
            <v>0</v>
          </cell>
        </row>
        <row r="124">
          <cell r="M124">
            <v>0</v>
          </cell>
          <cell r="N124">
            <v>0</v>
          </cell>
        </row>
        <row r="125">
          <cell r="M125">
            <v>0</v>
          </cell>
          <cell r="N125">
            <v>0</v>
          </cell>
        </row>
        <row r="126">
          <cell r="M126">
            <v>0</v>
          </cell>
          <cell r="N126">
            <v>0</v>
          </cell>
        </row>
        <row r="127">
          <cell r="M127">
            <v>0</v>
          </cell>
          <cell r="N127">
            <v>0</v>
          </cell>
        </row>
        <row r="128">
          <cell r="M128">
            <v>0</v>
          </cell>
          <cell r="N128">
            <v>0</v>
          </cell>
        </row>
        <row r="129">
          <cell r="M129">
            <v>0</v>
          </cell>
          <cell r="N129">
            <v>0</v>
          </cell>
        </row>
        <row r="130">
          <cell r="M130">
            <v>0</v>
          </cell>
          <cell r="N130">
            <v>0</v>
          </cell>
        </row>
        <row r="131">
          <cell r="M131">
            <v>0</v>
          </cell>
          <cell r="N131">
            <v>0</v>
          </cell>
        </row>
        <row r="132">
          <cell r="M132">
            <v>0</v>
          </cell>
          <cell r="N132">
            <v>0</v>
          </cell>
        </row>
        <row r="133">
          <cell r="M133">
            <v>0</v>
          </cell>
          <cell r="N133">
            <v>0</v>
          </cell>
        </row>
        <row r="134">
          <cell r="M134">
            <v>0</v>
          </cell>
          <cell r="N134">
            <v>0</v>
          </cell>
        </row>
        <row r="135">
          <cell r="M135">
            <v>0</v>
          </cell>
          <cell r="N135">
            <v>0</v>
          </cell>
        </row>
        <row r="136">
          <cell r="M136">
            <v>0</v>
          </cell>
          <cell r="N136">
            <v>0</v>
          </cell>
        </row>
        <row r="137">
          <cell r="M137">
            <v>0</v>
          </cell>
          <cell r="N137">
            <v>0</v>
          </cell>
        </row>
        <row r="138">
          <cell r="M138">
            <v>0</v>
          </cell>
          <cell r="N138">
            <v>0</v>
          </cell>
        </row>
        <row r="139">
          <cell r="M139">
            <v>0</v>
          </cell>
          <cell r="N139">
            <v>0</v>
          </cell>
        </row>
        <row r="140">
          <cell r="M140">
            <v>0</v>
          </cell>
          <cell r="N140">
            <v>0</v>
          </cell>
        </row>
        <row r="141">
          <cell r="M141">
            <v>0</v>
          </cell>
          <cell r="N141">
            <v>0</v>
          </cell>
        </row>
        <row r="142">
          <cell r="M142">
            <v>0</v>
          </cell>
          <cell r="N142">
            <v>0</v>
          </cell>
        </row>
        <row r="143">
          <cell r="M143">
            <v>0</v>
          </cell>
          <cell r="N143">
            <v>0</v>
          </cell>
        </row>
        <row r="144">
          <cell r="M144">
            <v>0</v>
          </cell>
          <cell r="N144">
            <v>0</v>
          </cell>
        </row>
        <row r="145">
          <cell r="M145">
            <v>0</v>
          </cell>
          <cell r="N145">
            <v>0</v>
          </cell>
        </row>
        <row r="146">
          <cell r="M146">
            <v>0</v>
          </cell>
          <cell r="N146">
            <v>0</v>
          </cell>
        </row>
        <row r="147">
          <cell r="M147">
            <v>0</v>
          </cell>
          <cell r="N147">
            <v>0</v>
          </cell>
        </row>
        <row r="148">
          <cell r="M148">
            <v>0</v>
          </cell>
          <cell r="N148">
            <v>0</v>
          </cell>
        </row>
        <row r="149">
          <cell r="M149">
            <v>0</v>
          </cell>
          <cell r="N149">
            <v>0</v>
          </cell>
        </row>
        <row r="150">
          <cell r="M150">
            <v>0</v>
          </cell>
          <cell r="N150">
            <v>0</v>
          </cell>
        </row>
        <row r="151">
          <cell r="M151">
            <v>0</v>
          </cell>
          <cell r="N151">
            <v>0</v>
          </cell>
        </row>
        <row r="152">
          <cell r="M152">
            <v>0</v>
          </cell>
          <cell r="N152">
            <v>0</v>
          </cell>
        </row>
        <row r="153">
          <cell r="M153">
            <v>0</v>
          </cell>
          <cell r="N153">
            <v>0</v>
          </cell>
        </row>
        <row r="154">
          <cell r="M154">
            <v>0</v>
          </cell>
          <cell r="N154">
            <v>0</v>
          </cell>
        </row>
        <row r="155">
          <cell r="M155">
            <v>0</v>
          </cell>
          <cell r="N155">
            <v>0</v>
          </cell>
        </row>
        <row r="156">
          <cell r="M156">
            <v>0</v>
          </cell>
          <cell r="N156">
            <v>0</v>
          </cell>
        </row>
        <row r="157">
          <cell r="M157">
            <v>0</v>
          </cell>
          <cell r="N157">
            <v>0</v>
          </cell>
        </row>
        <row r="158">
          <cell r="M158">
            <v>0</v>
          </cell>
          <cell r="N158">
            <v>0</v>
          </cell>
        </row>
        <row r="159">
          <cell r="M159">
            <v>0</v>
          </cell>
          <cell r="N159">
            <v>0</v>
          </cell>
        </row>
        <row r="160">
          <cell r="M160">
            <v>0</v>
          </cell>
          <cell r="N160">
            <v>0</v>
          </cell>
        </row>
        <row r="161">
          <cell r="M161">
            <v>0</v>
          </cell>
          <cell r="N161">
            <v>0</v>
          </cell>
        </row>
        <row r="162">
          <cell r="M162">
            <v>0</v>
          </cell>
          <cell r="N162">
            <v>0</v>
          </cell>
        </row>
        <row r="163">
          <cell r="M163">
            <v>0</v>
          </cell>
          <cell r="N163">
            <v>0</v>
          </cell>
        </row>
        <row r="164">
          <cell r="M164">
            <v>0</v>
          </cell>
          <cell r="N164">
            <v>0</v>
          </cell>
        </row>
        <row r="165">
          <cell r="M165">
            <v>0</v>
          </cell>
          <cell r="N165">
            <v>0</v>
          </cell>
        </row>
        <row r="166">
          <cell r="M166">
            <v>0</v>
          </cell>
          <cell r="N166">
            <v>0</v>
          </cell>
        </row>
        <row r="167">
          <cell r="M167">
            <v>0</v>
          </cell>
          <cell r="N167">
            <v>0</v>
          </cell>
        </row>
        <row r="168">
          <cell r="M168">
            <v>0</v>
          </cell>
          <cell r="N168">
            <v>0</v>
          </cell>
        </row>
        <row r="169">
          <cell r="M169">
            <v>0</v>
          </cell>
          <cell r="N169">
            <v>0</v>
          </cell>
        </row>
        <row r="170">
          <cell r="M170">
            <v>0</v>
          </cell>
          <cell r="N170">
            <v>0</v>
          </cell>
        </row>
        <row r="171">
          <cell r="M171">
            <v>0</v>
          </cell>
          <cell r="N171">
            <v>0</v>
          </cell>
        </row>
        <row r="172">
          <cell r="M172">
            <v>0</v>
          </cell>
          <cell r="N172">
            <v>0</v>
          </cell>
        </row>
        <row r="173">
          <cell r="M173">
            <v>0</v>
          </cell>
          <cell r="N173">
            <v>0</v>
          </cell>
        </row>
        <row r="174">
          <cell r="M174">
            <v>0</v>
          </cell>
          <cell r="N174">
            <v>0</v>
          </cell>
        </row>
        <row r="175">
          <cell r="M175">
            <v>0</v>
          </cell>
          <cell r="N175">
            <v>0</v>
          </cell>
        </row>
        <row r="176">
          <cell r="M176">
            <v>0</v>
          </cell>
          <cell r="N176">
            <v>0</v>
          </cell>
        </row>
        <row r="177">
          <cell r="M177">
            <v>0</v>
          </cell>
          <cell r="N177">
            <v>0</v>
          </cell>
        </row>
        <row r="178">
          <cell r="M178">
            <v>0</v>
          </cell>
          <cell r="N178">
            <v>0</v>
          </cell>
        </row>
        <row r="179">
          <cell r="M179">
            <v>0</v>
          </cell>
          <cell r="N179">
            <v>0</v>
          </cell>
        </row>
        <row r="180">
          <cell r="M180">
            <v>0</v>
          </cell>
          <cell r="N180">
            <v>0</v>
          </cell>
        </row>
        <row r="181">
          <cell r="M181">
            <v>0</v>
          </cell>
          <cell r="N181">
            <v>0</v>
          </cell>
        </row>
        <row r="182">
          <cell r="M182">
            <v>0</v>
          </cell>
          <cell r="N182">
            <v>0</v>
          </cell>
        </row>
        <row r="183">
          <cell r="M183">
            <v>0</v>
          </cell>
          <cell r="N183">
            <v>0</v>
          </cell>
        </row>
        <row r="184">
          <cell r="M184">
            <v>0</v>
          </cell>
          <cell r="N184">
            <v>0</v>
          </cell>
        </row>
        <row r="185">
          <cell r="M185">
            <v>0</v>
          </cell>
          <cell r="N185">
            <v>0</v>
          </cell>
        </row>
        <row r="186">
          <cell r="M186">
            <v>0</v>
          </cell>
          <cell r="N186">
            <v>0</v>
          </cell>
        </row>
        <row r="187">
          <cell r="M187">
            <v>0</v>
          </cell>
          <cell r="N187">
            <v>0</v>
          </cell>
        </row>
        <row r="188">
          <cell r="M188">
            <v>0</v>
          </cell>
          <cell r="N188">
            <v>0</v>
          </cell>
        </row>
        <row r="189">
          <cell r="M189">
            <v>0</v>
          </cell>
          <cell r="N189">
            <v>0</v>
          </cell>
        </row>
        <row r="190">
          <cell r="M190">
            <v>0</v>
          </cell>
          <cell r="N190">
            <v>0</v>
          </cell>
        </row>
        <row r="191">
          <cell r="M191">
            <v>0</v>
          </cell>
          <cell r="N191">
            <v>0</v>
          </cell>
        </row>
        <row r="192">
          <cell r="M192">
            <v>0</v>
          </cell>
          <cell r="N192">
            <v>0</v>
          </cell>
        </row>
        <row r="193">
          <cell r="M193">
            <v>0</v>
          </cell>
          <cell r="N193">
            <v>0</v>
          </cell>
        </row>
        <row r="194">
          <cell r="M194">
            <v>0</v>
          </cell>
          <cell r="N194">
            <v>0</v>
          </cell>
        </row>
        <row r="195">
          <cell r="M195">
            <v>0</v>
          </cell>
          <cell r="N195">
            <v>0</v>
          </cell>
        </row>
        <row r="196">
          <cell r="M196">
            <v>0</v>
          </cell>
          <cell r="N196">
            <v>0</v>
          </cell>
        </row>
        <row r="197">
          <cell r="M197">
            <v>0</v>
          </cell>
          <cell r="N197">
            <v>0</v>
          </cell>
        </row>
        <row r="198">
          <cell r="M198">
            <v>0</v>
          </cell>
          <cell r="N198">
            <v>0</v>
          </cell>
        </row>
        <row r="199">
          <cell r="M199">
            <v>0</v>
          </cell>
          <cell r="N199">
            <v>0</v>
          </cell>
        </row>
        <row r="200">
          <cell r="M200">
            <v>0</v>
          </cell>
          <cell r="N200">
            <v>0</v>
          </cell>
        </row>
        <row r="201">
          <cell r="M201">
            <v>0</v>
          </cell>
          <cell r="N201">
            <v>0</v>
          </cell>
        </row>
        <row r="202">
          <cell r="M202">
            <v>0</v>
          </cell>
          <cell r="N202">
            <v>0</v>
          </cell>
        </row>
        <row r="203">
          <cell r="M203">
            <v>0</v>
          </cell>
          <cell r="N203">
            <v>0</v>
          </cell>
        </row>
        <row r="204">
          <cell r="M204">
            <v>0</v>
          </cell>
          <cell r="N204">
            <v>0</v>
          </cell>
        </row>
        <row r="205">
          <cell r="M205">
            <v>0</v>
          </cell>
          <cell r="N205">
            <v>0</v>
          </cell>
        </row>
        <row r="206">
          <cell r="M206">
            <v>0</v>
          </cell>
          <cell r="N206">
            <v>0</v>
          </cell>
        </row>
        <row r="207">
          <cell r="M207">
            <v>0</v>
          </cell>
          <cell r="N207">
            <v>0</v>
          </cell>
        </row>
        <row r="208">
          <cell r="M208">
            <v>0</v>
          </cell>
          <cell r="N208">
            <v>0</v>
          </cell>
        </row>
        <row r="209">
          <cell r="M209">
            <v>0</v>
          </cell>
          <cell r="N209">
            <v>0</v>
          </cell>
        </row>
        <row r="210">
          <cell r="M210">
            <v>0</v>
          </cell>
          <cell r="N210">
            <v>0</v>
          </cell>
        </row>
        <row r="211">
          <cell r="M211">
            <v>0</v>
          </cell>
          <cell r="N211">
            <v>0</v>
          </cell>
        </row>
        <row r="212">
          <cell r="M212">
            <v>0</v>
          </cell>
          <cell r="N212">
            <v>0</v>
          </cell>
        </row>
        <row r="213">
          <cell r="M213">
            <v>0</v>
          </cell>
          <cell r="N213">
            <v>0</v>
          </cell>
        </row>
        <row r="214">
          <cell r="M214">
            <v>0</v>
          </cell>
          <cell r="N214">
            <v>0</v>
          </cell>
        </row>
        <row r="215">
          <cell r="M215">
            <v>0</v>
          </cell>
          <cell r="N215">
            <v>0</v>
          </cell>
        </row>
        <row r="216">
          <cell r="M216">
            <v>0</v>
          </cell>
          <cell r="N216">
            <v>0</v>
          </cell>
        </row>
        <row r="217">
          <cell r="M217">
            <v>0</v>
          </cell>
          <cell r="N217">
            <v>0</v>
          </cell>
        </row>
        <row r="218">
          <cell r="M218">
            <v>0</v>
          </cell>
          <cell r="N218">
            <v>0</v>
          </cell>
        </row>
        <row r="219">
          <cell r="M219">
            <v>0</v>
          </cell>
          <cell r="N219">
            <v>0</v>
          </cell>
        </row>
        <row r="220">
          <cell r="M220">
            <v>0</v>
          </cell>
          <cell r="N220">
            <v>0</v>
          </cell>
        </row>
        <row r="221">
          <cell r="M221">
            <v>0</v>
          </cell>
          <cell r="N221">
            <v>0</v>
          </cell>
        </row>
        <row r="222">
          <cell r="M222">
            <v>0</v>
          </cell>
          <cell r="N222">
            <v>0</v>
          </cell>
        </row>
        <row r="223">
          <cell r="M223">
            <v>0</v>
          </cell>
          <cell r="N223">
            <v>0</v>
          </cell>
        </row>
        <row r="224">
          <cell r="M224">
            <v>0</v>
          </cell>
          <cell r="N224">
            <v>0</v>
          </cell>
        </row>
        <row r="225">
          <cell r="M225">
            <v>0</v>
          </cell>
          <cell r="N225">
            <v>0</v>
          </cell>
        </row>
        <row r="226">
          <cell r="M226">
            <v>0</v>
          </cell>
          <cell r="N226">
            <v>0</v>
          </cell>
        </row>
        <row r="227">
          <cell r="M227">
            <v>0</v>
          </cell>
          <cell r="N227">
            <v>0</v>
          </cell>
        </row>
        <row r="228">
          <cell r="M228">
            <v>0</v>
          </cell>
          <cell r="N228">
            <v>0</v>
          </cell>
        </row>
        <row r="229">
          <cell r="M229">
            <v>0</v>
          </cell>
          <cell r="N229">
            <v>0</v>
          </cell>
        </row>
        <row r="230">
          <cell r="M230">
            <v>0</v>
          </cell>
          <cell r="N230">
            <v>0</v>
          </cell>
        </row>
        <row r="231">
          <cell r="M231">
            <v>0</v>
          </cell>
          <cell r="N231">
            <v>0</v>
          </cell>
        </row>
        <row r="232">
          <cell r="M232">
            <v>0</v>
          </cell>
          <cell r="N232">
            <v>0</v>
          </cell>
        </row>
        <row r="233">
          <cell r="M233">
            <v>0</v>
          </cell>
          <cell r="N233">
            <v>0</v>
          </cell>
        </row>
        <row r="234">
          <cell r="M234">
            <v>0</v>
          </cell>
          <cell r="N234">
            <v>0</v>
          </cell>
        </row>
        <row r="235">
          <cell r="M235">
            <v>0</v>
          </cell>
          <cell r="N235">
            <v>0</v>
          </cell>
        </row>
        <row r="236">
          <cell r="M236">
            <v>0</v>
          </cell>
          <cell r="N236">
            <v>0</v>
          </cell>
        </row>
        <row r="237">
          <cell r="M237">
            <v>0</v>
          </cell>
          <cell r="N237">
            <v>0</v>
          </cell>
        </row>
        <row r="238">
          <cell r="M238">
            <v>0</v>
          </cell>
          <cell r="N238">
            <v>0</v>
          </cell>
        </row>
        <row r="239">
          <cell r="M239">
            <v>0</v>
          </cell>
          <cell r="N239">
            <v>0</v>
          </cell>
        </row>
        <row r="240">
          <cell r="M240">
            <v>0</v>
          </cell>
          <cell r="N240">
            <v>0</v>
          </cell>
        </row>
        <row r="241">
          <cell r="M241">
            <v>0</v>
          </cell>
          <cell r="N241">
            <v>0</v>
          </cell>
        </row>
        <row r="242">
          <cell r="M242">
            <v>0</v>
          </cell>
          <cell r="N242">
            <v>0</v>
          </cell>
        </row>
        <row r="243">
          <cell r="M243">
            <v>0</v>
          </cell>
          <cell r="N243">
            <v>0</v>
          </cell>
        </row>
        <row r="244">
          <cell r="M244">
            <v>0</v>
          </cell>
          <cell r="N244">
            <v>0</v>
          </cell>
        </row>
        <row r="245">
          <cell r="M245">
            <v>0</v>
          </cell>
          <cell r="N245">
            <v>0</v>
          </cell>
        </row>
        <row r="246">
          <cell r="M246">
            <v>0</v>
          </cell>
          <cell r="N246">
            <v>0</v>
          </cell>
        </row>
        <row r="247">
          <cell r="M247">
            <v>0</v>
          </cell>
          <cell r="N247">
            <v>0</v>
          </cell>
        </row>
        <row r="248">
          <cell r="M248">
            <v>0</v>
          </cell>
          <cell r="N248">
            <v>0</v>
          </cell>
        </row>
        <row r="249">
          <cell r="M249">
            <v>0</v>
          </cell>
          <cell r="N249">
            <v>0</v>
          </cell>
        </row>
        <row r="250">
          <cell r="M250">
            <v>0</v>
          </cell>
          <cell r="N250">
            <v>0</v>
          </cell>
        </row>
        <row r="251">
          <cell r="M251">
            <v>0</v>
          </cell>
          <cell r="N251">
            <v>0</v>
          </cell>
        </row>
        <row r="252">
          <cell r="M252">
            <v>0</v>
          </cell>
          <cell r="N252">
            <v>0</v>
          </cell>
        </row>
        <row r="253">
          <cell r="M253">
            <v>0</v>
          </cell>
          <cell r="N253">
            <v>0</v>
          </cell>
        </row>
        <row r="254">
          <cell r="M254">
            <v>0</v>
          </cell>
          <cell r="N254">
            <v>0</v>
          </cell>
        </row>
        <row r="255">
          <cell r="M255">
            <v>0</v>
          </cell>
          <cell r="N255">
            <v>0</v>
          </cell>
        </row>
        <row r="256">
          <cell r="M256">
            <v>0</v>
          </cell>
          <cell r="N256">
            <v>0</v>
          </cell>
        </row>
        <row r="257">
          <cell r="M257">
            <v>0</v>
          </cell>
          <cell r="N257">
            <v>0</v>
          </cell>
        </row>
        <row r="258">
          <cell r="M258">
            <v>0</v>
          </cell>
          <cell r="N258">
            <v>0</v>
          </cell>
        </row>
        <row r="259">
          <cell r="M259">
            <v>0</v>
          </cell>
          <cell r="N259">
            <v>0</v>
          </cell>
        </row>
        <row r="260">
          <cell r="M260">
            <v>0</v>
          </cell>
          <cell r="N260">
            <v>0</v>
          </cell>
        </row>
        <row r="261">
          <cell r="M261">
            <v>0</v>
          </cell>
          <cell r="N261">
            <v>0</v>
          </cell>
        </row>
        <row r="262">
          <cell r="M262">
            <v>0</v>
          </cell>
          <cell r="N262">
            <v>0</v>
          </cell>
        </row>
        <row r="263">
          <cell r="M263">
            <v>0</v>
          </cell>
          <cell r="N263">
            <v>0</v>
          </cell>
        </row>
        <row r="264">
          <cell r="M264">
            <v>0</v>
          </cell>
          <cell r="N264">
            <v>0</v>
          </cell>
        </row>
        <row r="265">
          <cell r="M265">
            <v>0</v>
          </cell>
          <cell r="N265">
            <v>0</v>
          </cell>
        </row>
        <row r="266">
          <cell r="M266">
            <v>0</v>
          </cell>
          <cell r="N266">
            <v>0</v>
          </cell>
        </row>
        <row r="267">
          <cell r="M267">
            <v>0</v>
          </cell>
          <cell r="N267">
            <v>0</v>
          </cell>
        </row>
        <row r="268">
          <cell r="M268">
            <v>0</v>
          </cell>
          <cell r="N268">
            <v>0</v>
          </cell>
        </row>
        <row r="269">
          <cell r="M269">
            <v>0</v>
          </cell>
          <cell r="N269">
            <v>0</v>
          </cell>
        </row>
        <row r="270">
          <cell r="M270">
            <v>0</v>
          </cell>
          <cell r="N270">
            <v>0</v>
          </cell>
        </row>
        <row r="271">
          <cell r="M271">
            <v>0</v>
          </cell>
          <cell r="N271">
            <v>0</v>
          </cell>
        </row>
        <row r="272">
          <cell r="M272">
            <v>0</v>
          </cell>
          <cell r="N272">
            <v>0</v>
          </cell>
        </row>
        <row r="273">
          <cell r="M273">
            <v>0</v>
          </cell>
          <cell r="N273">
            <v>0</v>
          </cell>
        </row>
        <row r="274">
          <cell r="M274">
            <v>0</v>
          </cell>
          <cell r="N274">
            <v>0</v>
          </cell>
        </row>
        <row r="275">
          <cell r="M275">
            <v>0</v>
          </cell>
          <cell r="N275">
            <v>0</v>
          </cell>
        </row>
        <row r="276">
          <cell r="M276">
            <v>0</v>
          </cell>
          <cell r="N276">
            <v>0</v>
          </cell>
        </row>
        <row r="277">
          <cell r="M277">
            <v>0</v>
          </cell>
          <cell r="N277">
            <v>0</v>
          </cell>
        </row>
        <row r="278">
          <cell r="M278">
            <v>0</v>
          </cell>
          <cell r="N278">
            <v>0</v>
          </cell>
        </row>
        <row r="279">
          <cell r="M279">
            <v>0</v>
          </cell>
          <cell r="N279">
            <v>0</v>
          </cell>
        </row>
        <row r="280">
          <cell r="M280">
            <v>0</v>
          </cell>
          <cell r="N280">
            <v>0</v>
          </cell>
        </row>
        <row r="281">
          <cell r="M281">
            <v>0</v>
          </cell>
          <cell r="N281">
            <v>0</v>
          </cell>
        </row>
        <row r="282">
          <cell r="M282">
            <v>0</v>
          </cell>
          <cell r="N282">
            <v>0</v>
          </cell>
        </row>
        <row r="283">
          <cell r="M283">
            <v>0</v>
          </cell>
          <cell r="N283">
            <v>0</v>
          </cell>
        </row>
        <row r="284">
          <cell r="M284">
            <v>0</v>
          </cell>
          <cell r="N284">
            <v>0</v>
          </cell>
        </row>
        <row r="285">
          <cell r="M285">
            <v>0</v>
          </cell>
          <cell r="N285">
            <v>0</v>
          </cell>
        </row>
        <row r="286">
          <cell r="M286">
            <v>0</v>
          </cell>
          <cell r="N286">
            <v>0</v>
          </cell>
        </row>
        <row r="287">
          <cell r="M287">
            <v>0</v>
          </cell>
          <cell r="N287">
            <v>0</v>
          </cell>
        </row>
        <row r="288">
          <cell r="M288">
            <v>0</v>
          </cell>
          <cell r="N288">
            <v>0</v>
          </cell>
        </row>
        <row r="289">
          <cell r="M289">
            <v>0</v>
          </cell>
          <cell r="N289">
            <v>0</v>
          </cell>
        </row>
        <row r="290">
          <cell r="M290">
            <v>0</v>
          </cell>
          <cell r="N290">
            <v>0</v>
          </cell>
        </row>
        <row r="291">
          <cell r="M291">
            <v>0</v>
          </cell>
          <cell r="N291">
            <v>0</v>
          </cell>
        </row>
        <row r="292">
          <cell r="M292">
            <v>0</v>
          </cell>
          <cell r="N292">
            <v>0</v>
          </cell>
        </row>
        <row r="293">
          <cell r="M293">
            <v>0</v>
          </cell>
          <cell r="N293">
            <v>0</v>
          </cell>
        </row>
        <row r="294">
          <cell r="M294">
            <v>0</v>
          </cell>
          <cell r="N294">
            <v>0</v>
          </cell>
        </row>
        <row r="295">
          <cell r="M295">
            <v>0</v>
          </cell>
          <cell r="N295">
            <v>0</v>
          </cell>
        </row>
        <row r="296">
          <cell r="M296">
            <v>0</v>
          </cell>
          <cell r="N296">
            <v>0</v>
          </cell>
        </row>
        <row r="297">
          <cell r="M297">
            <v>0</v>
          </cell>
          <cell r="N297">
            <v>0</v>
          </cell>
        </row>
        <row r="298">
          <cell r="M298">
            <v>0</v>
          </cell>
          <cell r="N298">
            <v>0</v>
          </cell>
        </row>
        <row r="299">
          <cell r="M299">
            <v>0</v>
          </cell>
          <cell r="N299">
            <v>0</v>
          </cell>
        </row>
        <row r="300">
          <cell r="M300">
            <v>0</v>
          </cell>
          <cell r="N300">
            <v>0</v>
          </cell>
        </row>
        <row r="301">
          <cell r="M301">
            <v>0</v>
          </cell>
          <cell r="N301">
            <v>0</v>
          </cell>
        </row>
        <row r="302">
          <cell r="M302">
            <v>0</v>
          </cell>
          <cell r="N302">
            <v>0</v>
          </cell>
        </row>
        <row r="303">
          <cell r="M303">
            <v>0</v>
          </cell>
          <cell r="N303">
            <v>0</v>
          </cell>
        </row>
        <row r="304">
          <cell r="M304">
            <v>0</v>
          </cell>
          <cell r="N304">
            <v>0</v>
          </cell>
        </row>
        <row r="305">
          <cell r="M305">
            <v>0</v>
          </cell>
          <cell r="N305">
            <v>0</v>
          </cell>
        </row>
        <row r="306">
          <cell r="M306">
            <v>0</v>
          </cell>
          <cell r="N306">
            <v>0</v>
          </cell>
        </row>
        <row r="307">
          <cell r="M307">
            <v>0</v>
          </cell>
          <cell r="N307">
            <v>0</v>
          </cell>
        </row>
        <row r="308">
          <cell r="M308">
            <v>0</v>
          </cell>
          <cell r="N308">
            <v>0</v>
          </cell>
        </row>
        <row r="309">
          <cell r="M309">
            <v>0</v>
          </cell>
          <cell r="N309">
            <v>0</v>
          </cell>
        </row>
        <row r="310">
          <cell r="M310">
            <v>0</v>
          </cell>
          <cell r="N310">
            <v>0</v>
          </cell>
        </row>
        <row r="311">
          <cell r="M311">
            <v>0</v>
          </cell>
          <cell r="N311">
            <v>0</v>
          </cell>
        </row>
        <row r="312">
          <cell r="M312">
            <v>0</v>
          </cell>
          <cell r="N312">
            <v>0</v>
          </cell>
        </row>
        <row r="313">
          <cell r="M313">
            <v>0</v>
          </cell>
          <cell r="N313">
            <v>0</v>
          </cell>
        </row>
        <row r="314">
          <cell r="M314">
            <v>0</v>
          </cell>
          <cell r="N314">
            <v>0</v>
          </cell>
        </row>
        <row r="315">
          <cell r="M315">
            <v>0</v>
          </cell>
          <cell r="N315">
            <v>0</v>
          </cell>
        </row>
        <row r="316">
          <cell r="M316">
            <v>0</v>
          </cell>
          <cell r="N316">
            <v>0</v>
          </cell>
        </row>
        <row r="317">
          <cell r="M317">
            <v>0</v>
          </cell>
          <cell r="N317">
            <v>0</v>
          </cell>
        </row>
        <row r="318">
          <cell r="M318">
            <v>0</v>
          </cell>
          <cell r="N318">
            <v>0</v>
          </cell>
        </row>
        <row r="319">
          <cell r="M319">
            <v>0</v>
          </cell>
          <cell r="N319">
            <v>0</v>
          </cell>
        </row>
        <row r="320">
          <cell r="M320">
            <v>0</v>
          </cell>
          <cell r="N320">
            <v>0</v>
          </cell>
        </row>
        <row r="321">
          <cell r="M321">
            <v>0</v>
          </cell>
          <cell r="N321">
            <v>0</v>
          </cell>
        </row>
        <row r="322">
          <cell r="M322">
            <v>0</v>
          </cell>
          <cell r="N322">
            <v>0</v>
          </cell>
        </row>
        <row r="323">
          <cell r="M323">
            <v>0</v>
          </cell>
          <cell r="N323">
            <v>0</v>
          </cell>
        </row>
        <row r="324">
          <cell r="M324">
            <v>0</v>
          </cell>
          <cell r="N324">
            <v>0</v>
          </cell>
        </row>
        <row r="325">
          <cell r="M325">
            <v>0</v>
          </cell>
          <cell r="N325">
            <v>0</v>
          </cell>
        </row>
        <row r="326">
          <cell r="M326">
            <v>0</v>
          </cell>
          <cell r="N326">
            <v>0</v>
          </cell>
        </row>
        <row r="327">
          <cell r="M327">
            <v>0</v>
          </cell>
          <cell r="N327">
            <v>0</v>
          </cell>
        </row>
        <row r="328">
          <cell r="M328">
            <v>0</v>
          </cell>
          <cell r="N328">
            <v>0</v>
          </cell>
        </row>
        <row r="329">
          <cell r="M329">
            <v>0</v>
          </cell>
          <cell r="N329">
            <v>0</v>
          </cell>
        </row>
        <row r="330">
          <cell r="M330">
            <v>0</v>
          </cell>
          <cell r="N330">
            <v>0</v>
          </cell>
        </row>
        <row r="331">
          <cell r="M331">
            <v>0</v>
          </cell>
          <cell r="N331">
            <v>0</v>
          </cell>
        </row>
        <row r="332">
          <cell r="M332">
            <v>0</v>
          </cell>
          <cell r="N332">
            <v>0</v>
          </cell>
        </row>
        <row r="333">
          <cell r="M333">
            <v>0</v>
          </cell>
          <cell r="N333">
            <v>0</v>
          </cell>
        </row>
        <row r="334">
          <cell r="M334">
            <v>0</v>
          </cell>
          <cell r="N334">
            <v>0</v>
          </cell>
        </row>
        <row r="335">
          <cell r="M335">
            <v>0</v>
          </cell>
          <cell r="N335">
            <v>0</v>
          </cell>
        </row>
        <row r="336">
          <cell r="M336">
            <v>0</v>
          </cell>
          <cell r="N336">
            <v>0</v>
          </cell>
        </row>
        <row r="337">
          <cell r="M337">
            <v>0</v>
          </cell>
          <cell r="N337">
            <v>0</v>
          </cell>
        </row>
        <row r="338">
          <cell r="M338">
            <v>0</v>
          </cell>
          <cell r="N338">
            <v>0</v>
          </cell>
        </row>
        <row r="339">
          <cell r="M339">
            <v>0</v>
          </cell>
          <cell r="N339">
            <v>0</v>
          </cell>
        </row>
        <row r="340">
          <cell r="M340">
            <v>0</v>
          </cell>
          <cell r="N340">
            <v>0</v>
          </cell>
        </row>
        <row r="341">
          <cell r="M341">
            <v>0</v>
          </cell>
          <cell r="N341">
            <v>0</v>
          </cell>
        </row>
        <row r="342">
          <cell r="M342">
            <v>0</v>
          </cell>
          <cell r="N342">
            <v>0</v>
          </cell>
        </row>
        <row r="343">
          <cell r="M343">
            <v>0</v>
          </cell>
          <cell r="N343">
            <v>0</v>
          </cell>
        </row>
        <row r="344">
          <cell r="M344">
            <v>0</v>
          </cell>
          <cell r="N344">
            <v>0</v>
          </cell>
        </row>
        <row r="345">
          <cell r="M345">
            <v>0</v>
          </cell>
          <cell r="N345">
            <v>0</v>
          </cell>
        </row>
        <row r="346">
          <cell r="M346">
            <v>0</v>
          </cell>
          <cell r="N346">
            <v>0</v>
          </cell>
        </row>
        <row r="347">
          <cell r="M347">
            <v>0</v>
          </cell>
          <cell r="N347">
            <v>0</v>
          </cell>
        </row>
        <row r="348">
          <cell r="M348">
            <v>0</v>
          </cell>
          <cell r="N348">
            <v>0</v>
          </cell>
        </row>
        <row r="349">
          <cell r="M349">
            <v>0</v>
          </cell>
          <cell r="N349">
            <v>0</v>
          </cell>
        </row>
        <row r="350">
          <cell r="M350">
            <v>0</v>
          </cell>
          <cell r="N350">
            <v>0</v>
          </cell>
        </row>
        <row r="351">
          <cell r="M351">
            <v>0</v>
          </cell>
          <cell r="N351">
            <v>0</v>
          </cell>
        </row>
        <row r="352">
          <cell r="M352">
            <v>0</v>
          </cell>
          <cell r="N352">
            <v>0</v>
          </cell>
        </row>
        <row r="353">
          <cell r="M353">
            <v>0</v>
          </cell>
          <cell r="N353">
            <v>0</v>
          </cell>
        </row>
        <row r="354">
          <cell r="M354">
            <v>0</v>
          </cell>
          <cell r="N354">
            <v>0</v>
          </cell>
        </row>
        <row r="355">
          <cell r="M355">
            <v>0</v>
          </cell>
          <cell r="N355">
            <v>0</v>
          </cell>
        </row>
        <row r="356">
          <cell r="M356">
            <v>0</v>
          </cell>
          <cell r="N356">
            <v>0</v>
          </cell>
        </row>
        <row r="357">
          <cell r="M357">
            <v>0</v>
          </cell>
          <cell r="N357">
            <v>0</v>
          </cell>
        </row>
        <row r="358">
          <cell r="M358">
            <v>0</v>
          </cell>
          <cell r="N358">
            <v>0</v>
          </cell>
        </row>
        <row r="359">
          <cell r="M359">
            <v>0</v>
          </cell>
          <cell r="N359">
            <v>0</v>
          </cell>
        </row>
        <row r="360">
          <cell r="M360">
            <v>0</v>
          </cell>
          <cell r="N360">
            <v>0</v>
          </cell>
        </row>
        <row r="361">
          <cell r="M361">
            <v>0</v>
          </cell>
          <cell r="N361">
            <v>0</v>
          </cell>
        </row>
        <row r="362">
          <cell r="M362">
            <v>0</v>
          </cell>
          <cell r="N362">
            <v>0</v>
          </cell>
        </row>
        <row r="363">
          <cell r="M363">
            <v>0</v>
          </cell>
          <cell r="N363">
            <v>0</v>
          </cell>
        </row>
        <row r="364">
          <cell r="M364">
            <v>0</v>
          </cell>
          <cell r="N364">
            <v>0</v>
          </cell>
        </row>
        <row r="365">
          <cell r="M365">
            <v>0</v>
          </cell>
          <cell r="N365">
            <v>0</v>
          </cell>
        </row>
        <row r="366">
          <cell r="M366">
            <v>0</v>
          </cell>
          <cell r="N366">
            <v>0</v>
          </cell>
        </row>
        <row r="367">
          <cell r="M367">
            <v>0</v>
          </cell>
          <cell r="N367">
            <v>0</v>
          </cell>
        </row>
        <row r="368">
          <cell r="M368">
            <v>0</v>
          </cell>
          <cell r="N368">
            <v>0</v>
          </cell>
        </row>
        <row r="369">
          <cell r="M369">
            <v>0</v>
          </cell>
          <cell r="N369">
            <v>0</v>
          </cell>
        </row>
        <row r="370">
          <cell r="M370">
            <v>0</v>
          </cell>
          <cell r="N370">
            <v>0</v>
          </cell>
        </row>
        <row r="371">
          <cell r="M371">
            <v>0</v>
          </cell>
          <cell r="N371">
            <v>0</v>
          </cell>
        </row>
        <row r="372">
          <cell r="M372">
            <v>0</v>
          </cell>
          <cell r="N372">
            <v>0</v>
          </cell>
        </row>
        <row r="373">
          <cell r="M373">
            <v>0</v>
          </cell>
          <cell r="N373">
            <v>0</v>
          </cell>
        </row>
        <row r="374">
          <cell r="M374">
            <v>0</v>
          </cell>
          <cell r="N374">
            <v>0</v>
          </cell>
        </row>
        <row r="375">
          <cell r="M375">
            <v>0</v>
          </cell>
          <cell r="N375">
            <v>0</v>
          </cell>
        </row>
        <row r="376">
          <cell r="M376">
            <v>0</v>
          </cell>
          <cell r="N376">
            <v>0</v>
          </cell>
        </row>
        <row r="377">
          <cell r="M377">
            <v>0</v>
          </cell>
          <cell r="N377">
            <v>0</v>
          </cell>
        </row>
        <row r="378">
          <cell r="M378">
            <v>0</v>
          </cell>
          <cell r="N378">
            <v>0</v>
          </cell>
        </row>
        <row r="379">
          <cell r="M379">
            <v>0</v>
          </cell>
          <cell r="N379">
            <v>0</v>
          </cell>
        </row>
        <row r="380">
          <cell r="M380">
            <v>0</v>
          </cell>
          <cell r="N380">
            <v>0</v>
          </cell>
        </row>
        <row r="381">
          <cell r="M381">
            <v>0</v>
          </cell>
          <cell r="N381">
            <v>0</v>
          </cell>
        </row>
        <row r="382">
          <cell r="M382">
            <v>0</v>
          </cell>
          <cell r="N382">
            <v>0</v>
          </cell>
        </row>
        <row r="383">
          <cell r="M383">
            <v>0</v>
          </cell>
          <cell r="N383">
            <v>0</v>
          </cell>
        </row>
        <row r="384">
          <cell r="M384">
            <v>0</v>
          </cell>
          <cell r="N384">
            <v>0</v>
          </cell>
        </row>
        <row r="385">
          <cell r="M385">
            <v>0</v>
          </cell>
          <cell r="N385">
            <v>0</v>
          </cell>
        </row>
        <row r="386">
          <cell r="M386">
            <v>0</v>
          </cell>
          <cell r="N386">
            <v>0</v>
          </cell>
        </row>
        <row r="387">
          <cell r="M387">
            <v>0</v>
          </cell>
          <cell r="N387">
            <v>0</v>
          </cell>
        </row>
        <row r="388">
          <cell r="M388">
            <v>0</v>
          </cell>
          <cell r="N388">
            <v>0</v>
          </cell>
        </row>
        <row r="389">
          <cell r="M389">
            <v>0</v>
          </cell>
          <cell r="N389">
            <v>0</v>
          </cell>
        </row>
        <row r="390">
          <cell r="M390">
            <v>0</v>
          </cell>
          <cell r="N390">
            <v>0</v>
          </cell>
        </row>
        <row r="391">
          <cell r="M391">
            <v>0</v>
          </cell>
          <cell r="N391">
            <v>0</v>
          </cell>
        </row>
        <row r="392">
          <cell r="M392">
            <v>0</v>
          </cell>
          <cell r="N392">
            <v>0</v>
          </cell>
        </row>
        <row r="393">
          <cell r="M393">
            <v>0</v>
          </cell>
          <cell r="N393">
            <v>0</v>
          </cell>
        </row>
        <row r="394">
          <cell r="M394">
            <v>0</v>
          </cell>
          <cell r="N394">
            <v>0</v>
          </cell>
        </row>
        <row r="395">
          <cell r="M395">
            <v>0</v>
          </cell>
          <cell r="N395">
            <v>0</v>
          </cell>
        </row>
        <row r="396">
          <cell r="M396">
            <v>0</v>
          </cell>
          <cell r="N396">
            <v>0</v>
          </cell>
        </row>
        <row r="397">
          <cell r="M397">
            <v>0</v>
          </cell>
          <cell r="N397">
            <v>0</v>
          </cell>
        </row>
        <row r="398">
          <cell r="M398">
            <v>0</v>
          </cell>
          <cell r="N398">
            <v>0</v>
          </cell>
        </row>
        <row r="399">
          <cell r="M399">
            <v>0</v>
          </cell>
          <cell r="N399">
            <v>0</v>
          </cell>
        </row>
        <row r="400">
          <cell r="M400">
            <v>0</v>
          </cell>
          <cell r="N400">
            <v>0</v>
          </cell>
        </row>
        <row r="401">
          <cell r="M401">
            <v>0</v>
          </cell>
          <cell r="N401">
            <v>0</v>
          </cell>
        </row>
        <row r="402">
          <cell r="M402">
            <v>0</v>
          </cell>
          <cell r="N402">
            <v>0</v>
          </cell>
        </row>
        <row r="403">
          <cell r="M403">
            <v>0</v>
          </cell>
          <cell r="N403">
            <v>0</v>
          </cell>
        </row>
        <row r="404">
          <cell r="M404">
            <v>0</v>
          </cell>
          <cell r="N404">
            <v>0</v>
          </cell>
        </row>
        <row r="405">
          <cell r="M405">
            <v>0</v>
          </cell>
          <cell r="N405">
            <v>0</v>
          </cell>
        </row>
        <row r="406">
          <cell r="M406">
            <v>0</v>
          </cell>
          <cell r="N406">
            <v>0</v>
          </cell>
        </row>
        <row r="407">
          <cell r="M407">
            <v>0</v>
          </cell>
          <cell r="N407">
            <v>0</v>
          </cell>
        </row>
        <row r="408">
          <cell r="M408">
            <v>0</v>
          </cell>
          <cell r="N408">
            <v>0</v>
          </cell>
        </row>
        <row r="409">
          <cell r="M409">
            <v>0</v>
          </cell>
          <cell r="N409">
            <v>0</v>
          </cell>
        </row>
        <row r="410">
          <cell r="M410">
            <v>0</v>
          </cell>
          <cell r="N410">
            <v>0</v>
          </cell>
        </row>
        <row r="411">
          <cell r="M411">
            <v>0</v>
          </cell>
          <cell r="N411">
            <v>0</v>
          </cell>
        </row>
        <row r="412">
          <cell r="M412">
            <v>0</v>
          </cell>
          <cell r="N412">
            <v>0</v>
          </cell>
        </row>
        <row r="413">
          <cell r="M413">
            <v>0</v>
          </cell>
          <cell r="N413">
            <v>0</v>
          </cell>
        </row>
        <row r="414">
          <cell r="M414">
            <v>0</v>
          </cell>
          <cell r="N414">
            <v>0</v>
          </cell>
        </row>
        <row r="415">
          <cell r="M415">
            <v>0</v>
          </cell>
          <cell r="N415">
            <v>0</v>
          </cell>
        </row>
        <row r="416">
          <cell r="M416">
            <v>0</v>
          </cell>
          <cell r="N416">
            <v>0</v>
          </cell>
        </row>
        <row r="417">
          <cell r="M417">
            <v>0</v>
          </cell>
          <cell r="N417">
            <v>0</v>
          </cell>
        </row>
        <row r="418">
          <cell r="M418">
            <v>0</v>
          </cell>
          <cell r="N418">
            <v>0</v>
          </cell>
        </row>
        <row r="419">
          <cell r="M419">
            <v>0</v>
          </cell>
          <cell r="N419">
            <v>0</v>
          </cell>
        </row>
        <row r="420">
          <cell r="M420">
            <v>0</v>
          </cell>
          <cell r="N420">
            <v>0</v>
          </cell>
        </row>
        <row r="421">
          <cell r="M421">
            <v>0</v>
          </cell>
          <cell r="N421">
            <v>0</v>
          </cell>
        </row>
        <row r="422">
          <cell r="M422">
            <v>0</v>
          </cell>
          <cell r="N422">
            <v>0</v>
          </cell>
        </row>
        <row r="423">
          <cell r="M423">
            <v>0</v>
          </cell>
          <cell r="N423">
            <v>0</v>
          </cell>
        </row>
        <row r="424">
          <cell r="M424">
            <v>0</v>
          </cell>
          <cell r="N424">
            <v>0</v>
          </cell>
        </row>
        <row r="425">
          <cell r="M425">
            <v>0</v>
          </cell>
          <cell r="N425">
            <v>0</v>
          </cell>
        </row>
        <row r="426">
          <cell r="M426">
            <v>0</v>
          </cell>
          <cell r="N426">
            <v>0</v>
          </cell>
        </row>
        <row r="427">
          <cell r="M427">
            <v>0</v>
          </cell>
          <cell r="N427">
            <v>0</v>
          </cell>
        </row>
        <row r="428">
          <cell r="M428">
            <v>0</v>
          </cell>
          <cell r="N428">
            <v>0</v>
          </cell>
        </row>
        <row r="429">
          <cell r="M429">
            <v>0</v>
          </cell>
          <cell r="N429">
            <v>0</v>
          </cell>
        </row>
        <row r="430">
          <cell r="M430">
            <v>0</v>
          </cell>
          <cell r="N430">
            <v>0</v>
          </cell>
        </row>
        <row r="431">
          <cell r="M431">
            <v>0</v>
          </cell>
          <cell r="N431">
            <v>0</v>
          </cell>
        </row>
        <row r="432">
          <cell r="M432">
            <v>0</v>
          </cell>
          <cell r="N432">
            <v>0</v>
          </cell>
        </row>
        <row r="433">
          <cell r="M433">
            <v>0</v>
          </cell>
          <cell r="N433">
            <v>0</v>
          </cell>
        </row>
        <row r="434">
          <cell r="M434">
            <v>0</v>
          </cell>
          <cell r="N434">
            <v>0</v>
          </cell>
        </row>
        <row r="435">
          <cell r="M435">
            <v>0</v>
          </cell>
          <cell r="N435">
            <v>0</v>
          </cell>
        </row>
        <row r="436">
          <cell r="M436">
            <v>0</v>
          </cell>
          <cell r="N436">
            <v>0</v>
          </cell>
        </row>
        <row r="437">
          <cell r="M437">
            <v>0</v>
          </cell>
          <cell r="N437">
            <v>0</v>
          </cell>
        </row>
        <row r="438">
          <cell r="M438">
            <v>0</v>
          </cell>
          <cell r="N438">
            <v>0</v>
          </cell>
        </row>
        <row r="439">
          <cell r="M439">
            <v>0</v>
          </cell>
          <cell r="N439">
            <v>0</v>
          </cell>
        </row>
        <row r="440">
          <cell r="M440">
            <v>0</v>
          </cell>
          <cell r="N440">
            <v>0</v>
          </cell>
        </row>
        <row r="441">
          <cell r="M441">
            <v>0</v>
          </cell>
          <cell r="N441">
            <v>0</v>
          </cell>
        </row>
        <row r="442">
          <cell r="M442">
            <v>0</v>
          </cell>
          <cell r="N442">
            <v>0</v>
          </cell>
        </row>
        <row r="443">
          <cell r="M443">
            <v>0</v>
          </cell>
          <cell r="N443">
            <v>0</v>
          </cell>
        </row>
        <row r="444">
          <cell r="M444">
            <v>0</v>
          </cell>
          <cell r="N444">
            <v>0</v>
          </cell>
        </row>
        <row r="445">
          <cell r="M445">
            <v>0</v>
          </cell>
          <cell r="N445">
            <v>0</v>
          </cell>
        </row>
        <row r="446">
          <cell r="M446">
            <v>0</v>
          </cell>
          <cell r="N446">
            <v>0</v>
          </cell>
        </row>
        <row r="447">
          <cell r="M447">
            <v>0</v>
          </cell>
          <cell r="N447">
            <v>0</v>
          </cell>
        </row>
        <row r="448">
          <cell r="M448">
            <v>0</v>
          </cell>
          <cell r="N448">
            <v>0</v>
          </cell>
        </row>
        <row r="449">
          <cell r="M449">
            <v>0</v>
          </cell>
          <cell r="N449">
            <v>0</v>
          </cell>
        </row>
        <row r="450">
          <cell r="M450">
            <v>0</v>
          </cell>
          <cell r="N450">
            <v>0</v>
          </cell>
        </row>
        <row r="451">
          <cell r="M451">
            <v>0</v>
          </cell>
          <cell r="N451">
            <v>0</v>
          </cell>
        </row>
        <row r="452">
          <cell r="M452">
            <v>0</v>
          </cell>
          <cell r="N452">
            <v>0</v>
          </cell>
        </row>
        <row r="453">
          <cell r="M453">
            <v>0</v>
          </cell>
          <cell r="N453">
            <v>0</v>
          </cell>
        </row>
        <row r="454">
          <cell r="M454">
            <v>0</v>
          </cell>
          <cell r="N454">
            <v>0</v>
          </cell>
        </row>
        <row r="455">
          <cell r="M455">
            <v>0</v>
          </cell>
          <cell r="N455">
            <v>0</v>
          </cell>
        </row>
        <row r="456">
          <cell r="M456">
            <v>0</v>
          </cell>
          <cell r="N456">
            <v>0</v>
          </cell>
        </row>
        <row r="457">
          <cell r="M457">
            <v>0</v>
          </cell>
          <cell r="N457">
            <v>0</v>
          </cell>
        </row>
        <row r="458">
          <cell r="M458">
            <v>0</v>
          </cell>
          <cell r="N458">
            <v>0</v>
          </cell>
        </row>
        <row r="459">
          <cell r="M459">
            <v>0</v>
          </cell>
          <cell r="N459">
            <v>0</v>
          </cell>
        </row>
        <row r="460">
          <cell r="M460">
            <v>0</v>
          </cell>
          <cell r="N460">
            <v>0</v>
          </cell>
        </row>
        <row r="461">
          <cell r="M461">
            <v>0</v>
          </cell>
          <cell r="N461">
            <v>0</v>
          </cell>
        </row>
        <row r="462">
          <cell r="M462">
            <v>0</v>
          </cell>
          <cell r="N462">
            <v>0</v>
          </cell>
        </row>
        <row r="463">
          <cell r="M463">
            <v>0</v>
          </cell>
          <cell r="N463">
            <v>0</v>
          </cell>
        </row>
        <row r="464">
          <cell r="M464">
            <v>0</v>
          </cell>
          <cell r="N464">
            <v>0</v>
          </cell>
        </row>
        <row r="465">
          <cell r="M465">
            <v>0</v>
          </cell>
          <cell r="N465">
            <v>0</v>
          </cell>
        </row>
        <row r="466">
          <cell r="M466">
            <v>0</v>
          </cell>
          <cell r="N466">
            <v>0</v>
          </cell>
        </row>
        <row r="467">
          <cell r="M467">
            <v>0</v>
          </cell>
          <cell r="N467">
            <v>0</v>
          </cell>
        </row>
        <row r="468">
          <cell r="M468">
            <v>0</v>
          </cell>
          <cell r="N468">
            <v>0</v>
          </cell>
        </row>
        <row r="469">
          <cell r="M469">
            <v>0</v>
          </cell>
          <cell r="N469">
            <v>0</v>
          </cell>
        </row>
        <row r="470">
          <cell r="M470">
            <v>0</v>
          </cell>
          <cell r="N470">
            <v>0</v>
          </cell>
        </row>
        <row r="471">
          <cell r="M471">
            <v>0</v>
          </cell>
          <cell r="N471">
            <v>0</v>
          </cell>
        </row>
        <row r="472">
          <cell r="M472">
            <v>0</v>
          </cell>
          <cell r="N472">
            <v>0</v>
          </cell>
        </row>
        <row r="473">
          <cell r="M473">
            <v>0</v>
          </cell>
          <cell r="N473">
            <v>0</v>
          </cell>
        </row>
        <row r="474">
          <cell r="M474">
            <v>0</v>
          </cell>
          <cell r="N474">
            <v>0</v>
          </cell>
        </row>
        <row r="475">
          <cell r="M475">
            <v>0</v>
          </cell>
          <cell r="N475">
            <v>0</v>
          </cell>
        </row>
        <row r="476">
          <cell r="M476">
            <v>0</v>
          </cell>
          <cell r="N476">
            <v>0</v>
          </cell>
        </row>
        <row r="477">
          <cell r="M477">
            <v>0</v>
          </cell>
          <cell r="N477">
            <v>0</v>
          </cell>
        </row>
        <row r="478">
          <cell r="M478">
            <v>0</v>
          </cell>
          <cell r="N478">
            <v>0</v>
          </cell>
        </row>
        <row r="479">
          <cell r="M479">
            <v>0</v>
          </cell>
          <cell r="N479">
            <v>0</v>
          </cell>
        </row>
        <row r="480">
          <cell r="M480">
            <v>0</v>
          </cell>
          <cell r="N480">
            <v>0</v>
          </cell>
        </row>
        <row r="481">
          <cell r="M481">
            <v>0</v>
          </cell>
          <cell r="N481">
            <v>0</v>
          </cell>
        </row>
        <row r="482">
          <cell r="M482">
            <v>0</v>
          </cell>
          <cell r="N482">
            <v>0</v>
          </cell>
        </row>
        <row r="483">
          <cell r="M483">
            <v>0</v>
          </cell>
          <cell r="N483">
            <v>0</v>
          </cell>
        </row>
        <row r="484">
          <cell r="M484">
            <v>0</v>
          </cell>
          <cell r="N484">
            <v>0</v>
          </cell>
        </row>
        <row r="485">
          <cell r="M485">
            <v>0</v>
          </cell>
          <cell r="N485">
            <v>0</v>
          </cell>
        </row>
        <row r="486">
          <cell r="M486">
            <v>0</v>
          </cell>
          <cell r="N486">
            <v>0</v>
          </cell>
        </row>
        <row r="487">
          <cell r="M487">
            <v>0</v>
          </cell>
          <cell r="N487">
            <v>0</v>
          </cell>
        </row>
        <row r="488">
          <cell r="M488">
            <v>0</v>
          </cell>
          <cell r="N488">
            <v>0</v>
          </cell>
        </row>
        <row r="489">
          <cell r="M489">
            <v>0</v>
          </cell>
          <cell r="N489">
            <v>0</v>
          </cell>
        </row>
        <row r="490">
          <cell r="M490">
            <v>0</v>
          </cell>
          <cell r="N490">
            <v>0</v>
          </cell>
        </row>
        <row r="491">
          <cell r="M491">
            <v>0</v>
          </cell>
          <cell r="N491">
            <v>0</v>
          </cell>
        </row>
        <row r="492">
          <cell r="M492">
            <v>0</v>
          </cell>
          <cell r="N492">
            <v>0</v>
          </cell>
        </row>
        <row r="493">
          <cell r="M493">
            <v>0</v>
          </cell>
          <cell r="N493">
            <v>0</v>
          </cell>
        </row>
        <row r="494">
          <cell r="M494">
            <v>0</v>
          </cell>
          <cell r="N494">
            <v>0</v>
          </cell>
        </row>
        <row r="495">
          <cell r="M495">
            <v>0</v>
          </cell>
          <cell r="N495">
            <v>0</v>
          </cell>
        </row>
        <row r="496">
          <cell r="M496">
            <v>0</v>
          </cell>
          <cell r="N496">
            <v>0</v>
          </cell>
        </row>
        <row r="497">
          <cell r="M497">
            <v>0</v>
          </cell>
          <cell r="N497">
            <v>0</v>
          </cell>
        </row>
        <row r="498">
          <cell r="M498">
            <v>0</v>
          </cell>
          <cell r="N498">
            <v>0</v>
          </cell>
        </row>
        <row r="499">
          <cell r="M499">
            <v>0</v>
          </cell>
          <cell r="N499">
            <v>0</v>
          </cell>
        </row>
        <row r="500">
          <cell r="M500">
            <v>0</v>
          </cell>
          <cell r="N500">
            <v>0</v>
          </cell>
        </row>
        <row r="501">
          <cell r="M501">
            <v>0</v>
          </cell>
          <cell r="N501">
            <v>0</v>
          </cell>
        </row>
        <row r="502">
          <cell r="M502">
            <v>0</v>
          </cell>
          <cell r="N502">
            <v>0</v>
          </cell>
        </row>
        <row r="503">
          <cell r="M503">
            <v>0</v>
          </cell>
          <cell r="N503">
            <v>0</v>
          </cell>
        </row>
        <row r="504">
          <cell r="M504">
            <v>0</v>
          </cell>
          <cell r="N504">
            <v>0</v>
          </cell>
        </row>
        <row r="505">
          <cell r="M505">
            <v>0</v>
          </cell>
          <cell r="N505">
            <v>0</v>
          </cell>
        </row>
        <row r="506">
          <cell r="M506">
            <v>0</v>
          </cell>
          <cell r="N506">
            <v>0</v>
          </cell>
        </row>
        <row r="507">
          <cell r="M507">
            <v>0</v>
          </cell>
          <cell r="N507">
            <v>0</v>
          </cell>
        </row>
        <row r="508">
          <cell r="M508">
            <v>0</v>
          </cell>
          <cell r="N508">
            <v>0</v>
          </cell>
        </row>
        <row r="509">
          <cell r="M509">
            <v>0</v>
          </cell>
          <cell r="N509">
            <v>0</v>
          </cell>
        </row>
        <row r="510">
          <cell r="M510">
            <v>0</v>
          </cell>
          <cell r="N510">
            <v>0</v>
          </cell>
        </row>
        <row r="511">
          <cell r="M511">
            <v>0</v>
          </cell>
          <cell r="N511">
            <v>0</v>
          </cell>
        </row>
        <row r="512">
          <cell r="M512">
            <v>0</v>
          </cell>
          <cell r="N512">
            <v>0</v>
          </cell>
        </row>
        <row r="513">
          <cell r="M513">
            <v>0</v>
          </cell>
          <cell r="N513">
            <v>0</v>
          </cell>
        </row>
        <row r="514">
          <cell r="M514">
            <v>0</v>
          </cell>
          <cell r="N514">
            <v>0</v>
          </cell>
        </row>
        <row r="515">
          <cell r="M515">
            <v>0</v>
          </cell>
          <cell r="N515">
            <v>0</v>
          </cell>
        </row>
        <row r="516">
          <cell r="M516">
            <v>0</v>
          </cell>
          <cell r="N516">
            <v>0</v>
          </cell>
        </row>
        <row r="517">
          <cell r="M517">
            <v>0</v>
          </cell>
          <cell r="N517">
            <v>0</v>
          </cell>
        </row>
        <row r="518">
          <cell r="M518">
            <v>0</v>
          </cell>
          <cell r="N518">
            <v>0</v>
          </cell>
        </row>
        <row r="519">
          <cell r="M519">
            <v>0</v>
          </cell>
          <cell r="N519">
            <v>0</v>
          </cell>
        </row>
        <row r="520">
          <cell r="M520">
            <v>0</v>
          </cell>
          <cell r="N520">
            <v>0</v>
          </cell>
        </row>
        <row r="521">
          <cell r="M521">
            <v>0</v>
          </cell>
          <cell r="N521">
            <v>0</v>
          </cell>
        </row>
        <row r="522">
          <cell r="M522">
            <v>0</v>
          </cell>
          <cell r="N522">
            <v>0</v>
          </cell>
        </row>
        <row r="523">
          <cell r="M523">
            <v>0</v>
          </cell>
          <cell r="N523">
            <v>0</v>
          </cell>
        </row>
        <row r="524">
          <cell r="M524">
            <v>0</v>
          </cell>
          <cell r="N524">
            <v>0</v>
          </cell>
        </row>
        <row r="525">
          <cell r="M525">
            <v>0</v>
          </cell>
          <cell r="N525">
            <v>0</v>
          </cell>
        </row>
        <row r="526">
          <cell r="M526">
            <v>0</v>
          </cell>
          <cell r="N526">
            <v>0</v>
          </cell>
        </row>
        <row r="527">
          <cell r="M527">
            <v>0</v>
          </cell>
          <cell r="N527">
            <v>0</v>
          </cell>
        </row>
        <row r="528">
          <cell r="M528">
            <v>0</v>
          </cell>
          <cell r="N528">
            <v>0</v>
          </cell>
        </row>
        <row r="529">
          <cell r="M529">
            <v>0</v>
          </cell>
          <cell r="N529">
            <v>0</v>
          </cell>
        </row>
        <row r="530">
          <cell r="M530">
            <v>0</v>
          </cell>
          <cell r="N530">
            <v>0</v>
          </cell>
        </row>
        <row r="531">
          <cell r="M531">
            <v>0</v>
          </cell>
          <cell r="N531">
            <v>0</v>
          </cell>
        </row>
        <row r="532">
          <cell r="M532">
            <v>0</v>
          </cell>
          <cell r="N532">
            <v>0</v>
          </cell>
        </row>
        <row r="533">
          <cell r="M533">
            <v>0</v>
          </cell>
          <cell r="N533">
            <v>0</v>
          </cell>
        </row>
        <row r="534">
          <cell r="M534">
            <v>0</v>
          </cell>
          <cell r="N534">
            <v>0</v>
          </cell>
        </row>
        <row r="535">
          <cell r="M535">
            <v>0</v>
          </cell>
          <cell r="N535">
            <v>0</v>
          </cell>
        </row>
        <row r="536">
          <cell r="M536">
            <v>0</v>
          </cell>
          <cell r="N536">
            <v>0</v>
          </cell>
        </row>
        <row r="537">
          <cell r="M537">
            <v>0</v>
          </cell>
          <cell r="N537">
            <v>0</v>
          </cell>
        </row>
        <row r="538">
          <cell r="M538">
            <v>0</v>
          </cell>
          <cell r="N538">
            <v>0</v>
          </cell>
        </row>
        <row r="539">
          <cell r="M539">
            <v>0</v>
          </cell>
          <cell r="N539">
            <v>0</v>
          </cell>
        </row>
        <row r="540">
          <cell r="M540">
            <v>0</v>
          </cell>
          <cell r="N540">
            <v>0</v>
          </cell>
        </row>
        <row r="541">
          <cell r="M541">
            <v>0</v>
          </cell>
          <cell r="N541">
            <v>0</v>
          </cell>
        </row>
        <row r="542">
          <cell r="M542">
            <v>0</v>
          </cell>
          <cell r="N542">
            <v>0</v>
          </cell>
        </row>
        <row r="543">
          <cell r="M543">
            <v>0</v>
          </cell>
          <cell r="N543">
            <v>0</v>
          </cell>
        </row>
        <row r="544">
          <cell r="M544">
            <v>0</v>
          </cell>
          <cell r="N544">
            <v>0</v>
          </cell>
        </row>
        <row r="545">
          <cell r="M545">
            <v>0</v>
          </cell>
          <cell r="N545">
            <v>0</v>
          </cell>
        </row>
        <row r="546">
          <cell r="M546">
            <v>0</v>
          </cell>
          <cell r="N546">
            <v>0</v>
          </cell>
        </row>
        <row r="547">
          <cell r="M547">
            <v>0</v>
          </cell>
          <cell r="N547">
            <v>0</v>
          </cell>
        </row>
        <row r="548">
          <cell r="M548">
            <v>0</v>
          </cell>
          <cell r="N548">
            <v>0</v>
          </cell>
        </row>
        <row r="549">
          <cell r="M549">
            <v>0</v>
          </cell>
          <cell r="N549">
            <v>0</v>
          </cell>
        </row>
        <row r="550">
          <cell r="M550">
            <v>0</v>
          </cell>
          <cell r="N550">
            <v>0</v>
          </cell>
        </row>
        <row r="551">
          <cell r="M551">
            <v>0</v>
          </cell>
          <cell r="N551">
            <v>0</v>
          </cell>
        </row>
        <row r="552">
          <cell r="M552">
            <v>0</v>
          </cell>
          <cell r="N552">
            <v>0</v>
          </cell>
        </row>
        <row r="553">
          <cell r="M553">
            <v>0</v>
          </cell>
          <cell r="N553">
            <v>0</v>
          </cell>
        </row>
        <row r="554">
          <cell r="M554">
            <v>0</v>
          </cell>
          <cell r="N554">
            <v>0</v>
          </cell>
        </row>
        <row r="555">
          <cell r="M555">
            <v>0</v>
          </cell>
          <cell r="N555">
            <v>0</v>
          </cell>
        </row>
        <row r="556">
          <cell r="M556">
            <v>0</v>
          </cell>
          <cell r="N556">
            <v>0</v>
          </cell>
        </row>
        <row r="557">
          <cell r="M557">
            <v>0</v>
          </cell>
          <cell r="N557">
            <v>0</v>
          </cell>
        </row>
        <row r="558">
          <cell r="M558">
            <v>0</v>
          </cell>
          <cell r="N558">
            <v>0</v>
          </cell>
        </row>
        <row r="559">
          <cell r="M559">
            <v>0</v>
          </cell>
          <cell r="N559">
            <v>0</v>
          </cell>
        </row>
        <row r="560">
          <cell r="M560">
            <v>0</v>
          </cell>
          <cell r="N560">
            <v>0</v>
          </cell>
        </row>
        <row r="561">
          <cell r="M561">
            <v>0</v>
          </cell>
          <cell r="N561">
            <v>0</v>
          </cell>
        </row>
        <row r="562">
          <cell r="M562">
            <v>0</v>
          </cell>
          <cell r="N562">
            <v>0</v>
          </cell>
        </row>
        <row r="563">
          <cell r="M563">
            <v>0</v>
          </cell>
          <cell r="N563">
            <v>0</v>
          </cell>
        </row>
        <row r="564">
          <cell r="M564">
            <v>0</v>
          </cell>
          <cell r="N564">
            <v>0</v>
          </cell>
        </row>
        <row r="565">
          <cell r="M565">
            <v>0</v>
          </cell>
          <cell r="N565">
            <v>0</v>
          </cell>
        </row>
        <row r="566">
          <cell r="M566">
            <v>0</v>
          </cell>
          <cell r="N566">
            <v>0</v>
          </cell>
        </row>
        <row r="567">
          <cell r="M567">
            <v>0</v>
          </cell>
          <cell r="N567">
            <v>0</v>
          </cell>
        </row>
        <row r="568">
          <cell r="M568">
            <v>0</v>
          </cell>
          <cell r="N568">
            <v>0</v>
          </cell>
        </row>
        <row r="569">
          <cell r="M569">
            <v>0</v>
          </cell>
          <cell r="N569">
            <v>0</v>
          </cell>
        </row>
        <row r="570">
          <cell r="M570">
            <v>0</v>
          </cell>
          <cell r="N570">
            <v>0</v>
          </cell>
        </row>
        <row r="571">
          <cell r="M571">
            <v>0</v>
          </cell>
          <cell r="N571">
            <v>0</v>
          </cell>
        </row>
        <row r="572">
          <cell r="M572">
            <v>0</v>
          </cell>
          <cell r="N572">
            <v>0</v>
          </cell>
        </row>
        <row r="573">
          <cell r="M573">
            <v>0</v>
          </cell>
          <cell r="N573">
            <v>0</v>
          </cell>
        </row>
        <row r="574">
          <cell r="M574">
            <v>0</v>
          </cell>
          <cell r="N574">
            <v>0</v>
          </cell>
        </row>
        <row r="575">
          <cell r="M575">
            <v>0</v>
          </cell>
          <cell r="N575">
            <v>0</v>
          </cell>
        </row>
        <row r="576">
          <cell r="M576">
            <v>0</v>
          </cell>
          <cell r="N576">
            <v>0</v>
          </cell>
        </row>
        <row r="577">
          <cell r="M577">
            <v>0</v>
          </cell>
          <cell r="N577">
            <v>0</v>
          </cell>
        </row>
        <row r="578">
          <cell r="M578">
            <v>0</v>
          </cell>
          <cell r="N578">
            <v>0</v>
          </cell>
        </row>
        <row r="579">
          <cell r="M579">
            <v>0</v>
          </cell>
          <cell r="N579">
            <v>0</v>
          </cell>
        </row>
        <row r="580">
          <cell r="M580">
            <v>0</v>
          </cell>
          <cell r="N580">
            <v>0</v>
          </cell>
        </row>
        <row r="581">
          <cell r="M581">
            <v>0</v>
          </cell>
          <cell r="N581">
            <v>0</v>
          </cell>
        </row>
        <row r="582">
          <cell r="M582">
            <v>0</v>
          </cell>
          <cell r="N582">
            <v>0</v>
          </cell>
        </row>
        <row r="583">
          <cell r="M583">
            <v>0</v>
          </cell>
          <cell r="N583">
            <v>0</v>
          </cell>
        </row>
        <row r="584">
          <cell r="M584">
            <v>0</v>
          </cell>
          <cell r="N584">
            <v>0</v>
          </cell>
        </row>
        <row r="585">
          <cell r="M585">
            <v>0</v>
          </cell>
          <cell r="N585">
            <v>0</v>
          </cell>
        </row>
        <row r="586">
          <cell r="M586">
            <v>0</v>
          </cell>
          <cell r="N586">
            <v>0</v>
          </cell>
        </row>
        <row r="587">
          <cell r="M587">
            <v>0</v>
          </cell>
          <cell r="N587">
            <v>0</v>
          </cell>
        </row>
        <row r="588">
          <cell r="M588">
            <v>0</v>
          </cell>
          <cell r="N588">
            <v>0</v>
          </cell>
        </row>
        <row r="589">
          <cell r="M589">
            <v>0</v>
          </cell>
          <cell r="N589">
            <v>0</v>
          </cell>
        </row>
        <row r="590">
          <cell r="M590">
            <v>0</v>
          </cell>
          <cell r="N590">
            <v>0</v>
          </cell>
        </row>
        <row r="591">
          <cell r="M591">
            <v>0</v>
          </cell>
          <cell r="N591">
            <v>0</v>
          </cell>
        </row>
        <row r="592">
          <cell r="M592">
            <v>0</v>
          </cell>
          <cell r="N592">
            <v>0</v>
          </cell>
        </row>
        <row r="593">
          <cell r="M593">
            <v>0</v>
          </cell>
          <cell r="N593">
            <v>0</v>
          </cell>
        </row>
        <row r="594">
          <cell r="M594">
            <v>0</v>
          </cell>
          <cell r="N594">
            <v>0</v>
          </cell>
        </row>
        <row r="595">
          <cell r="M595">
            <v>0</v>
          </cell>
          <cell r="N595">
            <v>0</v>
          </cell>
        </row>
        <row r="596">
          <cell r="M596">
            <v>0</v>
          </cell>
          <cell r="N596">
            <v>0</v>
          </cell>
        </row>
        <row r="597">
          <cell r="M597">
            <v>0</v>
          </cell>
          <cell r="N597">
            <v>0</v>
          </cell>
        </row>
        <row r="598">
          <cell r="M598">
            <v>0</v>
          </cell>
          <cell r="N598">
            <v>0</v>
          </cell>
        </row>
        <row r="599">
          <cell r="M599">
            <v>0</v>
          </cell>
          <cell r="N599">
            <v>0</v>
          </cell>
        </row>
        <row r="600">
          <cell r="M600">
            <v>0</v>
          </cell>
          <cell r="N600">
            <v>0</v>
          </cell>
        </row>
        <row r="601">
          <cell r="M601">
            <v>0</v>
          </cell>
          <cell r="N601">
            <v>0</v>
          </cell>
        </row>
        <row r="602">
          <cell r="M602">
            <v>0</v>
          </cell>
          <cell r="N602">
            <v>0</v>
          </cell>
        </row>
        <row r="603">
          <cell r="M603">
            <v>0</v>
          </cell>
          <cell r="N603">
            <v>0</v>
          </cell>
        </row>
        <row r="604">
          <cell r="M604">
            <v>0</v>
          </cell>
          <cell r="N604">
            <v>0</v>
          </cell>
        </row>
        <row r="605">
          <cell r="M605">
            <v>0</v>
          </cell>
          <cell r="N605">
            <v>0</v>
          </cell>
        </row>
        <row r="606">
          <cell r="M606">
            <v>0</v>
          </cell>
          <cell r="N606">
            <v>0</v>
          </cell>
        </row>
        <row r="607">
          <cell r="M607">
            <v>0</v>
          </cell>
          <cell r="N607">
            <v>0</v>
          </cell>
        </row>
        <row r="608">
          <cell r="M608">
            <v>0</v>
          </cell>
          <cell r="N608">
            <v>0</v>
          </cell>
        </row>
        <row r="609">
          <cell r="M609">
            <v>0</v>
          </cell>
          <cell r="N609">
            <v>0</v>
          </cell>
        </row>
        <row r="610">
          <cell r="M610">
            <v>0</v>
          </cell>
          <cell r="N610">
            <v>0</v>
          </cell>
        </row>
        <row r="611">
          <cell r="M611">
            <v>0</v>
          </cell>
          <cell r="N611">
            <v>0</v>
          </cell>
        </row>
        <row r="612">
          <cell r="M612">
            <v>0</v>
          </cell>
          <cell r="N612">
            <v>0</v>
          </cell>
        </row>
        <row r="613">
          <cell r="M613">
            <v>0</v>
          </cell>
          <cell r="N613">
            <v>0</v>
          </cell>
        </row>
        <row r="614">
          <cell r="M614">
            <v>0</v>
          </cell>
          <cell r="N614">
            <v>0</v>
          </cell>
        </row>
        <row r="615">
          <cell r="M615">
            <v>0</v>
          </cell>
          <cell r="N615">
            <v>0</v>
          </cell>
        </row>
        <row r="616">
          <cell r="M616">
            <v>0</v>
          </cell>
          <cell r="N616">
            <v>0</v>
          </cell>
        </row>
        <row r="617">
          <cell r="M617">
            <v>0</v>
          </cell>
          <cell r="N617">
            <v>0</v>
          </cell>
        </row>
        <row r="618">
          <cell r="M618">
            <v>0</v>
          </cell>
          <cell r="N618">
            <v>0</v>
          </cell>
        </row>
        <row r="619">
          <cell r="M619">
            <v>0</v>
          </cell>
          <cell r="N619">
            <v>0</v>
          </cell>
        </row>
        <row r="620">
          <cell r="M620">
            <v>0</v>
          </cell>
          <cell r="N620">
            <v>0</v>
          </cell>
        </row>
        <row r="621">
          <cell r="M621">
            <v>0</v>
          </cell>
          <cell r="N621">
            <v>0</v>
          </cell>
        </row>
        <row r="622">
          <cell r="M622">
            <v>0</v>
          </cell>
          <cell r="N622">
            <v>0</v>
          </cell>
        </row>
        <row r="623">
          <cell r="M623">
            <v>0</v>
          </cell>
          <cell r="N623">
            <v>0</v>
          </cell>
        </row>
        <row r="624">
          <cell r="M624">
            <v>0</v>
          </cell>
          <cell r="N624">
            <v>0</v>
          </cell>
        </row>
        <row r="625">
          <cell r="M625">
            <v>0</v>
          </cell>
          <cell r="N625">
            <v>0</v>
          </cell>
        </row>
        <row r="626">
          <cell r="M626">
            <v>0</v>
          </cell>
          <cell r="N626">
            <v>0</v>
          </cell>
        </row>
        <row r="627">
          <cell r="M627">
            <v>0</v>
          </cell>
          <cell r="N627">
            <v>0</v>
          </cell>
        </row>
        <row r="628">
          <cell r="M628">
            <v>0</v>
          </cell>
          <cell r="N628">
            <v>0</v>
          </cell>
        </row>
        <row r="629">
          <cell r="M629">
            <v>0</v>
          </cell>
          <cell r="N629">
            <v>0</v>
          </cell>
        </row>
        <row r="630">
          <cell r="M630">
            <v>0</v>
          </cell>
          <cell r="N630">
            <v>0</v>
          </cell>
        </row>
        <row r="631">
          <cell r="M631">
            <v>0</v>
          </cell>
          <cell r="N631">
            <v>0</v>
          </cell>
        </row>
        <row r="632">
          <cell r="M632">
            <v>0</v>
          </cell>
          <cell r="N632">
            <v>0</v>
          </cell>
        </row>
        <row r="633">
          <cell r="M633">
            <v>0</v>
          </cell>
          <cell r="N633">
            <v>0</v>
          </cell>
        </row>
        <row r="634">
          <cell r="M634">
            <v>0</v>
          </cell>
          <cell r="N634">
            <v>0</v>
          </cell>
        </row>
        <row r="635">
          <cell r="M635">
            <v>0</v>
          </cell>
          <cell r="N635">
            <v>0</v>
          </cell>
        </row>
        <row r="636">
          <cell r="M636">
            <v>0</v>
          </cell>
          <cell r="N636">
            <v>0</v>
          </cell>
        </row>
        <row r="637">
          <cell r="M637">
            <v>0</v>
          </cell>
          <cell r="N637">
            <v>0</v>
          </cell>
        </row>
        <row r="638">
          <cell r="M638">
            <v>0</v>
          </cell>
          <cell r="N638">
            <v>0</v>
          </cell>
        </row>
        <row r="639">
          <cell r="M639">
            <v>0</v>
          </cell>
          <cell r="N639">
            <v>0</v>
          </cell>
        </row>
        <row r="640">
          <cell r="M640">
            <v>0</v>
          </cell>
          <cell r="N640">
            <v>0</v>
          </cell>
        </row>
        <row r="641">
          <cell r="M641">
            <v>0</v>
          </cell>
          <cell r="N641">
            <v>0</v>
          </cell>
        </row>
        <row r="642">
          <cell r="M642">
            <v>0</v>
          </cell>
          <cell r="N642">
            <v>0</v>
          </cell>
        </row>
        <row r="643">
          <cell r="M643">
            <v>0</v>
          </cell>
          <cell r="N643">
            <v>0</v>
          </cell>
        </row>
        <row r="644">
          <cell r="M644">
            <v>0</v>
          </cell>
          <cell r="N644">
            <v>0</v>
          </cell>
        </row>
        <row r="645">
          <cell r="M645">
            <v>0</v>
          </cell>
          <cell r="N645">
            <v>0</v>
          </cell>
        </row>
        <row r="646">
          <cell r="M646">
            <v>0</v>
          </cell>
          <cell r="N646">
            <v>0</v>
          </cell>
        </row>
        <row r="647">
          <cell r="M647">
            <v>0</v>
          </cell>
          <cell r="N647">
            <v>0</v>
          </cell>
        </row>
        <row r="648">
          <cell r="M648">
            <v>0</v>
          </cell>
          <cell r="N648">
            <v>0</v>
          </cell>
        </row>
        <row r="649">
          <cell r="M649">
            <v>0</v>
          </cell>
          <cell r="N649">
            <v>0</v>
          </cell>
        </row>
        <row r="650">
          <cell r="M650">
            <v>0</v>
          </cell>
          <cell r="N650">
            <v>0</v>
          </cell>
        </row>
        <row r="651">
          <cell r="M651">
            <v>0</v>
          </cell>
          <cell r="N651">
            <v>0</v>
          </cell>
        </row>
        <row r="652">
          <cell r="M652">
            <v>0</v>
          </cell>
          <cell r="N652">
            <v>0</v>
          </cell>
        </row>
        <row r="653">
          <cell r="M653">
            <v>0</v>
          </cell>
          <cell r="N653">
            <v>0</v>
          </cell>
        </row>
        <row r="654">
          <cell r="M654">
            <v>0</v>
          </cell>
          <cell r="N654">
            <v>0</v>
          </cell>
        </row>
        <row r="655">
          <cell r="M655">
            <v>0</v>
          </cell>
          <cell r="N655">
            <v>0</v>
          </cell>
        </row>
        <row r="656">
          <cell r="M656">
            <v>0</v>
          </cell>
          <cell r="N656">
            <v>0</v>
          </cell>
        </row>
        <row r="657">
          <cell r="M657">
            <v>0</v>
          </cell>
          <cell r="N657">
            <v>0</v>
          </cell>
        </row>
        <row r="658">
          <cell r="M658">
            <v>0</v>
          </cell>
          <cell r="N658">
            <v>0</v>
          </cell>
        </row>
        <row r="659">
          <cell r="M659">
            <v>0</v>
          </cell>
          <cell r="N659">
            <v>0</v>
          </cell>
        </row>
        <row r="660">
          <cell r="M660">
            <v>0</v>
          </cell>
          <cell r="N660">
            <v>0</v>
          </cell>
        </row>
        <row r="661">
          <cell r="M661">
            <v>0</v>
          </cell>
          <cell r="N661">
            <v>0</v>
          </cell>
        </row>
        <row r="662">
          <cell r="M662">
            <v>0</v>
          </cell>
          <cell r="N662">
            <v>0</v>
          </cell>
        </row>
        <row r="663">
          <cell r="M663">
            <v>0</v>
          </cell>
          <cell r="N663">
            <v>0</v>
          </cell>
        </row>
        <row r="664">
          <cell r="M664">
            <v>0</v>
          </cell>
          <cell r="N664">
            <v>0</v>
          </cell>
        </row>
        <row r="665">
          <cell r="M665">
            <v>0</v>
          </cell>
          <cell r="N665">
            <v>0</v>
          </cell>
        </row>
        <row r="666">
          <cell r="M666">
            <v>0</v>
          </cell>
          <cell r="N666">
            <v>0</v>
          </cell>
        </row>
        <row r="667">
          <cell r="M667">
            <v>0</v>
          </cell>
          <cell r="N667">
            <v>0</v>
          </cell>
        </row>
        <row r="668">
          <cell r="M668">
            <v>0</v>
          </cell>
          <cell r="N668">
            <v>0</v>
          </cell>
        </row>
        <row r="669">
          <cell r="M669">
            <v>0</v>
          </cell>
          <cell r="N669">
            <v>0</v>
          </cell>
        </row>
        <row r="670">
          <cell r="M670">
            <v>0</v>
          </cell>
          <cell r="N670">
            <v>0</v>
          </cell>
        </row>
        <row r="671">
          <cell r="M671">
            <v>0</v>
          </cell>
          <cell r="N671">
            <v>0</v>
          </cell>
        </row>
        <row r="672">
          <cell r="M672">
            <v>0</v>
          </cell>
          <cell r="N672">
            <v>0</v>
          </cell>
        </row>
        <row r="673">
          <cell r="M673">
            <v>0</v>
          </cell>
          <cell r="N673">
            <v>0</v>
          </cell>
        </row>
        <row r="674">
          <cell r="M674">
            <v>0</v>
          </cell>
          <cell r="N674">
            <v>0</v>
          </cell>
        </row>
        <row r="675">
          <cell r="M675">
            <v>0</v>
          </cell>
          <cell r="N675">
            <v>0</v>
          </cell>
        </row>
        <row r="676">
          <cell r="M676">
            <v>0</v>
          </cell>
          <cell r="N676">
            <v>0</v>
          </cell>
        </row>
        <row r="677">
          <cell r="M677">
            <v>0</v>
          </cell>
          <cell r="N677">
            <v>0</v>
          </cell>
        </row>
        <row r="678">
          <cell r="M678">
            <v>0</v>
          </cell>
          <cell r="N678">
            <v>0</v>
          </cell>
        </row>
        <row r="679">
          <cell r="M679">
            <v>0</v>
          </cell>
          <cell r="N679">
            <v>0</v>
          </cell>
        </row>
        <row r="680">
          <cell r="M680">
            <v>0</v>
          </cell>
          <cell r="N680">
            <v>0</v>
          </cell>
        </row>
        <row r="681">
          <cell r="M681">
            <v>0</v>
          </cell>
          <cell r="N681">
            <v>0</v>
          </cell>
        </row>
        <row r="682">
          <cell r="M682">
            <v>0</v>
          </cell>
          <cell r="N682">
            <v>0</v>
          </cell>
        </row>
        <row r="683">
          <cell r="M683">
            <v>0</v>
          </cell>
          <cell r="N683">
            <v>0</v>
          </cell>
        </row>
        <row r="684">
          <cell r="M684">
            <v>0</v>
          </cell>
          <cell r="N684">
            <v>0</v>
          </cell>
        </row>
        <row r="685">
          <cell r="M685">
            <v>0</v>
          </cell>
          <cell r="N685">
            <v>0</v>
          </cell>
        </row>
        <row r="686">
          <cell r="M686">
            <v>0</v>
          </cell>
          <cell r="N686">
            <v>0</v>
          </cell>
        </row>
        <row r="687">
          <cell r="M687">
            <v>0</v>
          </cell>
          <cell r="N687">
            <v>0</v>
          </cell>
        </row>
        <row r="688">
          <cell r="M688">
            <v>0</v>
          </cell>
          <cell r="N688">
            <v>0</v>
          </cell>
        </row>
        <row r="689">
          <cell r="M689">
            <v>0</v>
          </cell>
          <cell r="N689">
            <v>0</v>
          </cell>
        </row>
        <row r="690">
          <cell r="M690">
            <v>0</v>
          </cell>
          <cell r="N690">
            <v>0</v>
          </cell>
        </row>
        <row r="691">
          <cell r="M691">
            <v>0</v>
          </cell>
          <cell r="N691">
            <v>0</v>
          </cell>
        </row>
        <row r="692">
          <cell r="M692">
            <v>0</v>
          </cell>
          <cell r="N692">
            <v>0</v>
          </cell>
        </row>
        <row r="693">
          <cell r="M693">
            <v>0</v>
          </cell>
          <cell r="N693">
            <v>0</v>
          </cell>
        </row>
        <row r="694">
          <cell r="M694">
            <v>0</v>
          </cell>
          <cell r="N694">
            <v>0</v>
          </cell>
        </row>
        <row r="695">
          <cell r="M695">
            <v>0</v>
          </cell>
          <cell r="N695">
            <v>0</v>
          </cell>
        </row>
        <row r="696">
          <cell r="M696">
            <v>0</v>
          </cell>
          <cell r="N696">
            <v>0</v>
          </cell>
        </row>
        <row r="697">
          <cell r="M697">
            <v>0</v>
          </cell>
          <cell r="N697">
            <v>0</v>
          </cell>
        </row>
        <row r="698">
          <cell r="M698">
            <v>0</v>
          </cell>
          <cell r="N698">
            <v>0</v>
          </cell>
        </row>
        <row r="699">
          <cell r="M699">
            <v>0</v>
          </cell>
          <cell r="N699">
            <v>0</v>
          </cell>
        </row>
        <row r="700">
          <cell r="M700">
            <v>0</v>
          </cell>
          <cell r="N700">
            <v>0</v>
          </cell>
        </row>
        <row r="701">
          <cell r="M701">
            <v>0</v>
          </cell>
          <cell r="N701">
            <v>0</v>
          </cell>
        </row>
        <row r="702">
          <cell r="M702">
            <v>0</v>
          </cell>
          <cell r="N702">
            <v>0</v>
          </cell>
        </row>
        <row r="703">
          <cell r="M703">
            <v>0</v>
          </cell>
          <cell r="N703">
            <v>0</v>
          </cell>
        </row>
        <row r="704">
          <cell r="M704">
            <v>0</v>
          </cell>
          <cell r="N704">
            <v>0</v>
          </cell>
        </row>
        <row r="705">
          <cell r="M705">
            <v>0</v>
          </cell>
          <cell r="N705">
            <v>0</v>
          </cell>
        </row>
        <row r="706">
          <cell r="M706">
            <v>0</v>
          </cell>
          <cell r="N706">
            <v>0</v>
          </cell>
        </row>
        <row r="707">
          <cell r="M707">
            <v>0</v>
          </cell>
          <cell r="N707">
            <v>0</v>
          </cell>
        </row>
        <row r="708">
          <cell r="M708">
            <v>0</v>
          </cell>
          <cell r="N708">
            <v>0</v>
          </cell>
        </row>
        <row r="709">
          <cell r="M709">
            <v>0</v>
          </cell>
          <cell r="N709">
            <v>0</v>
          </cell>
        </row>
        <row r="710">
          <cell r="M710">
            <v>0</v>
          </cell>
          <cell r="N710">
            <v>0</v>
          </cell>
        </row>
        <row r="711">
          <cell r="M711">
            <v>0</v>
          </cell>
          <cell r="N711">
            <v>0</v>
          </cell>
        </row>
        <row r="712">
          <cell r="M712">
            <v>0</v>
          </cell>
          <cell r="N712">
            <v>0</v>
          </cell>
        </row>
        <row r="713">
          <cell r="M713">
            <v>0</v>
          </cell>
          <cell r="N713">
            <v>0</v>
          </cell>
        </row>
        <row r="714">
          <cell r="M714">
            <v>0</v>
          </cell>
          <cell r="N714">
            <v>0</v>
          </cell>
        </row>
        <row r="715">
          <cell r="M715">
            <v>0</v>
          </cell>
          <cell r="N715">
            <v>0</v>
          </cell>
        </row>
        <row r="716">
          <cell r="M716">
            <v>0</v>
          </cell>
          <cell r="N716">
            <v>0</v>
          </cell>
        </row>
        <row r="717">
          <cell r="M717">
            <v>0</v>
          </cell>
          <cell r="N717">
            <v>0</v>
          </cell>
        </row>
        <row r="718">
          <cell r="M718">
            <v>0</v>
          </cell>
          <cell r="N718">
            <v>0</v>
          </cell>
        </row>
        <row r="719">
          <cell r="M719">
            <v>0</v>
          </cell>
          <cell r="N719">
            <v>0</v>
          </cell>
        </row>
        <row r="720">
          <cell r="M720">
            <v>0</v>
          </cell>
          <cell r="N720">
            <v>0</v>
          </cell>
        </row>
        <row r="721">
          <cell r="M721">
            <v>0</v>
          </cell>
          <cell r="N721">
            <v>0</v>
          </cell>
        </row>
        <row r="722">
          <cell r="M722">
            <v>0</v>
          </cell>
          <cell r="N722">
            <v>0</v>
          </cell>
        </row>
        <row r="723">
          <cell r="M723">
            <v>0</v>
          </cell>
          <cell r="N723">
            <v>0</v>
          </cell>
        </row>
        <row r="724">
          <cell r="M724">
            <v>0</v>
          </cell>
          <cell r="N724">
            <v>0</v>
          </cell>
        </row>
        <row r="725">
          <cell r="M725">
            <v>0</v>
          </cell>
          <cell r="N725">
            <v>0</v>
          </cell>
        </row>
        <row r="726">
          <cell r="M726">
            <v>0</v>
          </cell>
          <cell r="N726">
            <v>0</v>
          </cell>
        </row>
        <row r="727">
          <cell r="M727">
            <v>0</v>
          </cell>
          <cell r="N727">
            <v>0</v>
          </cell>
        </row>
        <row r="728">
          <cell r="M728">
            <v>0</v>
          </cell>
          <cell r="N728">
            <v>0</v>
          </cell>
        </row>
        <row r="729">
          <cell r="M729">
            <v>0</v>
          </cell>
          <cell r="N729">
            <v>0</v>
          </cell>
        </row>
        <row r="730">
          <cell r="M730">
            <v>0</v>
          </cell>
          <cell r="N730">
            <v>0</v>
          </cell>
        </row>
        <row r="731">
          <cell r="M731">
            <v>0</v>
          </cell>
          <cell r="N731">
            <v>0</v>
          </cell>
        </row>
        <row r="732">
          <cell r="M732">
            <v>0</v>
          </cell>
          <cell r="N732">
            <v>0</v>
          </cell>
        </row>
        <row r="733">
          <cell r="M733">
            <v>0</v>
          </cell>
          <cell r="N733">
            <v>0</v>
          </cell>
        </row>
        <row r="734">
          <cell r="M734">
            <v>0</v>
          </cell>
          <cell r="N734">
            <v>0</v>
          </cell>
        </row>
        <row r="735">
          <cell r="M735">
            <v>0</v>
          </cell>
          <cell r="N735">
            <v>0</v>
          </cell>
        </row>
        <row r="736">
          <cell r="M736">
            <v>0</v>
          </cell>
          <cell r="N736">
            <v>0</v>
          </cell>
        </row>
        <row r="737">
          <cell r="M737">
            <v>0</v>
          </cell>
          <cell r="N737">
            <v>0</v>
          </cell>
        </row>
        <row r="738">
          <cell r="M738">
            <v>0</v>
          </cell>
          <cell r="N738">
            <v>0</v>
          </cell>
        </row>
        <row r="739">
          <cell r="M739">
            <v>0</v>
          </cell>
          <cell r="N739">
            <v>0</v>
          </cell>
        </row>
        <row r="740">
          <cell r="M740">
            <v>0</v>
          </cell>
          <cell r="N740">
            <v>0</v>
          </cell>
        </row>
        <row r="741">
          <cell r="M741">
            <v>0</v>
          </cell>
          <cell r="N741">
            <v>0</v>
          </cell>
        </row>
        <row r="742">
          <cell r="M742">
            <v>0</v>
          </cell>
          <cell r="N742">
            <v>0</v>
          </cell>
        </row>
        <row r="743">
          <cell r="M743">
            <v>0</v>
          </cell>
          <cell r="N743">
            <v>0</v>
          </cell>
        </row>
        <row r="744">
          <cell r="M744">
            <v>0</v>
          </cell>
          <cell r="N744">
            <v>0</v>
          </cell>
        </row>
        <row r="745">
          <cell r="M745">
            <v>0</v>
          </cell>
          <cell r="N745">
            <v>0</v>
          </cell>
        </row>
        <row r="746">
          <cell r="M746">
            <v>0</v>
          </cell>
          <cell r="N746">
            <v>0</v>
          </cell>
        </row>
        <row r="747">
          <cell r="M747">
            <v>0</v>
          </cell>
          <cell r="N747">
            <v>0</v>
          </cell>
        </row>
        <row r="748">
          <cell r="M748">
            <v>0</v>
          </cell>
          <cell r="N748">
            <v>0</v>
          </cell>
        </row>
        <row r="749">
          <cell r="M749">
            <v>0</v>
          </cell>
          <cell r="N749">
            <v>0</v>
          </cell>
        </row>
        <row r="750">
          <cell r="M750">
            <v>0</v>
          </cell>
          <cell r="N750">
            <v>0</v>
          </cell>
        </row>
        <row r="751">
          <cell r="M751">
            <v>0</v>
          </cell>
          <cell r="N751">
            <v>0</v>
          </cell>
        </row>
        <row r="752">
          <cell r="M752">
            <v>0</v>
          </cell>
          <cell r="N752">
            <v>0</v>
          </cell>
        </row>
        <row r="753">
          <cell r="M753">
            <v>0</v>
          </cell>
          <cell r="N753">
            <v>0</v>
          </cell>
        </row>
        <row r="754">
          <cell r="M754">
            <v>0</v>
          </cell>
          <cell r="N754">
            <v>0</v>
          </cell>
        </row>
        <row r="755">
          <cell r="M755">
            <v>0</v>
          </cell>
          <cell r="N755">
            <v>0</v>
          </cell>
        </row>
        <row r="756">
          <cell r="M756">
            <v>0</v>
          </cell>
          <cell r="N756">
            <v>0</v>
          </cell>
        </row>
        <row r="757">
          <cell r="M757">
            <v>0</v>
          </cell>
          <cell r="N757">
            <v>0</v>
          </cell>
        </row>
        <row r="758">
          <cell r="M758">
            <v>0</v>
          </cell>
          <cell r="N758">
            <v>0</v>
          </cell>
        </row>
        <row r="759">
          <cell r="M759">
            <v>0</v>
          </cell>
          <cell r="N759">
            <v>0</v>
          </cell>
        </row>
        <row r="760">
          <cell r="M760">
            <v>0</v>
          </cell>
          <cell r="N760">
            <v>0</v>
          </cell>
        </row>
        <row r="761">
          <cell r="M761">
            <v>0</v>
          </cell>
          <cell r="N761">
            <v>0</v>
          </cell>
        </row>
        <row r="762">
          <cell r="M762">
            <v>0</v>
          </cell>
          <cell r="N762">
            <v>0</v>
          </cell>
        </row>
        <row r="763">
          <cell r="M763">
            <v>0</v>
          </cell>
          <cell r="N763">
            <v>0</v>
          </cell>
        </row>
        <row r="764">
          <cell r="M764">
            <v>0</v>
          </cell>
          <cell r="N764">
            <v>0</v>
          </cell>
        </row>
        <row r="765">
          <cell r="M765">
            <v>0</v>
          </cell>
          <cell r="N765">
            <v>0</v>
          </cell>
        </row>
        <row r="766">
          <cell r="M766">
            <v>0</v>
          </cell>
          <cell r="N766">
            <v>0</v>
          </cell>
        </row>
        <row r="767">
          <cell r="M767">
            <v>0</v>
          </cell>
          <cell r="N767">
            <v>0</v>
          </cell>
        </row>
        <row r="768">
          <cell r="M768">
            <v>0</v>
          </cell>
          <cell r="N768">
            <v>0</v>
          </cell>
        </row>
        <row r="769">
          <cell r="M769">
            <v>0</v>
          </cell>
          <cell r="N769">
            <v>0</v>
          </cell>
        </row>
        <row r="770">
          <cell r="M770">
            <v>0</v>
          </cell>
          <cell r="N770">
            <v>0</v>
          </cell>
        </row>
        <row r="771">
          <cell r="M771">
            <v>0</v>
          </cell>
          <cell r="N771">
            <v>0</v>
          </cell>
        </row>
        <row r="772">
          <cell r="M772">
            <v>0</v>
          </cell>
          <cell r="N772">
            <v>0</v>
          </cell>
        </row>
        <row r="773">
          <cell r="M773">
            <v>0</v>
          </cell>
          <cell r="N773">
            <v>0</v>
          </cell>
        </row>
        <row r="774">
          <cell r="M774">
            <v>0</v>
          </cell>
          <cell r="N774">
            <v>0</v>
          </cell>
        </row>
        <row r="775">
          <cell r="M775">
            <v>0</v>
          </cell>
          <cell r="N775">
            <v>0</v>
          </cell>
        </row>
        <row r="776">
          <cell r="M776">
            <v>0</v>
          </cell>
          <cell r="N776">
            <v>0</v>
          </cell>
        </row>
        <row r="777">
          <cell r="M777">
            <v>0</v>
          </cell>
          <cell r="N777">
            <v>0</v>
          </cell>
        </row>
        <row r="778">
          <cell r="M778">
            <v>0</v>
          </cell>
          <cell r="N778">
            <v>0</v>
          </cell>
        </row>
        <row r="779">
          <cell r="M779">
            <v>0</v>
          </cell>
          <cell r="N779">
            <v>0</v>
          </cell>
        </row>
        <row r="780">
          <cell r="M780">
            <v>0</v>
          </cell>
          <cell r="N780">
            <v>0</v>
          </cell>
        </row>
        <row r="781">
          <cell r="M781">
            <v>0</v>
          </cell>
          <cell r="N781">
            <v>0</v>
          </cell>
        </row>
        <row r="782">
          <cell r="M782">
            <v>0</v>
          </cell>
          <cell r="N782">
            <v>0</v>
          </cell>
        </row>
        <row r="783">
          <cell r="M783">
            <v>0</v>
          </cell>
          <cell r="N783">
            <v>0</v>
          </cell>
        </row>
        <row r="784">
          <cell r="M784">
            <v>0</v>
          </cell>
          <cell r="N784">
            <v>0</v>
          </cell>
        </row>
        <row r="785">
          <cell r="M785">
            <v>0</v>
          </cell>
          <cell r="N785">
            <v>0</v>
          </cell>
        </row>
        <row r="786">
          <cell r="M786">
            <v>0</v>
          </cell>
          <cell r="N786">
            <v>0</v>
          </cell>
        </row>
        <row r="787">
          <cell r="M787">
            <v>0</v>
          </cell>
          <cell r="N787">
            <v>0</v>
          </cell>
        </row>
        <row r="788">
          <cell r="M788">
            <v>0</v>
          </cell>
          <cell r="N788">
            <v>0</v>
          </cell>
        </row>
        <row r="789">
          <cell r="M789">
            <v>0</v>
          </cell>
          <cell r="N789">
            <v>0</v>
          </cell>
        </row>
        <row r="790">
          <cell r="M790">
            <v>0</v>
          </cell>
          <cell r="N790">
            <v>0</v>
          </cell>
        </row>
        <row r="791">
          <cell r="M791">
            <v>0</v>
          </cell>
          <cell r="N791">
            <v>0</v>
          </cell>
        </row>
        <row r="792">
          <cell r="M792">
            <v>0</v>
          </cell>
          <cell r="N792">
            <v>0</v>
          </cell>
        </row>
        <row r="793">
          <cell r="M793">
            <v>0</v>
          </cell>
          <cell r="N793">
            <v>0</v>
          </cell>
        </row>
        <row r="794">
          <cell r="M794">
            <v>0</v>
          </cell>
          <cell r="N794">
            <v>0</v>
          </cell>
        </row>
        <row r="795">
          <cell r="M795">
            <v>0</v>
          </cell>
          <cell r="N795">
            <v>0</v>
          </cell>
        </row>
        <row r="796">
          <cell r="M796">
            <v>0</v>
          </cell>
          <cell r="N796">
            <v>0</v>
          </cell>
        </row>
        <row r="797">
          <cell r="M797">
            <v>0</v>
          </cell>
          <cell r="N797">
            <v>0</v>
          </cell>
        </row>
        <row r="798">
          <cell r="M798">
            <v>0</v>
          </cell>
          <cell r="N798">
            <v>0</v>
          </cell>
        </row>
        <row r="799">
          <cell r="M799">
            <v>0</v>
          </cell>
          <cell r="N799">
            <v>0</v>
          </cell>
        </row>
        <row r="800">
          <cell r="M800">
            <v>0</v>
          </cell>
          <cell r="N800">
            <v>0</v>
          </cell>
        </row>
        <row r="801">
          <cell r="M801">
            <v>0</v>
          </cell>
          <cell r="N801">
            <v>0</v>
          </cell>
        </row>
        <row r="802">
          <cell r="M802">
            <v>0</v>
          </cell>
          <cell r="N802">
            <v>0</v>
          </cell>
        </row>
        <row r="803">
          <cell r="M803">
            <v>0</v>
          </cell>
          <cell r="N803">
            <v>0</v>
          </cell>
        </row>
        <row r="804">
          <cell r="M804">
            <v>0</v>
          </cell>
          <cell r="N804">
            <v>0</v>
          </cell>
        </row>
        <row r="805">
          <cell r="M805">
            <v>0</v>
          </cell>
          <cell r="N805">
            <v>0</v>
          </cell>
        </row>
        <row r="806">
          <cell r="M806">
            <v>0</v>
          </cell>
          <cell r="N806">
            <v>0</v>
          </cell>
        </row>
        <row r="807">
          <cell r="M807">
            <v>0</v>
          </cell>
          <cell r="N807">
            <v>0</v>
          </cell>
        </row>
        <row r="808">
          <cell r="M808">
            <v>0</v>
          </cell>
          <cell r="N808">
            <v>0</v>
          </cell>
        </row>
        <row r="809">
          <cell r="M809">
            <v>0</v>
          </cell>
          <cell r="N809">
            <v>0</v>
          </cell>
        </row>
        <row r="810">
          <cell r="M810">
            <v>0</v>
          </cell>
          <cell r="N810">
            <v>0</v>
          </cell>
        </row>
        <row r="811">
          <cell r="M811">
            <v>0</v>
          </cell>
          <cell r="N811">
            <v>0</v>
          </cell>
        </row>
        <row r="812">
          <cell r="M812">
            <v>0</v>
          </cell>
          <cell r="N812">
            <v>0</v>
          </cell>
        </row>
        <row r="813">
          <cell r="M813">
            <v>0</v>
          </cell>
          <cell r="N813">
            <v>0</v>
          </cell>
        </row>
        <row r="814">
          <cell r="M814">
            <v>0</v>
          </cell>
          <cell r="N814">
            <v>0</v>
          </cell>
        </row>
        <row r="815">
          <cell r="M815">
            <v>0</v>
          </cell>
          <cell r="N815">
            <v>0</v>
          </cell>
        </row>
        <row r="816">
          <cell r="M816">
            <v>0</v>
          </cell>
          <cell r="N816">
            <v>0</v>
          </cell>
        </row>
        <row r="817">
          <cell r="M817">
            <v>0</v>
          </cell>
          <cell r="N817">
            <v>0</v>
          </cell>
        </row>
        <row r="818">
          <cell r="M818">
            <v>0</v>
          </cell>
          <cell r="N818">
            <v>0</v>
          </cell>
        </row>
        <row r="819">
          <cell r="M819">
            <v>0</v>
          </cell>
          <cell r="N819">
            <v>0</v>
          </cell>
        </row>
        <row r="820">
          <cell r="M820">
            <v>0</v>
          </cell>
          <cell r="N820">
            <v>0</v>
          </cell>
        </row>
        <row r="821">
          <cell r="M821">
            <v>0</v>
          </cell>
          <cell r="N821">
            <v>0</v>
          </cell>
        </row>
        <row r="822">
          <cell r="M822">
            <v>0</v>
          </cell>
          <cell r="N822">
            <v>0</v>
          </cell>
        </row>
        <row r="823">
          <cell r="M823">
            <v>0</v>
          </cell>
          <cell r="N823">
            <v>0</v>
          </cell>
        </row>
        <row r="824">
          <cell r="M824">
            <v>0</v>
          </cell>
          <cell r="N824">
            <v>0</v>
          </cell>
        </row>
        <row r="825">
          <cell r="M825">
            <v>0</v>
          </cell>
          <cell r="N825">
            <v>0</v>
          </cell>
        </row>
        <row r="826">
          <cell r="M826">
            <v>0</v>
          </cell>
          <cell r="N826">
            <v>0</v>
          </cell>
        </row>
        <row r="827">
          <cell r="M827">
            <v>0</v>
          </cell>
          <cell r="N827">
            <v>0</v>
          </cell>
        </row>
        <row r="828">
          <cell r="M828">
            <v>0</v>
          </cell>
          <cell r="N828">
            <v>0</v>
          </cell>
        </row>
        <row r="829">
          <cell r="M829">
            <v>0</v>
          </cell>
          <cell r="N829">
            <v>0</v>
          </cell>
        </row>
        <row r="830">
          <cell r="M830">
            <v>0</v>
          </cell>
          <cell r="N830">
            <v>0</v>
          </cell>
        </row>
        <row r="831">
          <cell r="M831">
            <v>0</v>
          </cell>
          <cell r="N831">
            <v>0</v>
          </cell>
        </row>
        <row r="832">
          <cell r="M832">
            <v>0</v>
          </cell>
          <cell r="N832">
            <v>0</v>
          </cell>
        </row>
        <row r="833">
          <cell r="M833">
            <v>0</v>
          </cell>
          <cell r="N833">
            <v>0</v>
          </cell>
        </row>
        <row r="834">
          <cell r="M834">
            <v>0</v>
          </cell>
          <cell r="N834">
            <v>0</v>
          </cell>
        </row>
        <row r="835">
          <cell r="M835">
            <v>0</v>
          </cell>
          <cell r="N835">
            <v>0</v>
          </cell>
        </row>
        <row r="836">
          <cell r="M836">
            <v>0</v>
          </cell>
          <cell r="N836">
            <v>0</v>
          </cell>
        </row>
        <row r="837">
          <cell r="M837">
            <v>0</v>
          </cell>
          <cell r="N837">
            <v>0</v>
          </cell>
        </row>
        <row r="838">
          <cell r="M838">
            <v>0</v>
          </cell>
          <cell r="N838">
            <v>0</v>
          </cell>
        </row>
        <row r="839">
          <cell r="M839">
            <v>0</v>
          </cell>
          <cell r="N839">
            <v>0</v>
          </cell>
        </row>
        <row r="840">
          <cell r="M840">
            <v>0</v>
          </cell>
          <cell r="N840">
            <v>0</v>
          </cell>
        </row>
        <row r="841">
          <cell r="M841">
            <v>0</v>
          </cell>
          <cell r="N841">
            <v>0</v>
          </cell>
        </row>
        <row r="842">
          <cell r="M842">
            <v>0</v>
          </cell>
          <cell r="N842">
            <v>0</v>
          </cell>
        </row>
        <row r="843">
          <cell r="M843">
            <v>0</v>
          </cell>
          <cell r="N843">
            <v>0</v>
          </cell>
        </row>
        <row r="844">
          <cell r="M844">
            <v>0</v>
          </cell>
          <cell r="N844">
            <v>0</v>
          </cell>
        </row>
        <row r="845">
          <cell r="M845">
            <v>0</v>
          </cell>
          <cell r="N845">
            <v>0</v>
          </cell>
        </row>
        <row r="846">
          <cell r="M846">
            <v>0</v>
          </cell>
          <cell r="N846">
            <v>0</v>
          </cell>
        </row>
        <row r="847">
          <cell r="M847">
            <v>0</v>
          </cell>
          <cell r="N847">
            <v>0</v>
          </cell>
        </row>
        <row r="848">
          <cell r="M848">
            <v>0</v>
          </cell>
          <cell r="N848">
            <v>0</v>
          </cell>
        </row>
        <row r="849">
          <cell r="M849">
            <v>0</v>
          </cell>
          <cell r="N849">
            <v>0</v>
          </cell>
        </row>
        <row r="850">
          <cell r="M850">
            <v>0</v>
          </cell>
          <cell r="N850">
            <v>0</v>
          </cell>
        </row>
        <row r="851">
          <cell r="M851">
            <v>0</v>
          </cell>
          <cell r="N851">
            <v>0</v>
          </cell>
        </row>
        <row r="852">
          <cell r="M852">
            <v>0</v>
          </cell>
          <cell r="N852">
            <v>0</v>
          </cell>
        </row>
        <row r="853">
          <cell r="M853">
            <v>0</v>
          </cell>
          <cell r="N853">
            <v>0</v>
          </cell>
        </row>
        <row r="854">
          <cell r="M854">
            <v>0</v>
          </cell>
          <cell r="N854">
            <v>0</v>
          </cell>
        </row>
        <row r="855">
          <cell r="M855">
            <v>0</v>
          </cell>
          <cell r="N855">
            <v>0</v>
          </cell>
        </row>
        <row r="856">
          <cell r="M856">
            <v>0</v>
          </cell>
          <cell r="N856">
            <v>0</v>
          </cell>
        </row>
        <row r="857">
          <cell r="M857">
            <v>0</v>
          </cell>
          <cell r="N857">
            <v>0</v>
          </cell>
        </row>
        <row r="858">
          <cell r="M858">
            <v>0</v>
          </cell>
          <cell r="N858">
            <v>0</v>
          </cell>
        </row>
        <row r="859">
          <cell r="M859">
            <v>0</v>
          </cell>
          <cell r="N859">
            <v>0</v>
          </cell>
        </row>
        <row r="860">
          <cell r="M860">
            <v>0</v>
          </cell>
          <cell r="N860">
            <v>0</v>
          </cell>
        </row>
        <row r="861">
          <cell r="M861">
            <v>0</v>
          </cell>
          <cell r="N861">
            <v>0</v>
          </cell>
        </row>
        <row r="862">
          <cell r="M862">
            <v>0</v>
          </cell>
          <cell r="N862">
            <v>0</v>
          </cell>
        </row>
        <row r="863">
          <cell r="M863">
            <v>0</v>
          </cell>
          <cell r="N863">
            <v>0</v>
          </cell>
        </row>
        <row r="864">
          <cell r="M864">
            <v>0</v>
          </cell>
          <cell r="N864">
            <v>0</v>
          </cell>
        </row>
        <row r="865">
          <cell r="M865">
            <v>0</v>
          </cell>
          <cell r="N865">
            <v>0</v>
          </cell>
        </row>
        <row r="866">
          <cell r="M866">
            <v>0</v>
          </cell>
          <cell r="N866">
            <v>0</v>
          </cell>
        </row>
        <row r="867">
          <cell r="M867">
            <v>0</v>
          </cell>
          <cell r="N867">
            <v>0</v>
          </cell>
        </row>
        <row r="868">
          <cell r="M868">
            <v>0</v>
          </cell>
          <cell r="N868">
            <v>0</v>
          </cell>
        </row>
        <row r="869">
          <cell r="M869">
            <v>0</v>
          </cell>
          <cell r="N869">
            <v>0</v>
          </cell>
        </row>
        <row r="870">
          <cell r="M870">
            <v>0</v>
          </cell>
          <cell r="N870">
            <v>0</v>
          </cell>
        </row>
        <row r="871">
          <cell r="M871">
            <v>0</v>
          </cell>
          <cell r="N871">
            <v>0</v>
          </cell>
        </row>
        <row r="872">
          <cell r="M872">
            <v>0</v>
          </cell>
          <cell r="N872">
            <v>0</v>
          </cell>
        </row>
        <row r="873">
          <cell r="M873">
            <v>0</v>
          </cell>
          <cell r="N873">
            <v>0</v>
          </cell>
        </row>
        <row r="874">
          <cell r="M874">
            <v>0</v>
          </cell>
          <cell r="N874">
            <v>0</v>
          </cell>
        </row>
        <row r="875">
          <cell r="M875">
            <v>0</v>
          </cell>
          <cell r="N875">
            <v>0</v>
          </cell>
        </row>
        <row r="876">
          <cell r="M876">
            <v>0</v>
          </cell>
          <cell r="N876">
            <v>0</v>
          </cell>
        </row>
        <row r="877">
          <cell r="M877">
            <v>0</v>
          </cell>
          <cell r="N877">
            <v>0</v>
          </cell>
        </row>
        <row r="878">
          <cell r="M878">
            <v>0</v>
          </cell>
          <cell r="N878">
            <v>0</v>
          </cell>
        </row>
        <row r="879">
          <cell r="M879">
            <v>0</v>
          </cell>
          <cell r="N879">
            <v>0</v>
          </cell>
        </row>
        <row r="880">
          <cell r="M880">
            <v>0</v>
          </cell>
          <cell r="N880">
            <v>0</v>
          </cell>
        </row>
        <row r="881">
          <cell r="M881">
            <v>0</v>
          </cell>
          <cell r="N881">
            <v>0</v>
          </cell>
        </row>
        <row r="882">
          <cell r="M882">
            <v>0</v>
          </cell>
          <cell r="N882">
            <v>0</v>
          </cell>
        </row>
        <row r="883">
          <cell r="M883">
            <v>0</v>
          </cell>
          <cell r="N883">
            <v>0</v>
          </cell>
        </row>
        <row r="884">
          <cell r="M884">
            <v>0</v>
          </cell>
          <cell r="N884">
            <v>0</v>
          </cell>
        </row>
        <row r="885">
          <cell r="M885">
            <v>0</v>
          </cell>
          <cell r="N885">
            <v>0</v>
          </cell>
        </row>
        <row r="886">
          <cell r="M886">
            <v>0</v>
          </cell>
          <cell r="N886">
            <v>0</v>
          </cell>
        </row>
        <row r="887">
          <cell r="M887">
            <v>0</v>
          </cell>
          <cell r="N887">
            <v>0</v>
          </cell>
        </row>
        <row r="888">
          <cell r="M888">
            <v>0</v>
          </cell>
          <cell r="N888">
            <v>0</v>
          </cell>
        </row>
        <row r="889">
          <cell r="M889">
            <v>0</v>
          </cell>
          <cell r="N889">
            <v>0</v>
          </cell>
        </row>
        <row r="890">
          <cell r="M890">
            <v>0</v>
          </cell>
          <cell r="N890">
            <v>0</v>
          </cell>
        </row>
        <row r="891">
          <cell r="M891">
            <v>0</v>
          </cell>
          <cell r="N891">
            <v>0</v>
          </cell>
        </row>
        <row r="892">
          <cell r="M892">
            <v>0</v>
          </cell>
          <cell r="N892">
            <v>0</v>
          </cell>
        </row>
        <row r="893">
          <cell r="M893">
            <v>0</v>
          </cell>
          <cell r="N893">
            <v>0</v>
          </cell>
        </row>
        <row r="894">
          <cell r="M894">
            <v>0</v>
          </cell>
          <cell r="N894">
            <v>0</v>
          </cell>
        </row>
        <row r="895">
          <cell r="M895">
            <v>0</v>
          </cell>
          <cell r="N895">
            <v>0</v>
          </cell>
        </row>
        <row r="896">
          <cell r="M896">
            <v>0</v>
          </cell>
          <cell r="N896">
            <v>0</v>
          </cell>
        </row>
        <row r="897">
          <cell r="M897">
            <v>0</v>
          </cell>
          <cell r="N897">
            <v>0</v>
          </cell>
        </row>
        <row r="898">
          <cell r="M898">
            <v>0</v>
          </cell>
          <cell r="N898">
            <v>0</v>
          </cell>
        </row>
        <row r="899">
          <cell r="M899">
            <v>0</v>
          </cell>
          <cell r="N899">
            <v>0</v>
          </cell>
        </row>
        <row r="900">
          <cell r="M900">
            <v>0</v>
          </cell>
          <cell r="N900">
            <v>0</v>
          </cell>
        </row>
        <row r="901">
          <cell r="M901">
            <v>0</v>
          </cell>
          <cell r="N901">
            <v>0</v>
          </cell>
        </row>
        <row r="902">
          <cell r="M902">
            <v>0</v>
          </cell>
          <cell r="N902">
            <v>0</v>
          </cell>
        </row>
        <row r="903">
          <cell r="M903">
            <v>0</v>
          </cell>
          <cell r="N903">
            <v>0</v>
          </cell>
        </row>
        <row r="904">
          <cell r="M904">
            <v>0</v>
          </cell>
          <cell r="N904">
            <v>0</v>
          </cell>
        </row>
        <row r="905">
          <cell r="M905">
            <v>0</v>
          </cell>
          <cell r="N905">
            <v>0</v>
          </cell>
        </row>
        <row r="906">
          <cell r="M906">
            <v>0</v>
          </cell>
          <cell r="N906">
            <v>0</v>
          </cell>
        </row>
        <row r="907">
          <cell r="M907">
            <v>0</v>
          </cell>
          <cell r="N907">
            <v>0</v>
          </cell>
        </row>
        <row r="908">
          <cell r="M908">
            <v>0</v>
          </cell>
          <cell r="N908">
            <v>0</v>
          </cell>
        </row>
        <row r="909">
          <cell r="M909">
            <v>0</v>
          </cell>
          <cell r="N909">
            <v>0</v>
          </cell>
        </row>
        <row r="910">
          <cell r="M910">
            <v>0</v>
          </cell>
          <cell r="N910">
            <v>0</v>
          </cell>
        </row>
        <row r="911">
          <cell r="M911">
            <v>0</v>
          </cell>
          <cell r="N911">
            <v>0</v>
          </cell>
        </row>
        <row r="912">
          <cell r="M912">
            <v>0</v>
          </cell>
          <cell r="N912">
            <v>0</v>
          </cell>
        </row>
        <row r="913">
          <cell r="M913">
            <v>0</v>
          </cell>
          <cell r="N913">
            <v>0</v>
          </cell>
        </row>
        <row r="914">
          <cell r="M914">
            <v>0</v>
          </cell>
          <cell r="N914">
            <v>0</v>
          </cell>
        </row>
        <row r="915">
          <cell r="M915">
            <v>0</v>
          </cell>
          <cell r="N915">
            <v>0</v>
          </cell>
        </row>
        <row r="916">
          <cell r="M916">
            <v>0</v>
          </cell>
          <cell r="N916">
            <v>0</v>
          </cell>
        </row>
        <row r="917">
          <cell r="M917">
            <v>0</v>
          </cell>
          <cell r="N917">
            <v>0</v>
          </cell>
        </row>
        <row r="918">
          <cell r="M918">
            <v>0</v>
          </cell>
          <cell r="N918">
            <v>0</v>
          </cell>
        </row>
        <row r="919">
          <cell r="M919">
            <v>0</v>
          </cell>
          <cell r="N919">
            <v>0</v>
          </cell>
        </row>
        <row r="920">
          <cell r="M920">
            <v>0</v>
          </cell>
          <cell r="N920">
            <v>0</v>
          </cell>
        </row>
        <row r="921">
          <cell r="M921">
            <v>0</v>
          </cell>
          <cell r="N921">
            <v>0</v>
          </cell>
        </row>
        <row r="922">
          <cell r="M922">
            <v>0</v>
          </cell>
          <cell r="N922">
            <v>0</v>
          </cell>
        </row>
        <row r="923">
          <cell r="M923">
            <v>0</v>
          </cell>
          <cell r="N923">
            <v>0</v>
          </cell>
        </row>
        <row r="924">
          <cell r="M924">
            <v>0</v>
          </cell>
          <cell r="N924">
            <v>0</v>
          </cell>
        </row>
        <row r="925">
          <cell r="M925">
            <v>0</v>
          </cell>
          <cell r="N925">
            <v>0</v>
          </cell>
        </row>
        <row r="926">
          <cell r="M926">
            <v>0</v>
          </cell>
          <cell r="N926">
            <v>0</v>
          </cell>
        </row>
        <row r="927">
          <cell r="M927">
            <v>0</v>
          </cell>
          <cell r="N927">
            <v>0</v>
          </cell>
        </row>
        <row r="928">
          <cell r="M928">
            <v>0</v>
          </cell>
          <cell r="N928">
            <v>0</v>
          </cell>
        </row>
        <row r="929">
          <cell r="M929">
            <v>0</v>
          </cell>
          <cell r="N929">
            <v>0</v>
          </cell>
        </row>
        <row r="930">
          <cell r="M930">
            <v>0</v>
          </cell>
          <cell r="N930">
            <v>0</v>
          </cell>
        </row>
        <row r="931">
          <cell r="M931">
            <v>0</v>
          </cell>
          <cell r="N931">
            <v>0</v>
          </cell>
        </row>
        <row r="932">
          <cell r="M932">
            <v>0</v>
          </cell>
          <cell r="N932">
            <v>0</v>
          </cell>
        </row>
        <row r="933">
          <cell r="M933">
            <v>0</v>
          </cell>
          <cell r="N933">
            <v>0</v>
          </cell>
        </row>
        <row r="934">
          <cell r="M934">
            <v>0</v>
          </cell>
          <cell r="N934">
            <v>0</v>
          </cell>
        </row>
        <row r="935">
          <cell r="M935">
            <v>0</v>
          </cell>
          <cell r="N935">
            <v>0</v>
          </cell>
        </row>
        <row r="936">
          <cell r="M936">
            <v>0</v>
          </cell>
          <cell r="N936">
            <v>0</v>
          </cell>
        </row>
        <row r="937">
          <cell r="M937">
            <v>0</v>
          </cell>
          <cell r="N937">
            <v>0</v>
          </cell>
        </row>
        <row r="938">
          <cell r="M938">
            <v>0</v>
          </cell>
          <cell r="N938">
            <v>0</v>
          </cell>
        </row>
        <row r="939">
          <cell r="M939">
            <v>0</v>
          </cell>
          <cell r="N939">
            <v>0</v>
          </cell>
        </row>
        <row r="940">
          <cell r="M940">
            <v>0</v>
          </cell>
          <cell r="N940">
            <v>0</v>
          </cell>
        </row>
        <row r="941">
          <cell r="M941">
            <v>0</v>
          </cell>
          <cell r="N941">
            <v>0</v>
          </cell>
        </row>
        <row r="942">
          <cell r="M942">
            <v>0</v>
          </cell>
          <cell r="N942">
            <v>0</v>
          </cell>
        </row>
        <row r="943">
          <cell r="M943">
            <v>0</v>
          </cell>
          <cell r="N943">
            <v>0</v>
          </cell>
        </row>
        <row r="944">
          <cell r="M944">
            <v>0</v>
          </cell>
          <cell r="N944">
            <v>0</v>
          </cell>
        </row>
        <row r="945">
          <cell r="M945">
            <v>0</v>
          </cell>
          <cell r="N945">
            <v>0</v>
          </cell>
        </row>
        <row r="946">
          <cell r="M946">
            <v>0</v>
          </cell>
          <cell r="N946">
            <v>0</v>
          </cell>
        </row>
        <row r="947">
          <cell r="M947">
            <v>0</v>
          </cell>
          <cell r="N947">
            <v>0</v>
          </cell>
        </row>
        <row r="948">
          <cell r="M948">
            <v>0</v>
          </cell>
          <cell r="N948">
            <v>0</v>
          </cell>
        </row>
        <row r="949">
          <cell r="M949">
            <v>0</v>
          </cell>
          <cell r="N949">
            <v>0</v>
          </cell>
        </row>
        <row r="950">
          <cell r="M950">
            <v>0</v>
          </cell>
          <cell r="N950">
            <v>0</v>
          </cell>
        </row>
        <row r="951">
          <cell r="M951">
            <v>0</v>
          </cell>
          <cell r="N951">
            <v>0</v>
          </cell>
        </row>
        <row r="952">
          <cell r="M952">
            <v>0</v>
          </cell>
          <cell r="N952">
            <v>0</v>
          </cell>
        </row>
        <row r="953">
          <cell r="M953">
            <v>0</v>
          </cell>
          <cell r="N953">
            <v>0</v>
          </cell>
        </row>
        <row r="954">
          <cell r="M954">
            <v>0</v>
          </cell>
          <cell r="N954">
            <v>0</v>
          </cell>
        </row>
        <row r="955">
          <cell r="M955">
            <v>0</v>
          </cell>
          <cell r="N955">
            <v>0</v>
          </cell>
        </row>
        <row r="956">
          <cell r="M956">
            <v>0</v>
          </cell>
          <cell r="N956">
            <v>0</v>
          </cell>
        </row>
        <row r="957">
          <cell r="M957">
            <v>0</v>
          </cell>
          <cell r="N957">
            <v>0</v>
          </cell>
        </row>
        <row r="958">
          <cell r="M958">
            <v>0</v>
          </cell>
          <cell r="N958">
            <v>0</v>
          </cell>
        </row>
        <row r="959">
          <cell r="M959">
            <v>0</v>
          </cell>
          <cell r="N959">
            <v>0</v>
          </cell>
        </row>
        <row r="960">
          <cell r="M960">
            <v>0</v>
          </cell>
          <cell r="N960">
            <v>0</v>
          </cell>
        </row>
        <row r="961">
          <cell r="M961">
            <v>0</v>
          </cell>
          <cell r="N961">
            <v>0</v>
          </cell>
        </row>
        <row r="962">
          <cell r="M962">
            <v>0</v>
          </cell>
          <cell r="N962">
            <v>0</v>
          </cell>
        </row>
        <row r="963">
          <cell r="M963">
            <v>0</v>
          </cell>
          <cell r="N963">
            <v>0</v>
          </cell>
        </row>
        <row r="964">
          <cell r="M964">
            <v>0</v>
          </cell>
          <cell r="N964">
            <v>0</v>
          </cell>
        </row>
        <row r="965">
          <cell r="M965">
            <v>0</v>
          </cell>
          <cell r="N965">
            <v>0</v>
          </cell>
        </row>
        <row r="966">
          <cell r="M966">
            <v>0</v>
          </cell>
          <cell r="N966">
            <v>0</v>
          </cell>
        </row>
        <row r="967">
          <cell r="M967">
            <v>0</v>
          </cell>
          <cell r="N967">
            <v>0</v>
          </cell>
        </row>
        <row r="968">
          <cell r="M968">
            <v>0</v>
          </cell>
          <cell r="N968">
            <v>0</v>
          </cell>
        </row>
        <row r="969">
          <cell r="M969">
            <v>0</v>
          </cell>
          <cell r="N969">
            <v>0</v>
          </cell>
        </row>
        <row r="970">
          <cell r="M970">
            <v>0</v>
          </cell>
          <cell r="N970">
            <v>0</v>
          </cell>
        </row>
        <row r="971">
          <cell r="M971">
            <v>0</v>
          </cell>
          <cell r="N971">
            <v>0</v>
          </cell>
        </row>
        <row r="972">
          <cell r="M972">
            <v>0</v>
          </cell>
          <cell r="N972">
            <v>0</v>
          </cell>
        </row>
        <row r="973">
          <cell r="M973">
            <v>0</v>
          </cell>
          <cell r="N973">
            <v>0</v>
          </cell>
        </row>
        <row r="974">
          <cell r="M974">
            <v>0</v>
          </cell>
          <cell r="N974">
            <v>0</v>
          </cell>
        </row>
        <row r="975">
          <cell r="M975">
            <v>0</v>
          </cell>
          <cell r="N975">
            <v>0</v>
          </cell>
        </row>
        <row r="976">
          <cell r="M976">
            <v>0</v>
          </cell>
          <cell r="N976">
            <v>0</v>
          </cell>
        </row>
        <row r="977">
          <cell r="M977">
            <v>0</v>
          </cell>
          <cell r="N977">
            <v>0</v>
          </cell>
        </row>
        <row r="978">
          <cell r="M978">
            <v>0</v>
          </cell>
          <cell r="N978">
            <v>0</v>
          </cell>
        </row>
        <row r="979">
          <cell r="M979">
            <v>0</v>
          </cell>
          <cell r="N979">
            <v>0</v>
          </cell>
        </row>
        <row r="980">
          <cell r="M980">
            <v>0</v>
          </cell>
          <cell r="N980">
            <v>0</v>
          </cell>
        </row>
        <row r="981">
          <cell r="M981">
            <v>0</v>
          </cell>
          <cell r="N981">
            <v>0</v>
          </cell>
        </row>
        <row r="982">
          <cell r="M982">
            <v>0</v>
          </cell>
          <cell r="N982">
            <v>0</v>
          </cell>
        </row>
        <row r="983">
          <cell r="M983">
            <v>0</v>
          </cell>
          <cell r="N983">
            <v>0</v>
          </cell>
        </row>
        <row r="984">
          <cell r="M984">
            <v>0</v>
          </cell>
          <cell r="N984">
            <v>0</v>
          </cell>
        </row>
        <row r="985">
          <cell r="M985">
            <v>0</v>
          </cell>
          <cell r="N985">
            <v>0</v>
          </cell>
        </row>
        <row r="986">
          <cell r="M986">
            <v>0</v>
          </cell>
          <cell r="N986">
            <v>0</v>
          </cell>
        </row>
        <row r="987">
          <cell r="M987">
            <v>0</v>
          </cell>
          <cell r="N987">
            <v>0</v>
          </cell>
        </row>
        <row r="988">
          <cell r="M988">
            <v>0</v>
          </cell>
          <cell r="N988">
            <v>0</v>
          </cell>
        </row>
        <row r="989">
          <cell r="M989">
            <v>0</v>
          </cell>
          <cell r="N989">
            <v>0</v>
          </cell>
        </row>
        <row r="990">
          <cell r="M990">
            <v>0</v>
          </cell>
          <cell r="N990">
            <v>0</v>
          </cell>
        </row>
        <row r="991">
          <cell r="M991">
            <v>0</v>
          </cell>
          <cell r="N991">
            <v>0</v>
          </cell>
        </row>
        <row r="992">
          <cell r="M992">
            <v>0</v>
          </cell>
          <cell r="N992">
            <v>0</v>
          </cell>
        </row>
        <row r="993">
          <cell r="M993">
            <v>0</v>
          </cell>
          <cell r="N993">
            <v>0</v>
          </cell>
        </row>
        <row r="994">
          <cell r="M994">
            <v>0</v>
          </cell>
          <cell r="N994">
            <v>0</v>
          </cell>
        </row>
        <row r="995">
          <cell r="M995">
            <v>0</v>
          </cell>
          <cell r="N995">
            <v>0</v>
          </cell>
        </row>
        <row r="996">
          <cell r="M996">
            <v>0</v>
          </cell>
          <cell r="N996">
            <v>0</v>
          </cell>
        </row>
        <row r="997">
          <cell r="M997">
            <v>0</v>
          </cell>
          <cell r="N997">
            <v>0</v>
          </cell>
        </row>
        <row r="998">
          <cell r="M998">
            <v>0</v>
          </cell>
          <cell r="N998">
            <v>0</v>
          </cell>
        </row>
        <row r="999">
          <cell r="M999">
            <v>0</v>
          </cell>
          <cell r="N999">
            <v>0</v>
          </cell>
        </row>
        <row r="1000">
          <cell r="M1000">
            <v>0</v>
          </cell>
          <cell r="N1000">
            <v>0</v>
          </cell>
        </row>
        <row r="1001">
          <cell r="M1001">
            <v>0</v>
          </cell>
          <cell r="N1001">
            <v>0</v>
          </cell>
        </row>
        <row r="1002">
          <cell r="M1002">
            <v>0</v>
          </cell>
          <cell r="N1002">
            <v>0</v>
          </cell>
        </row>
        <row r="1003">
          <cell r="M1003">
            <v>0</v>
          </cell>
          <cell r="N1003">
            <v>0</v>
          </cell>
        </row>
        <row r="1004">
          <cell r="M1004">
            <v>0</v>
          </cell>
          <cell r="N1004">
            <v>0</v>
          </cell>
        </row>
        <row r="1005">
          <cell r="M1005">
            <v>0</v>
          </cell>
          <cell r="N1005">
            <v>0</v>
          </cell>
        </row>
        <row r="1006">
          <cell r="M1006">
            <v>0</v>
          </cell>
          <cell r="N1006">
            <v>0</v>
          </cell>
        </row>
        <row r="1007">
          <cell r="M1007">
            <v>0</v>
          </cell>
          <cell r="N1007">
            <v>0</v>
          </cell>
        </row>
        <row r="1008">
          <cell r="M1008">
            <v>0</v>
          </cell>
          <cell r="N1008">
            <v>0</v>
          </cell>
        </row>
        <row r="1009">
          <cell r="M1009">
            <v>0</v>
          </cell>
          <cell r="N1009">
            <v>0</v>
          </cell>
        </row>
        <row r="1010">
          <cell r="M1010">
            <v>0</v>
          </cell>
          <cell r="N1010">
            <v>0</v>
          </cell>
        </row>
        <row r="1011">
          <cell r="M1011">
            <v>0</v>
          </cell>
          <cell r="N1011">
            <v>0</v>
          </cell>
        </row>
        <row r="1012">
          <cell r="M1012">
            <v>0</v>
          </cell>
          <cell r="N1012">
            <v>0</v>
          </cell>
        </row>
        <row r="1013">
          <cell r="M1013">
            <v>0</v>
          </cell>
          <cell r="N1013">
            <v>0</v>
          </cell>
        </row>
        <row r="1014">
          <cell r="M1014">
            <v>0</v>
          </cell>
          <cell r="N1014">
            <v>0</v>
          </cell>
        </row>
        <row r="1015">
          <cell r="M1015">
            <v>0</v>
          </cell>
          <cell r="N1015">
            <v>0</v>
          </cell>
        </row>
        <row r="1016">
          <cell r="M1016">
            <v>0</v>
          </cell>
          <cell r="N1016">
            <v>0</v>
          </cell>
        </row>
        <row r="1017">
          <cell r="M1017">
            <v>0</v>
          </cell>
          <cell r="N1017">
            <v>0</v>
          </cell>
        </row>
        <row r="1018">
          <cell r="M1018">
            <v>0</v>
          </cell>
          <cell r="N1018">
            <v>0</v>
          </cell>
        </row>
        <row r="1019">
          <cell r="M1019">
            <v>0</v>
          </cell>
          <cell r="N1019">
            <v>0</v>
          </cell>
        </row>
        <row r="1020">
          <cell r="M1020">
            <v>0</v>
          </cell>
          <cell r="N1020">
            <v>0</v>
          </cell>
        </row>
        <row r="1021">
          <cell r="M1021">
            <v>0</v>
          </cell>
          <cell r="N1021">
            <v>0</v>
          </cell>
        </row>
        <row r="1022">
          <cell r="M1022">
            <v>0</v>
          </cell>
          <cell r="N1022">
            <v>0</v>
          </cell>
        </row>
        <row r="1023">
          <cell r="M1023">
            <v>0</v>
          </cell>
          <cell r="N1023">
            <v>0</v>
          </cell>
        </row>
        <row r="1024">
          <cell r="M1024">
            <v>0</v>
          </cell>
          <cell r="N1024">
            <v>0</v>
          </cell>
        </row>
        <row r="1025">
          <cell r="M1025">
            <v>0</v>
          </cell>
          <cell r="N1025">
            <v>0</v>
          </cell>
        </row>
        <row r="1026">
          <cell r="M1026">
            <v>0</v>
          </cell>
          <cell r="N1026">
            <v>0</v>
          </cell>
        </row>
        <row r="1027">
          <cell r="M1027">
            <v>0</v>
          </cell>
          <cell r="N1027">
            <v>0</v>
          </cell>
        </row>
        <row r="1028">
          <cell r="M1028">
            <v>0</v>
          </cell>
          <cell r="N1028">
            <v>0</v>
          </cell>
        </row>
        <row r="1029">
          <cell r="M1029">
            <v>0</v>
          </cell>
          <cell r="N1029">
            <v>0</v>
          </cell>
        </row>
        <row r="1030">
          <cell r="M1030">
            <v>0</v>
          </cell>
          <cell r="N1030">
            <v>0</v>
          </cell>
        </row>
        <row r="1031">
          <cell r="M1031">
            <v>0</v>
          </cell>
          <cell r="N1031">
            <v>0</v>
          </cell>
        </row>
        <row r="1032">
          <cell r="M1032">
            <v>0</v>
          </cell>
          <cell r="N1032">
            <v>0</v>
          </cell>
        </row>
        <row r="1033">
          <cell r="M1033">
            <v>0</v>
          </cell>
          <cell r="N1033">
            <v>0</v>
          </cell>
        </row>
        <row r="1034">
          <cell r="M1034">
            <v>0</v>
          </cell>
          <cell r="N1034">
            <v>0</v>
          </cell>
        </row>
        <row r="1035">
          <cell r="M1035">
            <v>0</v>
          </cell>
          <cell r="N1035">
            <v>0</v>
          </cell>
        </row>
        <row r="1036">
          <cell r="M1036">
            <v>0</v>
          </cell>
          <cell r="N1036">
            <v>0</v>
          </cell>
        </row>
        <row r="1037">
          <cell r="M1037">
            <v>0</v>
          </cell>
          <cell r="N1037">
            <v>0</v>
          </cell>
        </row>
        <row r="1038">
          <cell r="M1038">
            <v>0</v>
          </cell>
          <cell r="N1038">
            <v>0</v>
          </cell>
        </row>
        <row r="1039">
          <cell r="M1039">
            <v>0</v>
          </cell>
          <cell r="N1039">
            <v>0</v>
          </cell>
        </row>
        <row r="1040">
          <cell r="M1040">
            <v>0</v>
          </cell>
          <cell r="N1040">
            <v>0</v>
          </cell>
        </row>
        <row r="1041">
          <cell r="M1041">
            <v>0</v>
          </cell>
          <cell r="N1041">
            <v>0</v>
          </cell>
        </row>
        <row r="1042">
          <cell r="M1042">
            <v>0</v>
          </cell>
          <cell r="N1042">
            <v>0</v>
          </cell>
        </row>
        <row r="1043">
          <cell r="M1043">
            <v>0</v>
          </cell>
          <cell r="N1043">
            <v>0</v>
          </cell>
        </row>
        <row r="1044">
          <cell r="M1044">
            <v>0</v>
          </cell>
          <cell r="N1044">
            <v>0</v>
          </cell>
        </row>
        <row r="1045">
          <cell r="M1045">
            <v>0</v>
          </cell>
          <cell r="N1045">
            <v>0</v>
          </cell>
        </row>
        <row r="1046">
          <cell r="M1046">
            <v>0</v>
          </cell>
          <cell r="N1046">
            <v>0</v>
          </cell>
        </row>
        <row r="1047">
          <cell r="M1047">
            <v>0</v>
          </cell>
          <cell r="N1047">
            <v>0</v>
          </cell>
        </row>
        <row r="1048">
          <cell r="M1048">
            <v>0</v>
          </cell>
          <cell r="N1048">
            <v>0</v>
          </cell>
        </row>
        <row r="1049">
          <cell r="M1049">
            <v>0</v>
          </cell>
          <cell r="N1049">
            <v>0</v>
          </cell>
        </row>
        <row r="1050">
          <cell r="M1050">
            <v>0</v>
          </cell>
          <cell r="N1050">
            <v>0</v>
          </cell>
        </row>
        <row r="1051">
          <cell r="M1051">
            <v>0</v>
          </cell>
          <cell r="N1051">
            <v>0</v>
          </cell>
        </row>
        <row r="1052">
          <cell r="M1052">
            <v>0</v>
          </cell>
          <cell r="N1052">
            <v>0</v>
          </cell>
        </row>
        <row r="1053">
          <cell r="M1053">
            <v>0</v>
          </cell>
          <cell r="N1053">
            <v>0</v>
          </cell>
        </row>
        <row r="1054">
          <cell r="M1054">
            <v>0</v>
          </cell>
          <cell r="N1054">
            <v>0</v>
          </cell>
        </row>
        <row r="1055">
          <cell r="M1055">
            <v>0</v>
          </cell>
          <cell r="N1055">
            <v>0</v>
          </cell>
        </row>
        <row r="1056">
          <cell r="M1056">
            <v>0</v>
          </cell>
          <cell r="N1056">
            <v>0</v>
          </cell>
        </row>
        <row r="1057">
          <cell r="M1057">
            <v>0</v>
          </cell>
          <cell r="N1057">
            <v>0</v>
          </cell>
        </row>
        <row r="1058">
          <cell r="M1058">
            <v>0</v>
          </cell>
          <cell r="N1058">
            <v>0</v>
          </cell>
        </row>
        <row r="1059">
          <cell r="M1059">
            <v>0</v>
          </cell>
          <cell r="N1059">
            <v>0</v>
          </cell>
        </row>
        <row r="1060">
          <cell r="M1060">
            <v>0</v>
          </cell>
          <cell r="N1060">
            <v>0</v>
          </cell>
        </row>
        <row r="1061">
          <cell r="M1061">
            <v>0</v>
          </cell>
          <cell r="N1061">
            <v>0</v>
          </cell>
        </row>
        <row r="1062">
          <cell r="M1062">
            <v>0</v>
          </cell>
          <cell r="N1062">
            <v>0</v>
          </cell>
        </row>
        <row r="1063">
          <cell r="M1063">
            <v>0</v>
          </cell>
          <cell r="N1063">
            <v>0</v>
          </cell>
        </row>
        <row r="1064">
          <cell r="M1064">
            <v>0</v>
          </cell>
          <cell r="N1064">
            <v>0</v>
          </cell>
        </row>
        <row r="1065">
          <cell r="M1065">
            <v>0</v>
          </cell>
          <cell r="N1065">
            <v>0</v>
          </cell>
        </row>
        <row r="1066">
          <cell r="M1066">
            <v>0</v>
          </cell>
          <cell r="N1066">
            <v>0</v>
          </cell>
        </row>
        <row r="1067">
          <cell r="M1067">
            <v>0</v>
          </cell>
          <cell r="N1067">
            <v>0</v>
          </cell>
        </row>
        <row r="1068">
          <cell r="M1068">
            <v>0</v>
          </cell>
          <cell r="N1068">
            <v>0</v>
          </cell>
        </row>
        <row r="1069">
          <cell r="M1069">
            <v>0</v>
          </cell>
          <cell r="N1069">
            <v>0</v>
          </cell>
        </row>
        <row r="1070">
          <cell r="M1070">
            <v>0</v>
          </cell>
          <cell r="N1070">
            <v>0</v>
          </cell>
        </row>
        <row r="1071">
          <cell r="M1071">
            <v>0</v>
          </cell>
          <cell r="N1071">
            <v>0</v>
          </cell>
        </row>
        <row r="1072">
          <cell r="M1072">
            <v>0</v>
          </cell>
          <cell r="N1072">
            <v>0</v>
          </cell>
        </row>
        <row r="1073">
          <cell r="M1073">
            <v>0</v>
          </cell>
          <cell r="N1073">
            <v>0</v>
          </cell>
        </row>
        <row r="1074">
          <cell r="M1074">
            <v>0</v>
          </cell>
          <cell r="N1074">
            <v>0</v>
          </cell>
        </row>
        <row r="1075">
          <cell r="M1075">
            <v>0</v>
          </cell>
          <cell r="N1075">
            <v>0</v>
          </cell>
        </row>
        <row r="1076">
          <cell r="M1076">
            <v>0</v>
          </cell>
          <cell r="N1076">
            <v>0</v>
          </cell>
        </row>
        <row r="1077">
          <cell r="M1077">
            <v>0</v>
          </cell>
        </row>
        <row r="1078">
          <cell r="N1078">
            <v>0</v>
          </cell>
        </row>
        <row r="1079">
          <cell r="N1079">
            <v>0</v>
          </cell>
        </row>
        <row r="1080">
          <cell r="N1080">
            <v>0</v>
          </cell>
        </row>
        <row r="1081">
          <cell r="N1081">
            <v>0</v>
          </cell>
        </row>
        <row r="1082">
          <cell r="N1082">
            <v>0</v>
          </cell>
        </row>
        <row r="1083">
          <cell r="N1083">
            <v>0</v>
          </cell>
        </row>
        <row r="1084">
          <cell r="N1084">
            <v>0</v>
          </cell>
        </row>
        <row r="1085">
          <cell r="N1085">
            <v>0</v>
          </cell>
        </row>
        <row r="1086">
          <cell r="N1086">
            <v>0</v>
          </cell>
        </row>
        <row r="1087">
          <cell r="N1087">
            <v>0</v>
          </cell>
        </row>
        <row r="1088">
          <cell r="N1088">
            <v>0</v>
          </cell>
        </row>
        <row r="1089">
          <cell r="N1089">
            <v>0</v>
          </cell>
        </row>
        <row r="1090">
          <cell r="N1090">
            <v>0</v>
          </cell>
        </row>
        <row r="1091">
          <cell r="N1091">
            <v>0</v>
          </cell>
        </row>
        <row r="1092">
          <cell r="N1092">
            <v>0</v>
          </cell>
        </row>
        <row r="1093">
          <cell r="N1093">
            <v>0</v>
          </cell>
        </row>
        <row r="1094">
          <cell r="N1094">
            <v>0</v>
          </cell>
        </row>
        <row r="1095">
          <cell r="N1095">
            <v>0</v>
          </cell>
        </row>
        <row r="1096">
          <cell r="N1096">
            <v>0</v>
          </cell>
        </row>
        <row r="1097">
          <cell r="N1097">
            <v>0</v>
          </cell>
        </row>
        <row r="1098">
          <cell r="N1098">
            <v>0</v>
          </cell>
        </row>
        <row r="1099">
          <cell r="N1099">
            <v>0</v>
          </cell>
        </row>
        <row r="1100">
          <cell r="N1100">
            <v>0</v>
          </cell>
        </row>
        <row r="1101">
          <cell r="N1101">
            <v>0</v>
          </cell>
        </row>
        <row r="1102">
          <cell r="N1102">
            <v>0</v>
          </cell>
        </row>
        <row r="1103">
          <cell r="N1103">
            <v>0</v>
          </cell>
        </row>
        <row r="1104">
          <cell r="N1104">
            <v>0</v>
          </cell>
        </row>
        <row r="1105">
          <cell r="N1105">
            <v>0</v>
          </cell>
        </row>
        <row r="1106">
          <cell r="N1106">
            <v>0</v>
          </cell>
        </row>
        <row r="1107">
          <cell r="N1107">
            <v>0</v>
          </cell>
        </row>
        <row r="1108">
          <cell r="N1108">
            <v>0</v>
          </cell>
        </row>
        <row r="1109">
          <cell r="N1109">
            <v>0</v>
          </cell>
        </row>
        <row r="1110">
          <cell r="M1110">
            <v>0</v>
          </cell>
          <cell r="N1110">
            <v>0</v>
          </cell>
        </row>
        <row r="1111">
          <cell r="M1111">
            <v>0</v>
          </cell>
          <cell r="N1111">
            <v>0</v>
          </cell>
        </row>
        <row r="1112">
          <cell r="M1112">
            <v>0</v>
          </cell>
          <cell r="N1112">
            <v>0</v>
          </cell>
        </row>
        <row r="1113">
          <cell r="M1113">
            <v>0</v>
          </cell>
          <cell r="N1113">
            <v>0</v>
          </cell>
        </row>
        <row r="1114">
          <cell r="M1114">
            <v>0</v>
          </cell>
          <cell r="N1114">
            <v>0</v>
          </cell>
        </row>
        <row r="1115">
          <cell r="M1115">
            <v>0</v>
          </cell>
          <cell r="N1115">
            <v>0</v>
          </cell>
        </row>
        <row r="1116">
          <cell r="M1116">
            <v>0</v>
          </cell>
          <cell r="N1116">
            <v>0</v>
          </cell>
        </row>
        <row r="1117">
          <cell r="M1117">
            <v>0</v>
          </cell>
          <cell r="N1117">
            <v>0</v>
          </cell>
        </row>
        <row r="1118">
          <cell r="M1118">
            <v>0</v>
          </cell>
          <cell r="N1118">
            <v>0</v>
          </cell>
        </row>
        <row r="1119">
          <cell r="M1119">
            <v>0</v>
          </cell>
          <cell r="N1119">
            <v>0</v>
          </cell>
        </row>
        <row r="1120">
          <cell r="M1120">
            <v>0</v>
          </cell>
          <cell r="N1120">
            <v>0</v>
          </cell>
        </row>
        <row r="1121">
          <cell r="M1121">
            <v>0</v>
          </cell>
          <cell r="N1121">
            <v>0</v>
          </cell>
        </row>
        <row r="1122">
          <cell r="M1122">
            <v>0</v>
          </cell>
          <cell r="N1122">
            <v>0</v>
          </cell>
        </row>
        <row r="1123">
          <cell r="M1123">
            <v>0</v>
          </cell>
          <cell r="N1123">
            <v>0</v>
          </cell>
        </row>
        <row r="1124">
          <cell r="M1124">
            <v>0</v>
          </cell>
          <cell r="N1124">
            <v>0</v>
          </cell>
        </row>
        <row r="1125">
          <cell r="M1125">
            <v>0</v>
          </cell>
          <cell r="N1125">
            <v>0</v>
          </cell>
        </row>
        <row r="1126">
          <cell r="M1126">
            <v>0</v>
          </cell>
          <cell r="N1126">
            <v>0</v>
          </cell>
        </row>
        <row r="1127">
          <cell r="M1127">
            <v>0</v>
          </cell>
          <cell r="N1127">
            <v>0</v>
          </cell>
        </row>
        <row r="1128">
          <cell r="M1128">
            <v>0</v>
          </cell>
          <cell r="N1128">
            <v>0</v>
          </cell>
        </row>
        <row r="1129">
          <cell r="M1129">
            <v>0</v>
          </cell>
          <cell r="N1129">
            <v>0</v>
          </cell>
        </row>
        <row r="1130">
          <cell r="M1130">
            <v>0</v>
          </cell>
          <cell r="N1130">
            <v>0</v>
          </cell>
        </row>
        <row r="1131">
          <cell r="M1131">
            <v>0</v>
          </cell>
          <cell r="N1131">
            <v>0</v>
          </cell>
        </row>
        <row r="1132">
          <cell r="M1132">
            <v>0</v>
          </cell>
          <cell r="N1132">
            <v>0</v>
          </cell>
        </row>
        <row r="1133">
          <cell r="M1133">
            <v>0</v>
          </cell>
          <cell r="N1133">
            <v>0</v>
          </cell>
        </row>
        <row r="1134">
          <cell r="M1134">
            <v>0</v>
          </cell>
          <cell r="N1134">
            <v>0</v>
          </cell>
        </row>
        <row r="1135">
          <cell r="M1135">
            <v>0</v>
          </cell>
          <cell r="N1135">
            <v>0</v>
          </cell>
        </row>
        <row r="1136">
          <cell r="M1136">
            <v>0</v>
          </cell>
          <cell r="N1136">
            <v>0</v>
          </cell>
        </row>
        <row r="1137">
          <cell r="M1137">
            <v>0</v>
          </cell>
          <cell r="N1137">
            <v>0</v>
          </cell>
        </row>
        <row r="1138">
          <cell r="M1138">
            <v>0</v>
          </cell>
          <cell r="N1138">
            <v>0</v>
          </cell>
        </row>
        <row r="1139">
          <cell r="M1139">
            <v>0</v>
          </cell>
          <cell r="N1139">
            <v>0</v>
          </cell>
        </row>
        <row r="1140">
          <cell r="M1140">
            <v>0</v>
          </cell>
          <cell r="N1140">
            <v>0</v>
          </cell>
        </row>
        <row r="1141">
          <cell r="M1141">
            <v>0</v>
          </cell>
          <cell r="N1141">
            <v>0</v>
          </cell>
        </row>
        <row r="1142">
          <cell r="M1142">
            <v>0</v>
          </cell>
          <cell r="N1142">
            <v>0</v>
          </cell>
        </row>
        <row r="1143">
          <cell r="M1143">
            <v>0</v>
          </cell>
          <cell r="N1143">
            <v>0</v>
          </cell>
        </row>
        <row r="1144">
          <cell r="M1144">
            <v>0</v>
          </cell>
          <cell r="N1144">
            <v>0</v>
          </cell>
        </row>
        <row r="1145">
          <cell r="M1145">
            <v>0</v>
          </cell>
          <cell r="N1145">
            <v>0</v>
          </cell>
        </row>
        <row r="1146">
          <cell r="M1146">
            <v>0</v>
          </cell>
          <cell r="N1146">
            <v>0</v>
          </cell>
        </row>
        <row r="1147">
          <cell r="M1147">
            <v>0</v>
          </cell>
          <cell r="N1147">
            <v>0</v>
          </cell>
        </row>
        <row r="1148">
          <cell r="M1148">
            <v>0</v>
          </cell>
          <cell r="N1148">
            <v>0</v>
          </cell>
        </row>
        <row r="1149">
          <cell r="M1149">
            <v>0</v>
          </cell>
          <cell r="N1149">
            <v>0</v>
          </cell>
        </row>
        <row r="1150">
          <cell r="M1150">
            <v>0</v>
          </cell>
          <cell r="N1150">
            <v>0</v>
          </cell>
        </row>
        <row r="1151">
          <cell r="M1151">
            <v>0</v>
          </cell>
          <cell r="N1151">
            <v>0</v>
          </cell>
        </row>
        <row r="1152">
          <cell r="M1152">
            <v>0</v>
          </cell>
          <cell r="N1152">
            <v>0</v>
          </cell>
        </row>
        <row r="1153">
          <cell r="M1153">
            <v>0</v>
          </cell>
          <cell r="N1153">
            <v>0</v>
          </cell>
        </row>
        <row r="1154">
          <cell r="M1154">
            <v>0</v>
          </cell>
          <cell r="N1154">
            <v>0</v>
          </cell>
        </row>
        <row r="1155">
          <cell r="M1155">
            <v>0</v>
          </cell>
          <cell r="N1155">
            <v>0</v>
          </cell>
        </row>
        <row r="1156">
          <cell r="M1156">
            <v>0</v>
          </cell>
          <cell r="N1156">
            <v>0</v>
          </cell>
        </row>
        <row r="1157">
          <cell r="M1157">
            <v>0</v>
          </cell>
          <cell r="N1157">
            <v>0</v>
          </cell>
        </row>
        <row r="1158">
          <cell r="M1158">
            <v>0</v>
          </cell>
          <cell r="N1158">
            <v>0</v>
          </cell>
        </row>
        <row r="1159">
          <cell r="M1159">
            <v>0</v>
          </cell>
          <cell r="N1159">
            <v>0</v>
          </cell>
        </row>
        <row r="1160">
          <cell r="M1160">
            <v>0</v>
          </cell>
          <cell r="N1160">
            <v>0</v>
          </cell>
        </row>
        <row r="1161">
          <cell r="M1161">
            <v>0</v>
          </cell>
          <cell r="N1161">
            <v>0</v>
          </cell>
        </row>
        <row r="1162">
          <cell r="M1162">
            <v>0</v>
          </cell>
          <cell r="N1162">
            <v>0</v>
          </cell>
        </row>
        <row r="1163">
          <cell r="M1163">
            <v>0</v>
          </cell>
          <cell r="N1163">
            <v>0</v>
          </cell>
        </row>
        <row r="1164">
          <cell r="M1164">
            <v>0</v>
          </cell>
          <cell r="N1164">
            <v>0</v>
          </cell>
        </row>
        <row r="1165">
          <cell r="M1165">
            <v>0</v>
          </cell>
          <cell r="N1165">
            <v>0</v>
          </cell>
        </row>
        <row r="1166">
          <cell r="M1166">
            <v>0</v>
          </cell>
          <cell r="N1166">
            <v>0</v>
          </cell>
        </row>
        <row r="1167">
          <cell r="M1167">
            <v>0</v>
          </cell>
          <cell r="N1167">
            <v>0</v>
          </cell>
        </row>
        <row r="1168">
          <cell r="M1168">
            <v>0</v>
          </cell>
          <cell r="N1168">
            <v>0</v>
          </cell>
        </row>
        <row r="1169">
          <cell r="M1169">
            <v>0</v>
          </cell>
          <cell r="N1169">
            <v>0</v>
          </cell>
        </row>
        <row r="1170">
          <cell r="M1170">
            <v>0</v>
          </cell>
          <cell r="N1170">
            <v>0</v>
          </cell>
        </row>
        <row r="1171">
          <cell r="M1171">
            <v>0</v>
          </cell>
          <cell r="N1171">
            <v>0</v>
          </cell>
        </row>
        <row r="1172">
          <cell r="M1172">
            <v>0</v>
          </cell>
          <cell r="N1172">
            <v>0</v>
          </cell>
        </row>
        <row r="1173">
          <cell r="M1173">
            <v>0</v>
          </cell>
          <cell r="N1173">
            <v>0</v>
          </cell>
        </row>
        <row r="1174">
          <cell r="M1174">
            <v>0</v>
          </cell>
          <cell r="N1174">
            <v>0</v>
          </cell>
        </row>
        <row r="1175">
          <cell r="M1175">
            <v>0</v>
          </cell>
          <cell r="N1175">
            <v>0</v>
          </cell>
        </row>
        <row r="1176">
          <cell r="M1176">
            <v>0</v>
          </cell>
          <cell r="N1176">
            <v>0</v>
          </cell>
        </row>
        <row r="1177">
          <cell r="M1177">
            <v>0</v>
          </cell>
          <cell r="N1177">
            <v>0</v>
          </cell>
        </row>
        <row r="1178">
          <cell r="M1178">
            <v>0</v>
          </cell>
          <cell r="N1178">
            <v>0</v>
          </cell>
        </row>
        <row r="1179">
          <cell r="M1179">
            <v>0</v>
          </cell>
          <cell r="N1179">
            <v>0</v>
          </cell>
        </row>
        <row r="1180">
          <cell r="M1180">
            <v>0</v>
          </cell>
          <cell r="N1180">
            <v>0</v>
          </cell>
        </row>
        <row r="1181">
          <cell r="M1181">
            <v>0</v>
          </cell>
          <cell r="N1181">
            <v>0</v>
          </cell>
        </row>
        <row r="1182">
          <cell r="M1182">
            <v>0</v>
          </cell>
          <cell r="N1182">
            <v>0</v>
          </cell>
        </row>
        <row r="1183">
          <cell r="M1183">
            <v>0</v>
          </cell>
          <cell r="N1183">
            <v>0</v>
          </cell>
        </row>
        <row r="1184">
          <cell r="M1184">
            <v>0</v>
          </cell>
          <cell r="N1184">
            <v>0</v>
          </cell>
        </row>
        <row r="1185">
          <cell r="M1185">
            <v>0</v>
          </cell>
          <cell r="N1185">
            <v>0</v>
          </cell>
        </row>
        <row r="1186">
          <cell r="M1186">
            <v>0</v>
          </cell>
          <cell r="N1186">
            <v>0</v>
          </cell>
        </row>
        <row r="1187">
          <cell r="M1187">
            <v>0</v>
          </cell>
          <cell r="N1187">
            <v>0</v>
          </cell>
        </row>
        <row r="1188">
          <cell r="M1188">
            <v>0</v>
          </cell>
          <cell r="N1188">
            <v>0</v>
          </cell>
        </row>
        <row r="1189">
          <cell r="M1189">
            <v>0</v>
          </cell>
          <cell r="N1189">
            <v>0</v>
          </cell>
        </row>
        <row r="1190">
          <cell r="M1190">
            <v>0</v>
          </cell>
          <cell r="N1190">
            <v>0</v>
          </cell>
        </row>
        <row r="1191">
          <cell r="M1191">
            <v>0</v>
          </cell>
          <cell r="N1191">
            <v>0</v>
          </cell>
        </row>
        <row r="1192">
          <cell r="M1192">
            <v>0</v>
          </cell>
          <cell r="N1192">
            <v>0</v>
          </cell>
        </row>
        <row r="1193">
          <cell r="M1193">
            <v>0</v>
          </cell>
          <cell r="N1193">
            <v>0</v>
          </cell>
        </row>
        <row r="1194">
          <cell r="M1194">
            <v>0</v>
          </cell>
          <cell r="N1194">
            <v>0</v>
          </cell>
        </row>
        <row r="1195">
          <cell r="M1195">
            <v>0</v>
          </cell>
          <cell r="N1195">
            <v>0</v>
          </cell>
        </row>
        <row r="1196">
          <cell r="M1196">
            <v>0</v>
          </cell>
          <cell r="N1196">
            <v>0</v>
          </cell>
        </row>
        <row r="1197">
          <cell r="M1197">
            <v>0</v>
          </cell>
          <cell r="N1197">
            <v>0</v>
          </cell>
        </row>
        <row r="1198">
          <cell r="M1198">
            <v>0</v>
          </cell>
          <cell r="N1198">
            <v>0</v>
          </cell>
        </row>
        <row r="1199">
          <cell r="M1199">
            <v>0</v>
          </cell>
          <cell r="N1199">
            <v>0</v>
          </cell>
        </row>
        <row r="1200">
          <cell r="M1200">
            <v>0</v>
          </cell>
          <cell r="N1200">
            <v>0</v>
          </cell>
        </row>
        <row r="1201">
          <cell r="M1201">
            <v>0</v>
          </cell>
          <cell r="N1201">
            <v>0</v>
          </cell>
        </row>
        <row r="1202">
          <cell r="M1202">
            <v>0</v>
          </cell>
          <cell r="N1202">
            <v>0</v>
          </cell>
        </row>
        <row r="1203">
          <cell r="M1203">
            <v>0</v>
          </cell>
          <cell r="N1203">
            <v>0</v>
          </cell>
        </row>
        <row r="1204">
          <cell r="M1204">
            <v>0</v>
          </cell>
          <cell r="N1204">
            <v>0</v>
          </cell>
        </row>
        <row r="1205">
          <cell r="M1205">
            <v>0</v>
          </cell>
          <cell r="N1205">
            <v>0</v>
          </cell>
        </row>
        <row r="1206">
          <cell r="M1206">
            <v>0</v>
          </cell>
          <cell r="N1206">
            <v>0</v>
          </cell>
        </row>
        <row r="1207">
          <cell r="M1207">
            <v>0</v>
          </cell>
          <cell r="N1207">
            <v>0</v>
          </cell>
        </row>
        <row r="1208">
          <cell r="M1208">
            <v>0</v>
          </cell>
          <cell r="N1208">
            <v>0</v>
          </cell>
        </row>
        <row r="1209">
          <cell r="M1209">
            <v>0</v>
          </cell>
          <cell r="N1209">
            <v>0</v>
          </cell>
        </row>
        <row r="1210">
          <cell r="M1210">
            <v>0</v>
          </cell>
          <cell r="N1210">
            <v>0</v>
          </cell>
        </row>
        <row r="1211">
          <cell r="M1211">
            <v>0</v>
          </cell>
          <cell r="N1211">
            <v>0</v>
          </cell>
        </row>
        <row r="1212">
          <cell r="M1212">
            <v>0</v>
          </cell>
          <cell r="N1212">
            <v>0</v>
          </cell>
        </row>
        <row r="1213">
          <cell r="M1213">
            <v>0</v>
          </cell>
          <cell r="N1213">
            <v>0</v>
          </cell>
        </row>
        <row r="1214">
          <cell r="M1214">
            <v>0</v>
          </cell>
          <cell r="N1214">
            <v>0</v>
          </cell>
        </row>
        <row r="1215">
          <cell r="M1215">
            <v>0</v>
          </cell>
          <cell r="N1215">
            <v>0</v>
          </cell>
        </row>
        <row r="1216">
          <cell r="M1216">
            <v>0</v>
          </cell>
          <cell r="N1216">
            <v>0</v>
          </cell>
        </row>
        <row r="1217">
          <cell r="M1217">
            <v>0</v>
          </cell>
          <cell r="N1217">
            <v>0</v>
          </cell>
        </row>
        <row r="1218">
          <cell r="M1218">
            <v>0</v>
          </cell>
          <cell r="N1218">
            <v>0</v>
          </cell>
        </row>
        <row r="1219">
          <cell r="M1219">
            <v>0</v>
          </cell>
          <cell r="N1219">
            <v>0</v>
          </cell>
        </row>
        <row r="1220">
          <cell r="M1220">
            <v>0</v>
          </cell>
          <cell r="N1220">
            <v>0</v>
          </cell>
        </row>
        <row r="1221">
          <cell r="M1221">
            <v>0</v>
          </cell>
          <cell r="N1221">
            <v>0</v>
          </cell>
        </row>
        <row r="1222">
          <cell r="M1222">
            <v>0</v>
          </cell>
          <cell r="N1222">
            <v>0</v>
          </cell>
        </row>
        <row r="1223">
          <cell r="M1223">
            <v>0</v>
          </cell>
          <cell r="N1223">
            <v>0</v>
          </cell>
        </row>
        <row r="1224">
          <cell r="M1224">
            <v>0</v>
          </cell>
          <cell r="N1224">
            <v>0</v>
          </cell>
        </row>
        <row r="1225">
          <cell r="M1225">
            <v>0</v>
          </cell>
          <cell r="N1225">
            <v>0</v>
          </cell>
        </row>
        <row r="1226">
          <cell r="M1226">
            <v>0</v>
          </cell>
          <cell r="N1226">
            <v>0</v>
          </cell>
        </row>
        <row r="1227">
          <cell r="M1227">
            <v>0</v>
          </cell>
          <cell r="N1227">
            <v>0</v>
          </cell>
        </row>
        <row r="1228">
          <cell r="M1228">
            <v>0</v>
          </cell>
          <cell r="N1228">
            <v>0</v>
          </cell>
        </row>
        <row r="1229">
          <cell r="M1229">
            <v>0</v>
          </cell>
          <cell r="N1229">
            <v>0</v>
          </cell>
        </row>
        <row r="1230">
          <cell r="M1230">
            <v>0</v>
          </cell>
          <cell r="N1230">
            <v>0</v>
          </cell>
        </row>
        <row r="1231">
          <cell r="M1231">
            <v>0</v>
          </cell>
          <cell r="N1231">
            <v>0</v>
          </cell>
        </row>
        <row r="1232">
          <cell r="M1232">
            <v>0</v>
          </cell>
          <cell r="N1232">
            <v>0</v>
          </cell>
        </row>
        <row r="1233">
          <cell r="M1233">
            <v>0</v>
          </cell>
          <cell r="N1233">
            <v>0</v>
          </cell>
        </row>
        <row r="1234">
          <cell r="M1234">
            <v>0</v>
          </cell>
          <cell r="N1234">
            <v>0</v>
          </cell>
        </row>
        <row r="1235">
          <cell r="M1235">
            <v>0</v>
          </cell>
          <cell r="N1235">
            <v>0</v>
          </cell>
        </row>
        <row r="1236">
          <cell r="M1236">
            <v>0</v>
          </cell>
          <cell r="N1236">
            <v>0</v>
          </cell>
        </row>
        <row r="1237">
          <cell r="M1237">
            <v>0</v>
          </cell>
          <cell r="N1237">
            <v>0</v>
          </cell>
        </row>
        <row r="1238">
          <cell r="M1238">
            <v>0</v>
          </cell>
          <cell r="N1238">
            <v>0</v>
          </cell>
        </row>
        <row r="1239">
          <cell r="M1239">
            <v>0</v>
          </cell>
          <cell r="N1239">
            <v>0</v>
          </cell>
        </row>
        <row r="1240">
          <cell r="M1240">
            <v>0</v>
          </cell>
          <cell r="N1240">
            <v>0</v>
          </cell>
        </row>
        <row r="1241">
          <cell r="M1241">
            <v>0</v>
          </cell>
          <cell r="N1241">
            <v>0</v>
          </cell>
        </row>
        <row r="1242">
          <cell r="M1242">
            <v>0</v>
          </cell>
          <cell r="N1242">
            <v>0</v>
          </cell>
        </row>
        <row r="1243">
          <cell r="M1243">
            <v>0</v>
          </cell>
          <cell r="N1243">
            <v>0</v>
          </cell>
        </row>
        <row r="1244">
          <cell r="M1244">
            <v>0</v>
          </cell>
          <cell r="N1244">
            <v>0</v>
          </cell>
        </row>
        <row r="1245">
          <cell r="M1245">
            <v>0</v>
          </cell>
          <cell r="N1245">
            <v>0</v>
          </cell>
        </row>
        <row r="1246">
          <cell r="M1246">
            <v>0</v>
          </cell>
          <cell r="N1246">
            <v>0</v>
          </cell>
        </row>
        <row r="1247">
          <cell r="M1247">
            <v>0</v>
          </cell>
          <cell r="N1247">
            <v>0</v>
          </cell>
        </row>
        <row r="1248">
          <cell r="M1248">
            <v>0</v>
          </cell>
          <cell r="N1248">
            <v>0</v>
          </cell>
        </row>
        <row r="1249">
          <cell r="M1249">
            <v>0</v>
          </cell>
          <cell r="N1249">
            <v>0</v>
          </cell>
        </row>
        <row r="1250">
          <cell r="M1250">
            <v>0</v>
          </cell>
          <cell r="N1250">
            <v>0</v>
          </cell>
        </row>
        <row r="1251">
          <cell r="M1251">
            <v>0</v>
          </cell>
          <cell r="N1251">
            <v>0</v>
          </cell>
        </row>
        <row r="1252">
          <cell r="M1252">
            <v>0</v>
          </cell>
          <cell r="N1252">
            <v>0</v>
          </cell>
        </row>
        <row r="1253">
          <cell r="M1253">
            <v>0</v>
          </cell>
          <cell r="N1253">
            <v>0</v>
          </cell>
        </row>
        <row r="1254">
          <cell r="M1254">
            <v>0</v>
          </cell>
          <cell r="N1254">
            <v>0</v>
          </cell>
        </row>
        <row r="1255">
          <cell r="M1255">
            <v>0</v>
          </cell>
          <cell r="N1255">
            <v>0</v>
          </cell>
        </row>
        <row r="1256">
          <cell r="M1256">
            <v>0</v>
          </cell>
          <cell r="N1256">
            <v>0</v>
          </cell>
        </row>
        <row r="1257">
          <cell r="M1257">
            <v>0</v>
          </cell>
          <cell r="N1257">
            <v>0</v>
          </cell>
        </row>
        <row r="1258">
          <cell r="M1258">
            <v>0</v>
          </cell>
          <cell r="N1258">
            <v>0</v>
          </cell>
        </row>
        <row r="1259">
          <cell r="M1259">
            <v>0</v>
          </cell>
          <cell r="N1259">
            <v>0</v>
          </cell>
        </row>
        <row r="1260">
          <cell r="M1260">
            <v>0</v>
          </cell>
          <cell r="N1260">
            <v>0</v>
          </cell>
        </row>
        <row r="1261">
          <cell r="M1261">
            <v>0</v>
          </cell>
          <cell r="N1261">
            <v>0</v>
          </cell>
        </row>
        <row r="1262">
          <cell r="M1262">
            <v>0</v>
          </cell>
          <cell r="N1262">
            <v>0</v>
          </cell>
        </row>
        <row r="1263">
          <cell r="M1263">
            <v>0</v>
          </cell>
          <cell r="N1263">
            <v>0</v>
          </cell>
        </row>
        <row r="1264">
          <cell r="M1264">
            <v>0</v>
          </cell>
          <cell r="N1264">
            <v>0</v>
          </cell>
        </row>
        <row r="1265">
          <cell r="M1265">
            <v>0</v>
          </cell>
          <cell r="N1265">
            <v>0</v>
          </cell>
        </row>
        <row r="1266">
          <cell r="M1266">
            <v>0</v>
          </cell>
          <cell r="N1266">
            <v>0</v>
          </cell>
        </row>
        <row r="1267">
          <cell r="M1267">
            <v>0</v>
          </cell>
          <cell r="N1267">
            <v>0</v>
          </cell>
        </row>
        <row r="1268">
          <cell r="M1268">
            <v>0</v>
          </cell>
          <cell r="N1268">
            <v>0</v>
          </cell>
        </row>
        <row r="1269">
          <cell r="M1269">
            <v>0</v>
          </cell>
          <cell r="N1269">
            <v>0</v>
          </cell>
        </row>
        <row r="1270">
          <cell r="M1270">
            <v>0</v>
          </cell>
          <cell r="N1270">
            <v>0</v>
          </cell>
        </row>
        <row r="1271">
          <cell r="M1271">
            <v>0</v>
          </cell>
          <cell r="N1271">
            <v>0</v>
          </cell>
        </row>
        <row r="1272">
          <cell r="M1272">
            <v>0</v>
          </cell>
          <cell r="N1272">
            <v>0</v>
          </cell>
        </row>
        <row r="1273">
          <cell r="M1273">
            <v>0</v>
          </cell>
          <cell r="N1273">
            <v>0</v>
          </cell>
        </row>
        <row r="1274">
          <cell r="M1274">
            <v>0</v>
          </cell>
          <cell r="N1274">
            <v>0</v>
          </cell>
        </row>
        <row r="1275">
          <cell r="M1275">
            <v>0</v>
          </cell>
          <cell r="N1275">
            <v>0</v>
          </cell>
        </row>
        <row r="1276">
          <cell r="M1276">
            <v>0</v>
          </cell>
          <cell r="N1276">
            <v>0</v>
          </cell>
        </row>
        <row r="1277">
          <cell r="M1277">
            <v>0</v>
          </cell>
          <cell r="N1277">
            <v>0</v>
          </cell>
        </row>
        <row r="1278">
          <cell r="M1278">
            <v>0</v>
          </cell>
          <cell r="N1278">
            <v>0</v>
          </cell>
        </row>
        <row r="1279">
          <cell r="M1279">
            <v>0</v>
          </cell>
          <cell r="N1279">
            <v>0</v>
          </cell>
        </row>
        <row r="1280">
          <cell r="M1280">
            <v>0</v>
          </cell>
          <cell r="N1280">
            <v>0</v>
          </cell>
        </row>
        <row r="1281">
          <cell r="M1281">
            <v>0</v>
          </cell>
          <cell r="N1281">
            <v>0</v>
          </cell>
        </row>
        <row r="1282">
          <cell r="M1282">
            <v>0</v>
          </cell>
          <cell r="N1282">
            <v>0</v>
          </cell>
        </row>
        <row r="1283">
          <cell r="M1283">
            <v>0</v>
          </cell>
          <cell r="N1283">
            <v>0</v>
          </cell>
        </row>
        <row r="1284">
          <cell r="M1284">
            <v>0</v>
          </cell>
          <cell r="N1284">
            <v>0</v>
          </cell>
        </row>
        <row r="1285">
          <cell r="M1285">
            <v>0</v>
          </cell>
          <cell r="N1285">
            <v>0</v>
          </cell>
        </row>
        <row r="1286">
          <cell r="M1286">
            <v>0</v>
          </cell>
          <cell r="N1286">
            <v>0</v>
          </cell>
        </row>
        <row r="1287">
          <cell r="M1287">
            <v>0</v>
          </cell>
          <cell r="N1287">
            <v>0</v>
          </cell>
        </row>
        <row r="1288">
          <cell r="M1288">
            <v>0</v>
          </cell>
          <cell r="N1288">
            <v>0</v>
          </cell>
        </row>
        <row r="1289">
          <cell r="M1289">
            <v>0</v>
          </cell>
          <cell r="N1289">
            <v>0</v>
          </cell>
        </row>
        <row r="1290">
          <cell r="M1290">
            <v>0</v>
          </cell>
          <cell r="N1290">
            <v>0</v>
          </cell>
        </row>
        <row r="1291">
          <cell r="M1291">
            <v>0</v>
          </cell>
          <cell r="N1291">
            <v>0</v>
          </cell>
        </row>
        <row r="1292">
          <cell r="M1292">
            <v>0</v>
          </cell>
          <cell r="N1292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rsrt 3.1.1"/>
      <sheetName val="KBF aangepast 3.2"/>
      <sheetName val="Basis 12-2000 excl. KBF"/>
      <sheetName val="Norm 3.1.2"/>
      <sheetName val="Glas 3.3"/>
      <sheetName val="Uurt 3.4.1"/>
      <sheetName val="Uurt2 3.4.2"/>
      <sheetName val="Staffel 3.5"/>
      <sheetName val="Normen 2003"/>
      <sheetName val="Calculatienormen"/>
      <sheetName val="Glas 3_3"/>
      <sheetName val="Basis ruimtestaat"/>
      <sheetName val="Smrsrt_3_1_1"/>
      <sheetName val="KBF_aangepast_3_2"/>
      <sheetName val="Basis_12-2000_excl__KBF"/>
      <sheetName val="Norm_3_1_2"/>
      <sheetName val="Glas_3_3"/>
      <sheetName val="Uurt_3_4_1"/>
      <sheetName val="Uurt2_3_4_2"/>
      <sheetName val="Staffel_3_5"/>
      <sheetName val="Normen_2003"/>
      <sheetName val="Glas_3_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aloverzicht"/>
      <sheetName val="Invulblad P1"/>
      <sheetName val="Ma - Vrij P1"/>
      <sheetName val="Zaterdag P1"/>
      <sheetName val="Kostenmatrix P1"/>
      <sheetName val="Specificatie S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boek"/>
      <sheetName val="Uitleg"/>
      <sheetName val="BeginMeting"/>
      <sheetName val="Overig"/>
      <sheetName val="BS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 op de calculatie"/>
      <sheetName val="Recap"/>
      <sheetName val="Cijfers_SMC"/>
      <sheetName val="Cijfers_SMC input"/>
      <sheetName val="Calc"/>
      <sheetName val="normblad"/>
      <sheetName val="Uurtarieven"/>
      <sheetName val="Percentages"/>
      <sheetName val="Toeslagen"/>
      <sheetName val="Inventarisatiestaat"/>
      <sheetName val="Controlegegevens SMC"/>
      <sheetName val="Parameters"/>
      <sheetName val="Ruimtestaat"/>
      <sheetName val="Frequentie kwaliteitsmeting"/>
      <sheetName val="Normenblad"/>
      <sheetName val="Offerte uurtarief"/>
      <sheetName val="Offerte uurtarief OLGA"/>
      <sheetName val="Kostenblad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K2">
            <v>2790.9</v>
          </cell>
        </row>
      </sheetData>
      <sheetData sheetId="5" refreshError="1"/>
      <sheetData sheetId="6">
        <row r="56">
          <cell r="F56">
            <v>26.987199999999998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18">
          <cell r="C18">
            <v>9</v>
          </cell>
        </row>
      </sheetData>
      <sheetData sheetId="12" refreshError="1"/>
      <sheetData sheetId="13">
        <row r="7">
          <cell r="H7">
            <v>2787.6</v>
          </cell>
        </row>
      </sheetData>
      <sheetData sheetId="14">
        <row r="8">
          <cell r="BW8">
            <v>0</v>
          </cell>
        </row>
      </sheetData>
      <sheetData sheetId="15">
        <row r="41">
          <cell r="E41">
            <v>0</v>
          </cell>
        </row>
      </sheetData>
      <sheetData sheetId="16">
        <row r="42">
          <cell r="E42">
            <v>0</v>
          </cell>
        </row>
      </sheetData>
      <sheetData sheetId="17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/>
      <sheetData sheetId="1">
        <row r="1">
          <cell r="A1" t="str">
            <v>Personeelsnummer</v>
          </cell>
          <cell r="B1" t="str">
            <v>NaamGebruiker</v>
          </cell>
        </row>
        <row r="2">
          <cell r="A2">
            <v>24035</v>
          </cell>
          <cell r="B2" t="str">
            <v>Oguzey, Emine</v>
          </cell>
        </row>
        <row r="3">
          <cell r="A3">
            <v>26345</v>
          </cell>
          <cell r="B3" t="str">
            <v>Duijnhoven van, Cor</v>
          </cell>
        </row>
        <row r="4">
          <cell r="A4">
            <v>25155</v>
          </cell>
          <cell r="B4" t="str">
            <v>Bargeman, Hendri</v>
          </cell>
        </row>
        <row r="5">
          <cell r="A5">
            <v>35235</v>
          </cell>
          <cell r="B5" t="str">
            <v>Zaagman, Kathy</v>
          </cell>
        </row>
        <row r="6">
          <cell r="A6">
            <v>32932</v>
          </cell>
          <cell r="B6" t="str">
            <v>Hogen Esch, Marike</v>
          </cell>
        </row>
        <row r="7">
          <cell r="A7" t="str">
            <v/>
          </cell>
          <cell r="B7" t="str">
            <v>Skolnik, Terri</v>
          </cell>
        </row>
        <row r="8">
          <cell r="A8">
            <v>19786</v>
          </cell>
          <cell r="B8" t="str">
            <v>Breugem, Wim</v>
          </cell>
        </row>
        <row r="9">
          <cell r="A9">
            <v>31616</v>
          </cell>
          <cell r="B9" t="str">
            <v>Moser, Meeke</v>
          </cell>
        </row>
        <row r="10">
          <cell r="A10">
            <v>31322</v>
          </cell>
          <cell r="B10" t="str">
            <v>Berge ten, Christian</v>
          </cell>
        </row>
        <row r="11">
          <cell r="A11">
            <v>24126</v>
          </cell>
          <cell r="B11" t="str">
            <v>Vermeulen,Yvonne</v>
          </cell>
        </row>
        <row r="12">
          <cell r="A12">
            <v>2640</v>
          </cell>
          <cell r="B12" t="str">
            <v>Geuns, Gregor</v>
          </cell>
        </row>
        <row r="13">
          <cell r="A13">
            <v>8989</v>
          </cell>
          <cell r="B13" t="str">
            <v>Volkers, Eric</v>
          </cell>
        </row>
        <row r="14">
          <cell r="A14">
            <v>31399</v>
          </cell>
          <cell r="B14" t="str">
            <v>Hove ten, Angélique</v>
          </cell>
        </row>
        <row r="15">
          <cell r="A15">
            <v>9553</v>
          </cell>
          <cell r="B15" t="str">
            <v>Wilt de, Linda</v>
          </cell>
        </row>
        <row r="16">
          <cell r="A16">
            <v>3575</v>
          </cell>
          <cell r="B16" t="str">
            <v>Baalman, Fennie</v>
          </cell>
        </row>
        <row r="17">
          <cell r="A17">
            <v>23209</v>
          </cell>
          <cell r="B17" t="str">
            <v>Bosch van den, Willemien</v>
          </cell>
        </row>
        <row r="18">
          <cell r="A18">
            <v>10210</v>
          </cell>
          <cell r="B18" t="str">
            <v>Horstink, Lotte</v>
          </cell>
        </row>
        <row r="19">
          <cell r="A19" t="str">
            <v/>
          </cell>
          <cell r="B19" t="str">
            <v>Muller, Ilse</v>
          </cell>
        </row>
        <row r="20">
          <cell r="A20">
            <v>949</v>
          </cell>
          <cell r="B20" t="str">
            <v>Bolderdijk, Nanda</v>
          </cell>
        </row>
        <row r="21">
          <cell r="A21">
            <v>20220</v>
          </cell>
          <cell r="B21" t="str">
            <v>Visser, Saskia</v>
          </cell>
        </row>
        <row r="22">
          <cell r="A22" t="str">
            <v/>
          </cell>
          <cell r="B22" t="str">
            <v>Accountgroup Intern Inhouse TNT (Lohuis, Ingrid)</v>
          </cell>
        </row>
        <row r="23">
          <cell r="A23">
            <v>43460</v>
          </cell>
          <cell r="B23" t="str">
            <v>Kiwitz, Cathelijne</v>
          </cell>
        </row>
        <row r="24">
          <cell r="A24">
            <v>24679</v>
          </cell>
          <cell r="B24" t="str">
            <v>Nijboer, Henk Jan</v>
          </cell>
        </row>
        <row r="25">
          <cell r="A25">
            <v>730</v>
          </cell>
          <cell r="B25" t="str">
            <v>Bieringa, Syteke</v>
          </cell>
        </row>
        <row r="26">
          <cell r="A26">
            <v>40765</v>
          </cell>
          <cell r="B26" t="str">
            <v>Smulders, Suzanne</v>
          </cell>
        </row>
        <row r="27">
          <cell r="A27">
            <v>33492</v>
          </cell>
          <cell r="B27" t="str">
            <v>Basch, Nicolette</v>
          </cell>
        </row>
        <row r="28">
          <cell r="A28">
            <v>38217</v>
          </cell>
          <cell r="B28" t="str">
            <v>Falize, Jessica</v>
          </cell>
        </row>
        <row r="29">
          <cell r="A29">
            <v>32512</v>
          </cell>
          <cell r="B29" t="str">
            <v>Meijerink, Lotte</v>
          </cell>
        </row>
        <row r="30">
          <cell r="A30">
            <v>44727</v>
          </cell>
          <cell r="B30" t="str">
            <v>Wolters, Marieke</v>
          </cell>
        </row>
        <row r="31">
          <cell r="A31">
            <v>16650</v>
          </cell>
          <cell r="B31" t="str">
            <v>Vliegenberg, Fraukje</v>
          </cell>
        </row>
        <row r="32">
          <cell r="A32" t="str">
            <v/>
          </cell>
          <cell r="B32" t="str">
            <v>Bereikbaarheidsdienst Kamps</v>
          </cell>
        </row>
        <row r="33">
          <cell r="A33">
            <v>33996</v>
          </cell>
          <cell r="B33" t="str">
            <v>Vioen-Kolsterren, Michella</v>
          </cell>
        </row>
        <row r="34">
          <cell r="A34">
            <v>40681</v>
          </cell>
          <cell r="B34" t="str">
            <v>Weeren, Rebecca</v>
          </cell>
        </row>
        <row r="35">
          <cell r="A35">
            <v>15418</v>
          </cell>
          <cell r="B35" t="str">
            <v>Wesseling, Monique</v>
          </cell>
        </row>
        <row r="36">
          <cell r="A36" t="str">
            <v/>
          </cell>
          <cell r="B36" t="str">
            <v>Accountgroep Bakkersland</v>
          </cell>
        </row>
        <row r="37">
          <cell r="A37">
            <v>41857</v>
          </cell>
          <cell r="B37" t="str">
            <v>Mangroelal, Vinood</v>
          </cell>
        </row>
        <row r="38">
          <cell r="A38" t="str">
            <v/>
          </cell>
          <cell r="B38" t="str">
            <v>Acc.groep Sorbo</v>
          </cell>
        </row>
        <row r="39">
          <cell r="A39">
            <v>44713</v>
          </cell>
          <cell r="B39" t="str">
            <v>Houts van, Femke</v>
          </cell>
        </row>
        <row r="40">
          <cell r="A40">
            <v>17042</v>
          </cell>
          <cell r="B40" t="str">
            <v>Visser, Gerja</v>
          </cell>
        </row>
        <row r="41">
          <cell r="A41">
            <v>21907</v>
          </cell>
          <cell r="B41" t="str">
            <v>Roos de-Kruysse, Nicoline</v>
          </cell>
        </row>
        <row r="42">
          <cell r="A42">
            <v>6778</v>
          </cell>
          <cell r="B42" t="str">
            <v>Biemans, Nathalie</v>
          </cell>
        </row>
        <row r="43">
          <cell r="A43">
            <v>25827</v>
          </cell>
          <cell r="B43" t="str">
            <v>Siegers, Jenny</v>
          </cell>
        </row>
        <row r="44">
          <cell r="A44">
            <v>33940</v>
          </cell>
          <cell r="B44" t="str">
            <v>Rijke van de, Marlene</v>
          </cell>
        </row>
        <row r="45">
          <cell r="A45">
            <v>35613</v>
          </cell>
          <cell r="B45" t="str">
            <v>Boer de, Gerrit</v>
          </cell>
        </row>
        <row r="46">
          <cell r="A46">
            <v>41626</v>
          </cell>
          <cell r="B46" t="str">
            <v>Bijsterveld, Rob</v>
          </cell>
        </row>
        <row r="47">
          <cell r="A47">
            <v>23678</v>
          </cell>
          <cell r="B47" t="str">
            <v>Gillisse, Nathalie</v>
          </cell>
        </row>
        <row r="48">
          <cell r="A48">
            <v>20948</v>
          </cell>
          <cell r="B48" t="str">
            <v>Tongeren van, Annelies</v>
          </cell>
        </row>
        <row r="49">
          <cell r="A49" t="str">
            <v/>
          </cell>
          <cell r="B49" t="str">
            <v>Liepke</v>
          </cell>
        </row>
        <row r="50">
          <cell r="A50" t="str">
            <v/>
          </cell>
          <cell r="B50" t="str">
            <v>Klippelaag</v>
          </cell>
        </row>
        <row r="51">
          <cell r="A51">
            <v>40611</v>
          </cell>
          <cell r="B51" t="str">
            <v>Goor van de, Inge</v>
          </cell>
        </row>
        <row r="52">
          <cell r="A52">
            <v>24595</v>
          </cell>
          <cell r="B52" t="str">
            <v>Hage, Jan</v>
          </cell>
        </row>
        <row r="53">
          <cell r="A53">
            <v>41423</v>
          </cell>
          <cell r="B53" t="str">
            <v>Krieken van, Walter</v>
          </cell>
        </row>
        <row r="54">
          <cell r="A54">
            <v>42053</v>
          </cell>
          <cell r="B54" t="str">
            <v>Flinsenberg, Anita</v>
          </cell>
        </row>
        <row r="55">
          <cell r="A55">
            <v>39589</v>
          </cell>
          <cell r="B55" t="str">
            <v>Broek van den, Frank</v>
          </cell>
        </row>
        <row r="56">
          <cell r="A56">
            <v>26639</v>
          </cell>
          <cell r="B56" t="str">
            <v>Broek van den, Anouk</v>
          </cell>
        </row>
        <row r="57">
          <cell r="A57">
            <v>40968</v>
          </cell>
          <cell r="B57" t="str">
            <v>Marcus, Sandra</v>
          </cell>
        </row>
        <row r="58">
          <cell r="A58">
            <v>11218</v>
          </cell>
          <cell r="B58" t="str">
            <v>Jongerius, Klaas</v>
          </cell>
        </row>
        <row r="59">
          <cell r="A59">
            <v>10644</v>
          </cell>
          <cell r="B59" t="str">
            <v>Prudon, jeanine</v>
          </cell>
        </row>
        <row r="60">
          <cell r="A60">
            <v>13675</v>
          </cell>
          <cell r="B60" t="str">
            <v>Fijn van Draat, Peter</v>
          </cell>
        </row>
        <row r="61">
          <cell r="A61" t="str">
            <v/>
          </cell>
          <cell r="B61" t="str">
            <v>Vestiging Zwolle/Acc.groep Koopman</v>
          </cell>
        </row>
        <row r="62">
          <cell r="A62" t="str">
            <v/>
          </cell>
          <cell r="B62" t="str">
            <v>Boer de, Gerrit</v>
          </cell>
        </row>
        <row r="63">
          <cell r="A63">
            <v>16657</v>
          </cell>
          <cell r="B63" t="str">
            <v>Kemenade van, Tessa</v>
          </cell>
        </row>
        <row r="64">
          <cell r="A64">
            <v>10651</v>
          </cell>
          <cell r="B64" t="str">
            <v>Deursen van, Michel</v>
          </cell>
        </row>
        <row r="65">
          <cell r="A65">
            <v>26541</v>
          </cell>
          <cell r="B65" t="str">
            <v>Swart de, Simone</v>
          </cell>
        </row>
        <row r="66">
          <cell r="A66">
            <v>14977</v>
          </cell>
          <cell r="B66" t="str">
            <v>Klein Wentink, Joop</v>
          </cell>
        </row>
        <row r="67">
          <cell r="A67" t="str">
            <v/>
          </cell>
          <cell r="B67" t="str">
            <v>WN i/house TPG Amsterdam</v>
          </cell>
        </row>
        <row r="68">
          <cell r="A68" t="str">
            <v/>
          </cell>
          <cell r="B68" t="str">
            <v>Acc.groep TPG Pakket bezorgdienst</v>
          </cell>
        </row>
        <row r="69">
          <cell r="A69">
            <v>26870</v>
          </cell>
          <cell r="B69" t="str">
            <v>Keizer, Wendy</v>
          </cell>
        </row>
        <row r="70">
          <cell r="A70">
            <v>26926</v>
          </cell>
          <cell r="B70" t="str">
            <v>Vaarhorst, Paul</v>
          </cell>
        </row>
        <row r="71">
          <cell r="A71" t="str">
            <v/>
          </cell>
          <cell r="B71" t="str">
            <v>Sturkenboom, Marjorie/ In house AH</v>
          </cell>
        </row>
        <row r="72">
          <cell r="A72">
            <v>26016</v>
          </cell>
          <cell r="B72" t="str">
            <v>Lumens, Martine</v>
          </cell>
        </row>
        <row r="73">
          <cell r="A73">
            <v>5050</v>
          </cell>
          <cell r="B73" t="str">
            <v>Vugts,Mia</v>
          </cell>
        </row>
        <row r="74">
          <cell r="A74">
            <v>16097</v>
          </cell>
          <cell r="B74" t="str">
            <v>Themmen, Agnes</v>
          </cell>
        </row>
        <row r="75">
          <cell r="A75" t="str">
            <v/>
          </cell>
          <cell r="B75" t="str">
            <v>Acc.groep Hema/Pexel</v>
          </cell>
        </row>
        <row r="76">
          <cell r="A76">
            <v>40310</v>
          </cell>
          <cell r="B76" t="str">
            <v>Wiel van der, Hans</v>
          </cell>
        </row>
        <row r="77">
          <cell r="A77">
            <v>13157</v>
          </cell>
          <cell r="B77" t="str">
            <v>Gerris, Ronald</v>
          </cell>
        </row>
        <row r="78">
          <cell r="A78">
            <v>29320</v>
          </cell>
          <cell r="B78" t="str">
            <v>Ruiters, Max</v>
          </cell>
        </row>
        <row r="79">
          <cell r="A79">
            <v>20122</v>
          </cell>
          <cell r="B79" t="str">
            <v>Jansen, Mariska</v>
          </cell>
        </row>
        <row r="80">
          <cell r="A80">
            <v>1485</v>
          </cell>
          <cell r="B80" t="str">
            <v>Breuer, Marianne</v>
          </cell>
        </row>
        <row r="81">
          <cell r="A81">
            <v>24028</v>
          </cell>
          <cell r="B81" t="str">
            <v>Nuijs,Yvonne</v>
          </cell>
        </row>
        <row r="82">
          <cell r="A82">
            <v>13815</v>
          </cell>
          <cell r="B82" t="str">
            <v>Stoeten- Riet te, Leonie</v>
          </cell>
        </row>
        <row r="83">
          <cell r="A83" t="str">
            <v/>
          </cell>
          <cell r="B83" t="str">
            <v>Berg van den, Eddy (detach)</v>
          </cell>
        </row>
        <row r="84">
          <cell r="A84">
            <v>22824</v>
          </cell>
          <cell r="B84" t="str">
            <v>Stroombergen,  Susan</v>
          </cell>
        </row>
        <row r="85">
          <cell r="A85" t="str">
            <v/>
          </cell>
          <cell r="B85" t="str">
            <v>Hulsbos, Peter</v>
          </cell>
        </row>
        <row r="86">
          <cell r="A86">
            <v>11435</v>
          </cell>
          <cell r="B86" t="str">
            <v>Berendse, Sylvia</v>
          </cell>
        </row>
        <row r="87">
          <cell r="A87">
            <v>35662</v>
          </cell>
          <cell r="B87" t="str">
            <v>Zijdel, Esther</v>
          </cell>
        </row>
        <row r="88">
          <cell r="A88">
            <v>38763</v>
          </cell>
          <cell r="B88" t="str">
            <v>Derksen, Wijnand</v>
          </cell>
        </row>
        <row r="89">
          <cell r="A89">
            <v>32799</v>
          </cell>
          <cell r="B89" t="str">
            <v>Kramers, Marijke</v>
          </cell>
        </row>
        <row r="90">
          <cell r="A90">
            <v>23419</v>
          </cell>
          <cell r="B90" t="str">
            <v>Achille, Mario D'</v>
          </cell>
        </row>
        <row r="91">
          <cell r="A91">
            <v>14711</v>
          </cell>
          <cell r="B91" t="str">
            <v>Pulles, Danielle</v>
          </cell>
        </row>
        <row r="92">
          <cell r="A92">
            <v>14200</v>
          </cell>
          <cell r="B92" t="str">
            <v>Hoekwater, Ellen</v>
          </cell>
        </row>
        <row r="93">
          <cell r="A93">
            <v>16720</v>
          </cell>
          <cell r="B93" t="str">
            <v>Vermeeren, Mark</v>
          </cell>
        </row>
        <row r="94">
          <cell r="A94">
            <v>11568</v>
          </cell>
          <cell r="B94" t="str">
            <v>Appel- v. Noordenberg, Angelique</v>
          </cell>
        </row>
        <row r="95">
          <cell r="A95">
            <v>17161</v>
          </cell>
          <cell r="B95" t="str">
            <v>Straatsma-Kust, Manon</v>
          </cell>
        </row>
        <row r="96">
          <cell r="A96">
            <v>25624</v>
          </cell>
          <cell r="B96" t="str">
            <v>Leeuwen van, Mirjam</v>
          </cell>
        </row>
        <row r="97">
          <cell r="A97">
            <v>22999</v>
          </cell>
          <cell r="B97" t="str">
            <v>Trommar, Annemarie</v>
          </cell>
        </row>
        <row r="98">
          <cell r="A98">
            <v>22117</v>
          </cell>
          <cell r="B98" t="str">
            <v>Wagenmakers, Christianne</v>
          </cell>
        </row>
        <row r="99">
          <cell r="A99">
            <v>11512</v>
          </cell>
          <cell r="B99" t="str">
            <v>Roy la, Carolein</v>
          </cell>
        </row>
        <row r="100">
          <cell r="A100">
            <v>19597</v>
          </cell>
          <cell r="B100" t="str">
            <v>Loo van, Arno</v>
          </cell>
        </row>
        <row r="101">
          <cell r="A101">
            <v>35326</v>
          </cell>
          <cell r="B101" t="str">
            <v>Rombouts, Michel</v>
          </cell>
        </row>
        <row r="102">
          <cell r="A102">
            <v>5063183</v>
          </cell>
          <cell r="B102" t="str">
            <v>Louwers, Peter</v>
          </cell>
        </row>
        <row r="103">
          <cell r="A103">
            <v>29502</v>
          </cell>
          <cell r="B103" t="str">
            <v>Sloot v.d. Nicole</v>
          </cell>
        </row>
        <row r="104">
          <cell r="A104" t="str">
            <v/>
          </cell>
          <cell r="B104" t="str">
            <v>Vestiging BU 06</v>
          </cell>
        </row>
        <row r="105">
          <cell r="A105">
            <v>37111</v>
          </cell>
          <cell r="B105" t="str">
            <v>Haan de, Reinou</v>
          </cell>
        </row>
        <row r="106">
          <cell r="A106">
            <v>18022</v>
          </cell>
          <cell r="B106" t="str">
            <v>Gootjes,R.</v>
          </cell>
        </row>
        <row r="107">
          <cell r="A107">
            <v>36117</v>
          </cell>
          <cell r="B107" t="str">
            <v>Osman- de Bruin, Girbien</v>
          </cell>
        </row>
        <row r="108">
          <cell r="A108">
            <v>4065</v>
          </cell>
          <cell r="B108" t="str">
            <v>Jonkergouw, Jasper</v>
          </cell>
        </row>
        <row r="109">
          <cell r="A109">
            <v>10518</v>
          </cell>
          <cell r="B109" t="str">
            <v>Hoeven-van der Linden van der, Elsbeth</v>
          </cell>
        </row>
        <row r="110">
          <cell r="A110">
            <v>28788</v>
          </cell>
          <cell r="B110" t="str">
            <v>Mulders, Michel</v>
          </cell>
        </row>
        <row r="111">
          <cell r="A111" t="str">
            <v/>
          </cell>
          <cell r="B111" t="str">
            <v>Vestiging Rokin beurs/congres (6145</v>
          </cell>
        </row>
        <row r="112">
          <cell r="A112">
            <v>41507</v>
          </cell>
          <cell r="B112" t="str">
            <v>Weide van der, Renate</v>
          </cell>
        </row>
        <row r="113">
          <cell r="A113">
            <v>2025</v>
          </cell>
          <cell r="B113" t="str">
            <v>Ficheroux-van Driel, Esmee</v>
          </cell>
        </row>
        <row r="114">
          <cell r="A114">
            <v>3395</v>
          </cell>
          <cell r="B114" t="str">
            <v>Heijde-Gradus van der, Cyrille</v>
          </cell>
        </row>
        <row r="115">
          <cell r="A115" t="str">
            <v/>
          </cell>
          <cell r="B115" t="str">
            <v>Werknet Weert</v>
          </cell>
        </row>
        <row r="116">
          <cell r="A116">
            <v>12352</v>
          </cell>
          <cell r="B116" t="str">
            <v>Croon-Kruidenier, Mariëtte</v>
          </cell>
        </row>
        <row r="117">
          <cell r="A117">
            <v>15320</v>
          </cell>
          <cell r="B117" t="str">
            <v>Ettinger van, Peter</v>
          </cell>
        </row>
        <row r="118">
          <cell r="A118">
            <v>25449</v>
          </cell>
          <cell r="B118" t="str">
            <v>Leipsig van, Marielle</v>
          </cell>
        </row>
        <row r="119">
          <cell r="A119" t="str">
            <v/>
          </cell>
          <cell r="B119" t="str">
            <v>Meingast, Alex</v>
          </cell>
        </row>
        <row r="120">
          <cell r="A120">
            <v>7752</v>
          </cell>
          <cell r="B120" t="str">
            <v>Stam-Velzeboer, Jolanda</v>
          </cell>
        </row>
        <row r="121">
          <cell r="A121">
            <v>4936</v>
          </cell>
          <cell r="B121" t="str">
            <v>Veen-Kuipers, Nathalie</v>
          </cell>
        </row>
        <row r="122">
          <cell r="A122">
            <v>22222</v>
          </cell>
          <cell r="B122" t="str">
            <v>Middelkamp, Martijn</v>
          </cell>
        </row>
        <row r="123">
          <cell r="A123">
            <v>13542</v>
          </cell>
          <cell r="B123" t="str">
            <v>Damhuis, H.</v>
          </cell>
        </row>
        <row r="124">
          <cell r="A124" t="str">
            <v/>
          </cell>
          <cell r="B124" t="str">
            <v>Zenderen van, Rudy-Jan</v>
          </cell>
        </row>
        <row r="125">
          <cell r="A125">
            <v>19177</v>
          </cell>
          <cell r="B125" t="str">
            <v>Poels, Maarten</v>
          </cell>
        </row>
        <row r="126">
          <cell r="A126" t="str">
            <v/>
          </cell>
          <cell r="B126" t="str">
            <v>Vestiging Wageningen (7062)</v>
          </cell>
        </row>
        <row r="127">
          <cell r="A127">
            <v>29649</v>
          </cell>
          <cell r="B127" t="str">
            <v>Zandvliet, Harald</v>
          </cell>
        </row>
        <row r="128">
          <cell r="A128">
            <v>34535</v>
          </cell>
          <cell r="B128" t="str">
            <v>Stoevelaar, Heleen</v>
          </cell>
        </row>
        <row r="129">
          <cell r="A129" t="str">
            <v/>
          </cell>
          <cell r="B129" t="str">
            <v>Friesche Vlag</v>
          </cell>
        </row>
        <row r="130">
          <cell r="A130">
            <v>6766</v>
          </cell>
          <cell r="B130" t="str">
            <v>Peters-Reek, Nicolien</v>
          </cell>
        </row>
        <row r="131">
          <cell r="A131">
            <v>23146</v>
          </cell>
          <cell r="B131" t="str">
            <v>Sleen van der, Sander</v>
          </cell>
        </row>
        <row r="132">
          <cell r="A132">
            <v>11106</v>
          </cell>
          <cell r="B132" t="str">
            <v>Kortenay- Reukers, Marion</v>
          </cell>
        </row>
        <row r="133">
          <cell r="A133">
            <v>11813</v>
          </cell>
          <cell r="B133" t="str">
            <v>Quaedvlieg, Brigitte</v>
          </cell>
        </row>
        <row r="134">
          <cell r="A134">
            <v>10637</v>
          </cell>
          <cell r="B134" t="str">
            <v>Someren-de Kort, Sandra</v>
          </cell>
        </row>
        <row r="135">
          <cell r="A135">
            <v>4895</v>
          </cell>
          <cell r="B135" t="str">
            <v>Kuijpers, Nelke</v>
          </cell>
        </row>
        <row r="136">
          <cell r="A136">
            <v>2198</v>
          </cell>
          <cell r="B136" t="str">
            <v>Elbertsen, Wilma</v>
          </cell>
        </row>
        <row r="137">
          <cell r="A137">
            <v>10714</v>
          </cell>
          <cell r="B137" t="str">
            <v>Sonneveld, Bert</v>
          </cell>
        </row>
        <row r="138">
          <cell r="A138">
            <v>7410</v>
          </cell>
          <cell r="B138" t="str">
            <v>Schouten, Bob</v>
          </cell>
        </row>
        <row r="139">
          <cell r="A139">
            <v>13647</v>
          </cell>
          <cell r="B139" t="str">
            <v>Tiel, Jeroen</v>
          </cell>
        </row>
        <row r="140">
          <cell r="A140">
            <v>6115</v>
          </cell>
          <cell r="B140" t="str">
            <v>Pelt-Ostendorf, Miriam</v>
          </cell>
        </row>
        <row r="141">
          <cell r="A141">
            <v>18449</v>
          </cell>
          <cell r="B141" t="str">
            <v>Salden, Stephanie</v>
          </cell>
        </row>
        <row r="142">
          <cell r="A142">
            <v>10854</v>
          </cell>
          <cell r="B142" t="str">
            <v>Wolff de, Vincent</v>
          </cell>
        </row>
        <row r="143">
          <cell r="A143">
            <v>19989</v>
          </cell>
          <cell r="B143" t="str">
            <v>Schreven, Yvonne</v>
          </cell>
        </row>
        <row r="144">
          <cell r="A144">
            <v>9850</v>
          </cell>
          <cell r="B144" t="str">
            <v>Zande-Severijns van der, Loes</v>
          </cell>
        </row>
        <row r="145">
          <cell r="A145">
            <v>31392</v>
          </cell>
          <cell r="B145" t="str">
            <v>Bisseling, Rosemarie</v>
          </cell>
        </row>
        <row r="146">
          <cell r="A146">
            <v>27668</v>
          </cell>
          <cell r="B146" t="str">
            <v>Luyn van, Onno</v>
          </cell>
        </row>
        <row r="147">
          <cell r="A147">
            <v>20290</v>
          </cell>
          <cell r="B147" t="str">
            <v>Bruijn de, Mandy</v>
          </cell>
        </row>
        <row r="148">
          <cell r="A148">
            <v>6370</v>
          </cell>
          <cell r="B148" t="str">
            <v>Peters, Ton</v>
          </cell>
        </row>
        <row r="149">
          <cell r="A149" t="str">
            <v/>
          </cell>
          <cell r="B149" t="str">
            <v>Vestiging Enkhuizen (7073)</v>
          </cell>
        </row>
        <row r="150">
          <cell r="A150">
            <v>6762</v>
          </cell>
          <cell r="B150" t="str">
            <v>Rath, Patricia</v>
          </cell>
        </row>
        <row r="151">
          <cell r="A151">
            <v>19723</v>
          </cell>
          <cell r="B151" t="str">
            <v>Breukelman, Louis</v>
          </cell>
        </row>
        <row r="152">
          <cell r="A152">
            <v>9425</v>
          </cell>
          <cell r="B152" t="str">
            <v>Welner, Jeanine</v>
          </cell>
        </row>
        <row r="153">
          <cell r="A153" t="str">
            <v/>
          </cell>
          <cell r="B153" t="str">
            <v>geblokkeerd 220202</v>
          </cell>
        </row>
        <row r="154">
          <cell r="A154">
            <v>365</v>
          </cell>
          <cell r="B154" t="str">
            <v>Behrens, Danielle</v>
          </cell>
        </row>
        <row r="155">
          <cell r="A155">
            <v>15873</v>
          </cell>
          <cell r="B155" t="str">
            <v>Blanken, Josée</v>
          </cell>
        </row>
        <row r="156">
          <cell r="A156">
            <v>730</v>
          </cell>
          <cell r="B156" t="str">
            <v>Bieringa, Syteke</v>
          </cell>
        </row>
        <row r="157">
          <cell r="A157">
            <v>22635</v>
          </cell>
          <cell r="B157" t="str">
            <v>Peters, Marianne</v>
          </cell>
        </row>
        <row r="158">
          <cell r="A158">
            <v>33023</v>
          </cell>
          <cell r="B158" t="str">
            <v>Ruske, Joska</v>
          </cell>
        </row>
        <row r="159">
          <cell r="A159">
            <v>39512</v>
          </cell>
          <cell r="B159" t="str">
            <v>Rodenburg, Ela</v>
          </cell>
        </row>
        <row r="160">
          <cell r="A160">
            <v>23825</v>
          </cell>
          <cell r="B160" t="str">
            <v>Jong de, Mariska</v>
          </cell>
        </row>
        <row r="161">
          <cell r="A161">
            <v>8240</v>
          </cell>
          <cell r="B161" t="str">
            <v>Moen, Karin</v>
          </cell>
        </row>
        <row r="162">
          <cell r="A162">
            <v>34066</v>
          </cell>
          <cell r="B162" t="str">
            <v>Wissink, Ghristijn</v>
          </cell>
        </row>
        <row r="163">
          <cell r="A163">
            <v>41850</v>
          </cell>
          <cell r="B163" t="str">
            <v>Gurp van, Claudia</v>
          </cell>
        </row>
        <row r="164">
          <cell r="A164" t="str">
            <v/>
          </cell>
          <cell r="B164" t="str">
            <v>Vestiging Schiphol (6132)</v>
          </cell>
        </row>
        <row r="165">
          <cell r="A165">
            <v>11757</v>
          </cell>
          <cell r="B165" t="str">
            <v>Boersma, Martie</v>
          </cell>
        </row>
        <row r="166">
          <cell r="A166" t="str">
            <v/>
          </cell>
          <cell r="B166" t="str">
            <v>Hapro/ TT Goes</v>
          </cell>
        </row>
        <row r="167">
          <cell r="A167" t="str">
            <v/>
          </cell>
          <cell r="B167" t="str">
            <v>Vestiging Nijmegen (7241)</v>
          </cell>
        </row>
        <row r="168">
          <cell r="A168">
            <v>39302</v>
          </cell>
          <cell r="B168" t="str">
            <v>Hoop de, Nannette</v>
          </cell>
        </row>
        <row r="169">
          <cell r="A169">
            <v>16419</v>
          </cell>
          <cell r="B169" t="str">
            <v>Brand van den, Arionne</v>
          </cell>
        </row>
        <row r="170">
          <cell r="A170">
            <v>32281</v>
          </cell>
          <cell r="B170" t="str">
            <v>Gommers-Gimbrere, Karin</v>
          </cell>
        </row>
        <row r="171">
          <cell r="A171" t="str">
            <v/>
          </cell>
          <cell r="B171" t="str">
            <v>TT RAI</v>
          </cell>
        </row>
        <row r="172">
          <cell r="A172">
            <v>11666</v>
          </cell>
          <cell r="B172" t="str">
            <v>Baekel van, Martin</v>
          </cell>
        </row>
        <row r="173">
          <cell r="A173">
            <v>30454</v>
          </cell>
          <cell r="B173" t="str">
            <v>Smit, Monique</v>
          </cell>
        </row>
        <row r="174">
          <cell r="A174">
            <v>27766</v>
          </cell>
          <cell r="B174" t="str">
            <v>Ruiten, Gea</v>
          </cell>
        </row>
        <row r="175">
          <cell r="A175">
            <v>5537</v>
          </cell>
          <cell r="B175" t="str">
            <v>Mathlener, Marianne</v>
          </cell>
        </row>
        <row r="176">
          <cell r="A176">
            <v>18351</v>
          </cell>
          <cell r="B176" t="str">
            <v>Muijnk de, Danielle</v>
          </cell>
        </row>
        <row r="177">
          <cell r="A177">
            <v>12926</v>
          </cell>
          <cell r="B177" t="str">
            <v>Nagel, Jacqueline</v>
          </cell>
        </row>
        <row r="178">
          <cell r="A178">
            <v>39442</v>
          </cell>
          <cell r="B178" t="str">
            <v>Schwertmann, Barry</v>
          </cell>
        </row>
        <row r="179">
          <cell r="A179">
            <v>2550</v>
          </cell>
          <cell r="B179" t="str">
            <v>Gelissen, Jeanette</v>
          </cell>
        </row>
        <row r="180">
          <cell r="A180">
            <v>17693</v>
          </cell>
          <cell r="B180" t="str">
            <v>Rooij van, Gerrit</v>
          </cell>
        </row>
        <row r="181">
          <cell r="A181">
            <v>36537</v>
          </cell>
          <cell r="B181" t="str">
            <v>Vrijhof, Sylvia</v>
          </cell>
        </row>
        <row r="182">
          <cell r="A182">
            <v>10805</v>
          </cell>
          <cell r="B182" t="str">
            <v>Schijndel van, Leslie</v>
          </cell>
        </row>
        <row r="183">
          <cell r="A183">
            <v>1510</v>
          </cell>
          <cell r="B183" t="str">
            <v>Canter-Visscher, Yme</v>
          </cell>
        </row>
        <row r="184">
          <cell r="A184">
            <v>15474</v>
          </cell>
          <cell r="B184" t="str">
            <v>Maarel van der , Joke</v>
          </cell>
        </row>
        <row r="185">
          <cell r="A185">
            <v>34724</v>
          </cell>
          <cell r="B185" t="str">
            <v>Zipp, Steven</v>
          </cell>
        </row>
        <row r="186">
          <cell r="A186">
            <v>25071</v>
          </cell>
          <cell r="B186" t="str">
            <v>Dijkstra, Carla</v>
          </cell>
        </row>
        <row r="187">
          <cell r="A187" t="str">
            <v/>
          </cell>
          <cell r="B187" t="str">
            <v>TT projecten Breda</v>
          </cell>
        </row>
        <row r="188">
          <cell r="A188">
            <v>4596</v>
          </cell>
          <cell r="B188" t="str">
            <v>Martens, Erna</v>
          </cell>
        </row>
        <row r="189">
          <cell r="A189">
            <v>33877</v>
          </cell>
          <cell r="B189" t="str">
            <v>Graaf- Zinken, Karin de</v>
          </cell>
        </row>
        <row r="190">
          <cell r="A190">
            <v>17728</v>
          </cell>
          <cell r="B190" t="str">
            <v>Westen, Myrthe</v>
          </cell>
        </row>
        <row r="191">
          <cell r="A191">
            <v>18260</v>
          </cell>
          <cell r="B191" t="str">
            <v>Schretlen, Emilie</v>
          </cell>
        </row>
        <row r="192">
          <cell r="A192" t="str">
            <v/>
          </cell>
          <cell r="B192" t="str">
            <v>Stroomer, Cees</v>
          </cell>
        </row>
        <row r="193">
          <cell r="A193">
            <v>5066132</v>
          </cell>
          <cell r="B193" t="str">
            <v xml:space="preserve">Driel H. van                              </v>
          </cell>
        </row>
        <row r="194">
          <cell r="A194">
            <v>9840</v>
          </cell>
          <cell r="B194" t="str">
            <v>Schuit van, Ellen</v>
          </cell>
        </row>
        <row r="195">
          <cell r="A195">
            <v>41633</v>
          </cell>
          <cell r="B195" t="str">
            <v>Heidkamp, Monique</v>
          </cell>
        </row>
        <row r="196">
          <cell r="A196">
            <v>42907</v>
          </cell>
          <cell r="B196" t="str">
            <v>Poppen, Pieter</v>
          </cell>
        </row>
        <row r="197">
          <cell r="A197">
            <v>8810</v>
          </cell>
          <cell r="B197" t="str">
            <v>Vreeswijk, Marjon</v>
          </cell>
        </row>
        <row r="198">
          <cell r="A198">
            <v>39155</v>
          </cell>
          <cell r="B198" t="str">
            <v>Grooten, Ilse</v>
          </cell>
        </row>
        <row r="199">
          <cell r="A199">
            <v>3587</v>
          </cell>
          <cell r="B199" t="str">
            <v>Hollanders, Harry</v>
          </cell>
        </row>
        <row r="200">
          <cell r="A200">
            <v>13710</v>
          </cell>
          <cell r="B200" t="str">
            <v>Schoenmaeckers,Jochem</v>
          </cell>
        </row>
        <row r="201">
          <cell r="A201" t="str">
            <v/>
          </cell>
          <cell r="B201" t="str">
            <v>Vestiging Apeldoorn (7261)</v>
          </cell>
        </row>
        <row r="202">
          <cell r="A202">
            <v>2488</v>
          </cell>
          <cell r="B202" t="str">
            <v>Hopmans,A.</v>
          </cell>
        </row>
        <row r="203">
          <cell r="A203">
            <v>21291</v>
          </cell>
          <cell r="B203" t="str">
            <v>Kerkhof van, Noortje</v>
          </cell>
        </row>
        <row r="204">
          <cell r="A204">
            <v>14487</v>
          </cell>
          <cell r="B204" t="str">
            <v>Bouaji, F.</v>
          </cell>
        </row>
        <row r="205">
          <cell r="A205">
            <v>28018</v>
          </cell>
          <cell r="B205" t="str">
            <v>Nooren, Sophia</v>
          </cell>
        </row>
        <row r="206">
          <cell r="A206">
            <v>34822</v>
          </cell>
          <cell r="B206" t="str">
            <v>Pannekoek, Harrët</v>
          </cell>
        </row>
        <row r="207">
          <cell r="A207">
            <v>18491</v>
          </cell>
          <cell r="B207" t="str">
            <v>Boschman, Gabriel</v>
          </cell>
        </row>
        <row r="208">
          <cell r="A208" t="str">
            <v/>
          </cell>
          <cell r="B208" t="str">
            <v>Vestiging Schiphol</v>
          </cell>
        </row>
        <row r="209">
          <cell r="A209">
            <v>8790</v>
          </cell>
          <cell r="B209" t="str">
            <v>Boer, Francien</v>
          </cell>
        </row>
        <row r="210">
          <cell r="A210">
            <v>1006</v>
          </cell>
          <cell r="B210" t="str">
            <v>Boshoff, Karin</v>
          </cell>
        </row>
        <row r="211">
          <cell r="A211" t="str">
            <v/>
          </cell>
          <cell r="B211" t="str">
            <v>Vestiging Rotterdam (7181)</v>
          </cell>
        </row>
        <row r="212">
          <cell r="A212">
            <v>31490</v>
          </cell>
          <cell r="B212" t="str">
            <v>Das, Wendelien</v>
          </cell>
        </row>
        <row r="213">
          <cell r="A213">
            <v>17084</v>
          </cell>
          <cell r="B213" t="str">
            <v>Mol, Wilco</v>
          </cell>
        </row>
        <row r="214">
          <cell r="A214">
            <v>21123</v>
          </cell>
          <cell r="B214" t="str">
            <v>Bolink, Magret</v>
          </cell>
        </row>
        <row r="215">
          <cell r="A215">
            <v>11015</v>
          </cell>
          <cell r="B215" t="str">
            <v>Veldhuizen, Antoinette</v>
          </cell>
        </row>
        <row r="216">
          <cell r="A216">
            <v>8699</v>
          </cell>
          <cell r="B216" t="str">
            <v>Veld van der, Ingrid</v>
          </cell>
        </row>
        <row r="217">
          <cell r="A217">
            <v>7450</v>
          </cell>
          <cell r="B217" t="str">
            <v>Leenders, Nicole</v>
          </cell>
        </row>
        <row r="218">
          <cell r="A218">
            <v>4930</v>
          </cell>
          <cell r="B218" t="str">
            <v>Kuipers, Ger</v>
          </cell>
        </row>
        <row r="219">
          <cell r="A219">
            <v>16286</v>
          </cell>
          <cell r="B219" t="str">
            <v>Lith van, Claudine</v>
          </cell>
        </row>
        <row r="220">
          <cell r="A220">
            <v>20640</v>
          </cell>
          <cell r="B220" t="str">
            <v>Veltmans, Saskia</v>
          </cell>
        </row>
        <row r="221">
          <cell r="A221">
            <v>34094</v>
          </cell>
          <cell r="B221" t="str">
            <v>Atmodimedjo, Ruben</v>
          </cell>
        </row>
        <row r="222">
          <cell r="A222">
            <v>5064536</v>
          </cell>
          <cell r="B222" t="str">
            <v>Barkhof, Henk</v>
          </cell>
        </row>
        <row r="223">
          <cell r="A223">
            <v>25323</v>
          </cell>
          <cell r="B223" t="str">
            <v>Limburg-Eikelboom, Chava</v>
          </cell>
        </row>
        <row r="224">
          <cell r="A224">
            <v>7215</v>
          </cell>
          <cell r="B224" t="str">
            <v>Scheepers, Hans</v>
          </cell>
        </row>
        <row r="225">
          <cell r="A225">
            <v>28186</v>
          </cell>
          <cell r="B225" t="str">
            <v>Zwaan, Edo</v>
          </cell>
        </row>
        <row r="226">
          <cell r="A226" t="str">
            <v/>
          </cell>
          <cell r="B226" t="str">
            <v>Vestiging Moerdijk (6236)</v>
          </cell>
        </row>
        <row r="227">
          <cell r="A227" t="str">
            <v/>
          </cell>
          <cell r="B227" t="str">
            <v>Vestiging Den Haag (6109)</v>
          </cell>
        </row>
        <row r="228">
          <cell r="A228">
            <v>42774</v>
          </cell>
          <cell r="B228" t="str">
            <v>Nijhoff, Dave</v>
          </cell>
        </row>
        <row r="229">
          <cell r="A229">
            <v>29453</v>
          </cell>
          <cell r="B229" t="str">
            <v>Schuurmans, Ronald</v>
          </cell>
        </row>
        <row r="230">
          <cell r="A230" t="str">
            <v/>
          </cell>
          <cell r="B230" t="str">
            <v>Vestiging A'dam (6145)</v>
          </cell>
        </row>
        <row r="231">
          <cell r="A231">
            <v>19723</v>
          </cell>
          <cell r="B231" t="str">
            <v>Breukelman, L.</v>
          </cell>
        </row>
        <row r="232">
          <cell r="A232">
            <v>14074</v>
          </cell>
          <cell r="B232" t="str">
            <v>Pinck, Cleo</v>
          </cell>
        </row>
        <row r="233">
          <cell r="A233">
            <v>27290</v>
          </cell>
          <cell r="B233" t="str">
            <v>meulen van der, Daizy</v>
          </cell>
        </row>
        <row r="234">
          <cell r="A234">
            <v>12135</v>
          </cell>
          <cell r="B234" t="str">
            <v>Romme, Jeannette</v>
          </cell>
        </row>
        <row r="235">
          <cell r="A235">
            <v>12485</v>
          </cell>
          <cell r="B235" t="str">
            <v>Diemen van, Nicolette</v>
          </cell>
        </row>
        <row r="236">
          <cell r="A236">
            <v>11694</v>
          </cell>
          <cell r="B236" t="str">
            <v>Mouthaan, Petra</v>
          </cell>
        </row>
        <row r="237">
          <cell r="A237">
            <v>44706</v>
          </cell>
          <cell r="B237" t="str">
            <v>Engels, Mark</v>
          </cell>
        </row>
        <row r="238">
          <cell r="A238">
            <v>1521</v>
          </cell>
          <cell r="B238" t="str">
            <v>Casters, Monique</v>
          </cell>
        </row>
        <row r="239">
          <cell r="A239">
            <v>1015</v>
          </cell>
          <cell r="B239" t="str">
            <v>Schlösser-Bosch, Monique</v>
          </cell>
        </row>
        <row r="240">
          <cell r="A240">
            <v>44804</v>
          </cell>
          <cell r="B240" t="str">
            <v>Broeders, Carmen</v>
          </cell>
        </row>
        <row r="241">
          <cell r="A241" t="str">
            <v/>
          </cell>
          <cell r="B241" t="str">
            <v>Vestiging Breda, 6113</v>
          </cell>
        </row>
        <row r="242">
          <cell r="A242" t="str">
            <v/>
          </cell>
          <cell r="B242" t="str">
            <v>Vestiging Amsterdam (6143)</v>
          </cell>
        </row>
        <row r="243">
          <cell r="A243">
            <v>5569</v>
          </cell>
          <cell r="B243" t="str">
            <v>Meertens, Marian</v>
          </cell>
        </row>
        <row r="244">
          <cell r="A244">
            <v>12184</v>
          </cell>
          <cell r="B244" t="str">
            <v>Meulen van der, Albert</v>
          </cell>
        </row>
        <row r="245">
          <cell r="A245">
            <v>2207</v>
          </cell>
          <cell r="B245" t="str">
            <v>Ernes, Paul</v>
          </cell>
        </row>
        <row r="246">
          <cell r="A246">
            <v>11288</v>
          </cell>
          <cell r="B246" t="str">
            <v>Bachrach-Schonck, Loes</v>
          </cell>
        </row>
        <row r="247">
          <cell r="A247">
            <v>16216</v>
          </cell>
          <cell r="B247" t="str">
            <v>Bos, Miranda</v>
          </cell>
        </row>
        <row r="248">
          <cell r="A248">
            <v>195</v>
          </cell>
          <cell r="B248" t="str">
            <v>Ast van, Nella</v>
          </cell>
        </row>
        <row r="249">
          <cell r="A249">
            <v>2470</v>
          </cell>
          <cell r="B249" t="str">
            <v>Fransz, Bob</v>
          </cell>
        </row>
        <row r="250">
          <cell r="A250">
            <v>5065076</v>
          </cell>
          <cell r="B250" t="str">
            <v>Jong de, Sharon</v>
          </cell>
        </row>
        <row r="251">
          <cell r="A251">
            <v>17539</v>
          </cell>
          <cell r="B251" t="str">
            <v>Verwaijen-Hurenkamp, Lian</v>
          </cell>
        </row>
        <row r="252">
          <cell r="A252">
            <v>35949</v>
          </cell>
          <cell r="B252" t="str">
            <v>Anker, Jeroen</v>
          </cell>
        </row>
        <row r="253">
          <cell r="A253">
            <v>24035</v>
          </cell>
          <cell r="B253" t="str">
            <v>Eizema, Bas</v>
          </cell>
        </row>
        <row r="254">
          <cell r="A254" t="str">
            <v/>
          </cell>
          <cell r="B254" t="str">
            <v>Werknet Roosendaal</v>
          </cell>
        </row>
        <row r="255">
          <cell r="A255">
            <v>33513</v>
          </cell>
          <cell r="B255" t="str">
            <v>Muilwijk, H.</v>
          </cell>
        </row>
        <row r="256">
          <cell r="A256">
            <v>12807</v>
          </cell>
          <cell r="B256" t="str">
            <v>Harst van der, Jeroen</v>
          </cell>
        </row>
        <row r="257">
          <cell r="A257">
            <v>9838</v>
          </cell>
          <cell r="B257" t="str">
            <v>Zutphen van, Caro</v>
          </cell>
        </row>
        <row r="258">
          <cell r="A258">
            <v>35277</v>
          </cell>
          <cell r="B258" t="str">
            <v>Kolk van den, Miana</v>
          </cell>
        </row>
        <row r="259">
          <cell r="A259" t="str">
            <v/>
          </cell>
          <cell r="B259" t="str">
            <v>Vestiging Amsterdam (7171)</v>
          </cell>
        </row>
        <row r="260">
          <cell r="A260">
            <v>20101</v>
          </cell>
          <cell r="B260" t="str">
            <v>Meijers, Alexander</v>
          </cell>
        </row>
        <row r="261">
          <cell r="A261" t="str">
            <v/>
          </cell>
          <cell r="B261" t="str">
            <v>Vestiging Nieuwegein Grote Wade (7226)</v>
          </cell>
        </row>
        <row r="262">
          <cell r="A262">
            <v>40023</v>
          </cell>
          <cell r="B262" t="str">
            <v>Wuis, Marloes</v>
          </cell>
        </row>
        <row r="263">
          <cell r="A263">
            <v>197</v>
          </cell>
          <cell r="B263" t="str">
            <v>Avenarius, Han</v>
          </cell>
        </row>
        <row r="264">
          <cell r="A264">
            <v>3145</v>
          </cell>
          <cell r="B264" t="str">
            <v>Havekes, Mariëtte</v>
          </cell>
        </row>
        <row r="265">
          <cell r="A265">
            <v>16454</v>
          </cell>
          <cell r="B265" t="str">
            <v>Gans, Rebecca</v>
          </cell>
        </row>
        <row r="266">
          <cell r="A266" t="str">
            <v/>
          </cell>
          <cell r="B266" t="str">
            <v>Hilberink, Harry</v>
          </cell>
        </row>
        <row r="267">
          <cell r="A267">
            <v>2638</v>
          </cell>
          <cell r="B267" t="str">
            <v>Geijteman, Richard</v>
          </cell>
        </row>
        <row r="268">
          <cell r="A268">
            <v>15362</v>
          </cell>
          <cell r="B268" t="str">
            <v>Mulder, Marjanne</v>
          </cell>
        </row>
        <row r="269">
          <cell r="A269">
            <v>14900</v>
          </cell>
          <cell r="B269" t="str">
            <v>Lierop van, Marlinda</v>
          </cell>
        </row>
        <row r="270">
          <cell r="A270">
            <v>4285</v>
          </cell>
          <cell r="B270" t="str">
            <v>Ketting, Paola</v>
          </cell>
        </row>
        <row r="271">
          <cell r="A271">
            <v>25484</v>
          </cell>
          <cell r="B271" t="str">
            <v>Rijk de, Iris</v>
          </cell>
        </row>
        <row r="272">
          <cell r="A272">
            <v>21270</v>
          </cell>
          <cell r="B272" t="str">
            <v>Raadt-van Zele, Anja</v>
          </cell>
        </row>
        <row r="273">
          <cell r="A273">
            <v>12212</v>
          </cell>
          <cell r="B273" t="str">
            <v>Lange de, Monica</v>
          </cell>
        </row>
        <row r="274">
          <cell r="A274">
            <v>8464</v>
          </cell>
          <cell r="B274" t="str">
            <v>Veen van der, Hylke</v>
          </cell>
        </row>
        <row r="275">
          <cell r="A275">
            <v>21578</v>
          </cell>
          <cell r="B275" t="str">
            <v>Wassenburg, Monique</v>
          </cell>
        </row>
        <row r="276">
          <cell r="A276">
            <v>26744</v>
          </cell>
          <cell r="B276" t="str">
            <v>Nieuwenhuizen, Ellen</v>
          </cell>
        </row>
        <row r="277">
          <cell r="A277" t="str">
            <v/>
          </cell>
          <cell r="B277" t="str">
            <v>Vestiging Schiphol (6132)</v>
          </cell>
        </row>
        <row r="278">
          <cell r="A278">
            <v>31497</v>
          </cell>
          <cell r="B278" t="str">
            <v>Wedema, Myriam</v>
          </cell>
        </row>
        <row r="279">
          <cell r="A279">
            <v>14823</v>
          </cell>
          <cell r="B279" t="str">
            <v>Pluijm van der- Groot de, Karin</v>
          </cell>
        </row>
        <row r="280">
          <cell r="A280" t="str">
            <v/>
          </cell>
          <cell r="B280" t="str">
            <v>Vestiging (7301)</v>
          </cell>
        </row>
        <row r="281">
          <cell r="A281">
            <v>27626</v>
          </cell>
          <cell r="B281" t="str">
            <v>Visser, Natascha</v>
          </cell>
        </row>
        <row r="282">
          <cell r="A282">
            <v>1720</v>
          </cell>
          <cell r="B282" t="str">
            <v>Dapperen van, Matthijs</v>
          </cell>
        </row>
        <row r="283">
          <cell r="A283">
            <v>24532</v>
          </cell>
          <cell r="B283" t="str">
            <v>Sterkenburg-van Buuren, Saskia</v>
          </cell>
        </row>
        <row r="284">
          <cell r="A284">
            <v>15621</v>
          </cell>
          <cell r="B284" t="str">
            <v>Wiekart, Hein</v>
          </cell>
        </row>
        <row r="285">
          <cell r="A285">
            <v>16069</v>
          </cell>
          <cell r="B285" t="str">
            <v>Scheurkogel, Bernice</v>
          </cell>
        </row>
        <row r="286">
          <cell r="A286">
            <v>21627</v>
          </cell>
          <cell r="B286" t="str">
            <v>Dohmen, Frank</v>
          </cell>
        </row>
        <row r="287">
          <cell r="A287">
            <v>20815</v>
          </cell>
          <cell r="B287" t="str">
            <v>Fugers, Olaf</v>
          </cell>
        </row>
        <row r="288">
          <cell r="A288">
            <v>19772</v>
          </cell>
          <cell r="B288" t="str">
            <v>Burgt--Botzen van der, Petra</v>
          </cell>
        </row>
        <row r="289">
          <cell r="A289" t="str">
            <v/>
          </cell>
          <cell r="B289" t="str">
            <v>Vestiging Polynorm</v>
          </cell>
        </row>
        <row r="290">
          <cell r="A290" t="str">
            <v/>
          </cell>
          <cell r="B290" t="str">
            <v>Vestiging Amsterdam (6143)</v>
          </cell>
        </row>
        <row r="291">
          <cell r="A291" t="str">
            <v/>
          </cell>
          <cell r="B291" t="str">
            <v>Vestiging Tilburg (7291)</v>
          </cell>
        </row>
        <row r="292">
          <cell r="A292">
            <v>6995</v>
          </cell>
          <cell r="B292" t="str">
            <v>Roijackers, M.A.M.</v>
          </cell>
        </row>
        <row r="293">
          <cell r="A293">
            <v>6070</v>
          </cell>
          <cell r="B293" t="str">
            <v>Ooteman, Marcel</v>
          </cell>
        </row>
        <row r="294">
          <cell r="A294">
            <v>3573</v>
          </cell>
          <cell r="B294" t="str">
            <v>Hofstee, Harry</v>
          </cell>
        </row>
        <row r="295">
          <cell r="A295">
            <v>40982</v>
          </cell>
          <cell r="B295" t="str">
            <v>Wieringa, Femke</v>
          </cell>
        </row>
        <row r="296">
          <cell r="A296" t="str">
            <v/>
          </cell>
          <cell r="B296" t="str">
            <v>Vestiging Aalsmeer Offermans (7174)</v>
          </cell>
        </row>
        <row r="297">
          <cell r="A297">
            <v>24000</v>
          </cell>
          <cell r="B297" t="str">
            <v>Paske te, Erik</v>
          </cell>
        </row>
        <row r="298">
          <cell r="A298">
            <v>18197</v>
          </cell>
          <cell r="B298" t="str">
            <v>Tjoelker, Wijtze</v>
          </cell>
        </row>
        <row r="299">
          <cell r="A299" t="str">
            <v/>
          </cell>
          <cell r="B299" t="str">
            <v>Unit 7181</v>
          </cell>
        </row>
        <row r="300">
          <cell r="A300">
            <v>27122</v>
          </cell>
          <cell r="B300" t="str">
            <v>Beijert, Laura</v>
          </cell>
        </row>
        <row r="301">
          <cell r="A301">
            <v>23237</v>
          </cell>
          <cell r="B301" t="str">
            <v>Zoetemelk-van Rijn, Nelly</v>
          </cell>
        </row>
        <row r="302">
          <cell r="A302">
            <v>35025</v>
          </cell>
          <cell r="B302" t="str">
            <v>Waxschal, Ewa</v>
          </cell>
        </row>
        <row r="303">
          <cell r="A303">
            <v>20311</v>
          </cell>
          <cell r="B303" t="str">
            <v>Bezuyen, Miriam</v>
          </cell>
        </row>
        <row r="304">
          <cell r="A304">
            <v>7012</v>
          </cell>
          <cell r="B304" t="str">
            <v>Rosheuvel, Lisette</v>
          </cell>
        </row>
        <row r="305">
          <cell r="A305">
            <v>25085</v>
          </cell>
          <cell r="B305" t="str">
            <v>Dijk van, Sonja</v>
          </cell>
        </row>
        <row r="306">
          <cell r="A306">
            <v>38882</v>
          </cell>
          <cell r="B306" t="str">
            <v>Veldman, Afke</v>
          </cell>
        </row>
        <row r="307">
          <cell r="A307">
            <v>21172</v>
          </cell>
          <cell r="B307" t="str">
            <v>Graveland, Mariëlle</v>
          </cell>
        </row>
        <row r="308">
          <cell r="A308">
            <v>30097</v>
          </cell>
          <cell r="B308" t="str">
            <v>Lieshout van, Margot</v>
          </cell>
        </row>
        <row r="309">
          <cell r="A309">
            <v>41549</v>
          </cell>
          <cell r="B309" t="str">
            <v>Tienersma, Joke</v>
          </cell>
        </row>
        <row r="310">
          <cell r="A310" t="str">
            <v/>
          </cell>
          <cell r="B310" t="str">
            <v>Jong de, Erik</v>
          </cell>
        </row>
        <row r="311">
          <cell r="A311" t="str">
            <v/>
          </cell>
          <cell r="B311" t="str">
            <v>AH Inhouse (Zaandam)</v>
          </cell>
        </row>
        <row r="312">
          <cell r="A312">
            <v>37657</v>
          </cell>
          <cell r="B312" t="str">
            <v>Westerterp, Murk</v>
          </cell>
        </row>
        <row r="313">
          <cell r="A313">
            <v>37230</v>
          </cell>
          <cell r="B313" t="str">
            <v>Overbeek-van Dijk, Léonie</v>
          </cell>
        </row>
        <row r="314">
          <cell r="A314">
            <v>27612</v>
          </cell>
          <cell r="B314" t="str">
            <v>Geers- v/d Heijden, Jolanda</v>
          </cell>
        </row>
        <row r="315">
          <cell r="A315">
            <v>33723</v>
          </cell>
          <cell r="B315" t="str">
            <v>Werf van de, Marissa</v>
          </cell>
        </row>
        <row r="316">
          <cell r="A316">
            <v>22488</v>
          </cell>
          <cell r="B316" t="str">
            <v>Bruinewoud, Anne</v>
          </cell>
        </row>
        <row r="317">
          <cell r="A317" t="str">
            <v/>
          </cell>
          <cell r="B317" t="str">
            <v>Unit 6571</v>
          </cell>
        </row>
        <row r="318">
          <cell r="A318">
            <v>25078</v>
          </cell>
          <cell r="B318" t="str">
            <v>Kooij van der, Anneke</v>
          </cell>
        </row>
        <row r="319">
          <cell r="A319" t="str">
            <v/>
          </cell>
          <cell r="B319" t="str">
            <v>Meulen van der, Jaap-Jan</v>
          </cell>
        </row>
        <row r="320">
          <cell r="A320">
            <v>23244</v>
          </cell>
          <cell r="B320" t="str">
            <v>Flapper-Gerritsen, Marja</v>
          </cell>
        </row>
        <row r="321">
          <cell r="A321">
            <v>22432</v>
          </cell>
          <cell r="B321" t="str">
            <v>Geertsema, Marieke</v>
          </cell>
        </row>
        <row r="322">
          <cell r="A322">
            <v>35487</v>
          </cell>
          <cell r="B322" t="str">
            <v>Lorna, Pauli</v>
          </cell>
        </row>
        <row r="323">
          <cell r="A323">
            <v>1935</v>
          </cell>
          <cell r="B323" t="str">
            <v>Donné-Klaassen, Ria</v>
          </cell>
        </row>
        <row r="324">
          <cell r="A324">
            <v>1940</v>
          </cell>
          <cell r="B324" t="str">
            <v>Bree-Done van, Germaine</v>
          </cell>
        </row>
        <row r="325">
          <cell r="A325">
            <v>24525</v>
          </cell>
          <cell r="B325" t="str">
            <v>Broeke v/d, Emmy</v>
          </cell>
        </row>
        <row r="326">
          <cell r="A326" t="str">
            <v/>
          </cell>
          <cell r="B326" t="str">
            <v>Berg van den, Theo</v>
          </cell>
        </row>
        <row r="327">
          <cell r="A327">
            <v>12583</v>
          </cell>
          <cell r="B327" t="str">
            <v>Kleijn, Henriette</v>
          </cell>
        </row>
        <row r="328">
          <cell r="A328">
            <v>28361</v>
          </cell>
          <cell r="B328" t="str">
            <v>Weeks, Monique</v>
          </cell>
        </row>
        <row r="329">
          <cell r="A329">
            <v>5808</v>
          </cell>
          <cell r="B329" t="str">
            <v>Mooij, Malies</v>
          </cell>
        </row>
        <row r="330">
          <cell r="A330">
            <v>4050</v>
          </cell>
          <cell r="B330" t="str">
            <v>Jong de, Ellen</v>
          </cell>
        </row>
        <row r="331">
          <cell r="A331">
            <v>27584</v>
          </cell>
          <cell r="B331" t="str">
            <v>Smits, Thea</v>
          </cell>
        </row>
        <row r="332">
          <cell r="A332">
            <v>27689</v>
          </cell>
          <cell r="B332" t="str">
            <v>Kroon, Eugenie</v>
          </cell>
        </row>
        <row r="333">
          <cell r="A333" t="str">
            <v/>
          </cell>
          <cell r="B333" t="str">
            <v>Vestiging Leerdam (7211)</v>
          </cell>
        </row>
        <row r="334">
          <cell r="A334" t="str">
            <v/>
          </cell>
          <cell r="B334" t="str">
            <v>Vestiging Arnhem (7281)</v>
          </cell>
        </row>
        <row r="335">
          <cell r="A335" t="str">
            <v/>
          </cell>
          <cell r="B335" t="str">
            <v>Vestiging Inschrijfbus (9999)</v>
          </cell>
        </row>
        <row r="336">
          <cell r="A336" t="str">
            <v/>
          </cell>
          <cell r="B336" t="str">
            <v>Vestiging Delfgauw (7392)</v>
          </cell>
        </row>
        <row r="337">
          <cell r="A337">
            <v>18617</v>
          </cell>
          <cell r="B337" t="str">
            <v>Hesen, Mariette</v>
          </cell>
        </row>
        <row r="338">
          <cell r="A338" t="str">
            <v/>
          </cell>
          <cell r="B338" t="str">
            <v>Vestiging Eindhoven (6729)</v>
          </cell>
        </row>
        <row r="339">
          <cell r="A339" t="str">
            <v/>
          </cell>
          <cell r="B339" t="str">
            <v>Vestiging Breda/DLS (7301)</v>
          </cell>
        </row>
        <row r="340">
          <cell r="A340">
            <v>27556</v>
          </cell>
          <cell r="B340" t="str">
            <v>Winkel te, Belinda</v>
          </cell>
        </row>
        <row r="341">
          <cell r="A341">
            <v>24315</v>
          </cell>
          <cell r="B341" t="str">
            <v>Cascino, Raffaella</v>
          </cell>
        </row>
        <row r="342">
          <cell r="A342">
            <v>42886</v>
          </cell>
          <cell r="B342" t="str">
            <v>Krete, Mariska</v>
          </cell>
        </row>
        <row r="343">
          <cell r="A343">
            <v>3870</v>
          </cell>
          <cell r="B343" t="str">
            <v>Jeltema, Margot</v>
          </cell>
        </row>
        <row r="344">
          <cell r="A344">
            <v>11799</v>
          </cell>
          <cell r="B344" t="str">
            <v>Konigs, Iwan</v>
          </cell>
        </row>
        <row r="345">
          <cell r="A345">
            <v>40506</v>
          </cell>
          <cell r="B345" t="str">
            <v>Heuvel v/d, Esther</v>
          </cell>
        </row>
        <row r="346">
          <cell r="A346">
            <v>3239</v>
          </cell>
          <cell r="B346" t="str">
            <v>Jacobs-Henkus, Moniek</v>
          </cell>
        </row>
        <row r="347">
          <cell r="A347">
            <v>5964</v>
          </cell>
          <cell r="B347" t="str">
            <v>Nuijten,Sonja</v>
          </cell>
        </row>
        <row r="348">
          <cell r="A348">
            <v>17007</v>
          </cell>
          <cell r="B348" t="str">
            <v>Vries de, Angela</v>
          </cell>
        </row>
        <row r="349">
          <cell r="A349">
            <v>37069</v>
          </cell>
          <cell r="B349" t="str">
            <v>Croiset, Alexander</v>
          </cell>
        </row>
        <row r="350">
          <cell r="A350">
            <v>6600</v>
          </cell>
          <cell r="B350" t="str">
            <v>Quintus, Huub</v>
          </cell>
        </row>
        <row r="351">
          <cell r="A351">
            <v>12310</v>
          </cell>
          <cell r="B351" t="str">
            <v>Kuiper-Koullen, Simone</v>
          </cell>
        </row>
        <row r="352">
          <cell r="A352">
            <v>2639</v>
          </cell>
          <cell r="B352" t="str">
            <v>Gidding, Arie</v>
          </cell>
        </row>
        <row r="353">
          <cell r="A353">
            <v>20724</v>
          </cell>
          <cell r="B353" t="str">
            <v>Visser, Karina</v>
          </cell>
        </row>
        <row r="354">
          <cell r="A354" t="str">
            <v/>
          </cell>
          <cell r="B354" t="str">
            <v>Vestiging Dordrecht (7141)</v>
          </cell>
        </row>
        <row r="355">
          <cell r="A355">
            <v>10980</v>
          </cell>
          <cell r="B355" t="str">
            <v>Tak- Leerschool van der, Monique</v>
          </cell>
        </row>
        <row r="356">
          <cell r="A356" t="str">
            <v/>
          </cell>
          <cell r="B356" t="str">
            <v>Vestiging Breda (7301)</v>
          </cell>
        </row>
        <row r="357">
          <cell r="A357">
            <v>24385</v>
          </cell>
          <cell r="B357" t="str">
            <v>Heere, Pauline</v>
          </cell>
        </row>
        <row r="358">
          <cell r="A358">
            <v>17042</v>
          </cell>
          <cell r="B358" t="str">
            <v>Visser, Gerja</v>
          </cell>
        </row>
        <row r="359">
          <cell r="A359" t="str">
            <v/>
          </cell>
          <cell r="B359" t="str">
            <v>Lea Stöver / Danzas inhouse (6547)</v>
          </cell>
        </row>
        <row r="360">
          <cell r="A360" t="str">
            <v/>
          </cell>
          <cell r="B360" t="str">
            <v>Vestiging Sittard (7128)</v>
          </cell>
        </row>
        <row r="361">
          <cell r="A361">
            <v>41241</v>
          </cell>
          <cell r="B361" t="str">
            <v>Herweijer, Saskia</v>
          </cell>
        </row>
        <row r="362">
          <cell r="A362">
            <v>37762</v>
          </cell>
          <cell r="B362" t="str">
            <v>Vlug, Petra</v>
          </cell>
        </row>
        <row r="363">
          <cell r="A363">
            <v>3080</v>
          </cell>
          <cell r="B363" t="str">
            <v>Hardonk, Jaap Jan</v>
          </cell>
        </row>
        <row r="364">
          <cell r="A364">
            <v>17259</v>
          </cell>
          <cell r="B364" t="str">
            <v>Boots-de Groot, Jeanina</v>
          </cell>
        </row>
        <row r="365">
          <cell r="A365">
            <v>34080</v>
          </cell>
          <cell r="B365" t="str">
            <v>Slijkhuis, Annette</v>
          </cell>
        </row>
        <row r="366">
          <cell r="A366">
            <v>15565</v>
          </cell>
          <cell r="B366" t="str">
            <v>Bruggemans, Sandra</v>
          </cell>
        </row>
        <row r="367">
          <cell r="A367">
            <v>1665</v>
          </cell>
          <cell r="B367" t="str">
            <v>Courbois, Jacqueline</v>
          </cell>
        </row>
        <row r="368">
          <cell r="A368">
            <v>6998</v>
          </cell>
          <cell r="B368" t="str">
            <v>Ruiter-de Wit, Ans</v>
          </cell>
        </row>
        <row r="369">
          <cell r="A369">
            <v>5065697</v>
          </cell>
          <cell r="B369" t="str">
            <v>Meer van der, Ruger</v>
          </cell>
        </row>
        <row r="370">
          <cell r="A370" t="str">
            <v/>
          </cell>
          <cell r="B370" t="str">
            <v>Vestiging Rotterdam (6285)</v>
          </cell>
        </row>
        <row r="371">
          <cell r="A371">
            <v>11414</v>
          </cell>
          <cell r="B371" t="str">
            <v>Pleijsant, Bert</v>
          </cell>
        </row>
        <row r="372">
          <cell r="A372">
            <v>26716</v>
          </cell>
          <cell r="B372" t="str">
            <v>Haitsma, Marie-Antoinette</v>
          </cell>
        </row>
        <row r="373">
          <cell r="A373">
            <v>10560</v>
          </cell>
          <cell r="B373" t="str">
            <v>Israël, Gwen</v>
          </cell>
        </row>
        <row r="374">
          <cell r="A374">
            <v>3405</v>
          </cell>
          <cell r="B374" t="str">
            <v>Heijneman, Frans</v>
          </cell>
        </row>
        <row r="375">
          <cell r="A375" t="str">
            <v/>
          </cell>
          <cell r="B375" t="str">
            <v>Hoof van, Sabrina</v>
          </cell>
        </row>
        <row r="376">
          <cell r="A376" t="str">
            <v/>
          </cell>
          <cell r="B376" t="str">
            <v>Vestiging Blijdorp (6309)</v>
          </cell>
        </row>
        <row r="377">
          <cell r="A377">
            <v>6847</v>
          </cell>
          <cell r="B377" t="str">
            <v>Dijk-Sampers van, Ellen</v>
          </cell>
        </row>
        <row r="378">
          <cell r="A378">
            <v>4590</v>
          </cell>
          <cell r="B378" t="str">
            <v>Koning-van Vliet, Anneke</v>
          </cell>
        </row>
        <row r="379">
          <cell r="A379">
            <v>29824</v>
          </cell>
          <cell r="B379" t="str">
            <v>Hoogduin, Monique</v>
          </cell>
        </row>
        <row r="380">
          <cell r="A380">
            <v>40023</v>
          </cell>
          <cell r="B380" t="str">
            <v>Wuis, Marloes</v>
          </cell>
        </row>
        <row r="381">
          <cell r="A381">
            <v>39211</v>
          </cell>
          <cell r="B381" t="str">
            <v>Molenmaker, Pim</v>
          </cell>
        </row>
        <row r="382">
          <cell r="A382">
            <v>2380</v>
          </cell>
          <cell r="B382" t="str">
            <v>Floore, Saskia</v>
          </cell>
        </row>
        <row r="383">
          <cell r="A383" t="str">
            <v/>
          </cell>
          <cell r="B383" t="str">
            <v>Vestiging van Gend&amp;Loos</v>
          </cell>
        </row>
        <row r="384">
          <cell r="A384" t="str">
            <v/>
          </cell>
          <cell r="B384" t="str">
            <v>Vestiging Enschede (7121)</v>
          </cell>
        </row>
        <row r="385">
          <cell r="A385">
            <v>2472</v>
          </cell>
          <cell r="B385" t="str">
            <v>Jonker, Lucretia</v>
          </cell>
        </row>
        <row r="386">
          <cell r="A386">
            <v>26149</v>
          </cell>
          <cell r="B386" t="str">
            <v>Schomakers, Marjolein</v>
          </cell>
        </row>
        <row r="387">
          <cell r="A387">
            <v>33576</v>
          </cell>
          <cell r="B387" t="str">
            <v>Bogaert, Chantal</v>
          </cell>
        </row>
        <row r="388">
          <cell r="A388">
            <v>24623</v>
          </cell>
          <cell r="B388" t="str">
            <v>Frenken, Rolf</v>
          </cell>
        </row>
        <row r="389">
          <cell r="A389">
            <v>35984</v>
          </cell>
          <cell r="B389" t="str">
            <v>Craats van de, Remie</v>
          </cell>
        </row>
        <row r="390">
          <cell r="A390">
            <v>21606</v>
          </cell>
          <cell r="B390" t="str">
            <v>Stegeman, Jan Willem</v>
          </cell>
        </row>
        <row r="391">
          <cell r="A391">
            <v>23461</v>
          </cell>
          <cell r="B391" t="str">
            <v>Hoogeslag, Rob</v>
          </cell>
        </row>
        <row r="392">
          <cell r="A392">
            <v>20983</v>
          </cell>
          <cell r="B392" t="str">
            <v>Mastenbroek, Sanne</v>
          </cell>
        </row>
        <row r="393">
          <cell r="A393">
            <v>10280</v>
          </cell>
          <cell r="B393" t="str">
            <v>Klaassens, Gerthé</v>
          </cell>
        </row>
        <row r="394">
          <cell r="A394">
            <v>6850</v>
          </cell>
          <cell r="B394" t="str">
            <v>Saputo, Alie</v>
          </cell>
        </row>
        <row r="395">
          <cell r="A395">
            <v>27969</v>
          </cell>
          <cell r="B395" t="str">
            <v>Dekker, Dirco</v>
          </cell>
        </row>
        <row r="396">
          <cell r="A396">
            <v>27983</v>
          </cell>
          <cell r="B396" t="str">
            <v>Weerts, Hilde</v>
          </cell>
        </row>
        <row r="397">
          <cell r="A397">
            <v>995</v>
          </cell>
          <cell r="B397" t="str">
            <v>Oe Kantoor OE 12</v>
          </cell>
        </row>
        <row r="398">
          <cell r="A398">
            <v>2601</v>
          </cell>
          <cell r="B398" t="str">
            <v>Graaf van der, Pieter</v>
          </cell>
        </row>
        <row r="399">
          <cell r="A399">
            <v>34010</v>
          </cell>
          <cell r="B399" t="str">
            <v>Holtkamp, Esther</v>
          </cell>
        </row>
        <row r="400">
          <cell r="A400">
            <v>14424</v>
          </cell>
          <cell r="B400" t="str">
            <v>Simons, Cathy</v>
          </cell>
        </row>
        <row r="401">
          <cell r="A401">
            <v>22460</v>
          </cell>
          <cell r="B401" t="str">
            <v>Groenendal, Djamilla</v>
          </cell>
        </row>
        <row r="402">
          <cell r="A402">
            <v>3565</v>
          </cell>
          <cell r="B402" t="str">
            <v>Hof, G.</v>
          </cell>
        </row>
        <row r="403">
          <cell r="A403">
            <v>39757</v>
          </cell>
          <cell r="B403" t="str">
            <v>Janzen, Jelte</v>
          </cell>
        </row>
        <row r="404">
          <cell r="A404" t="str">
            <v/>
          </cell>
          <cell r="B404" t="str">
            <v>Vestiging Beverwijk, Sodexho/Corus</v>
          </cell>
        </row>
        <row r="405">
          <cell r="A405" t="str">
            <v/>
          </cell>
          <cell r="B405" t="str">
            <v>OE Kantoor Hoorn (030)</v>
          </cell>
        </row>
        <row r="406">
          <cell r="A406">
            <v>16377</v>
          </cell>
          <cell r="B406" t="str">
            <v>Link, A.</v>
          </cell>
        </row>
        <row r="407">
          <cell r="A407">
            <v>13227</v>
          </cell>
          <cell r="B407" t="str">
            <v>Faber, Bianca</v>
          </cell>
        </row>
        <row r="408">
          <cell r="A408">
            <v>42634</v>
          </cell>
          <cell r="B408" t="str">
            <v>Kemenade van, Brigiet</v>
          </cell>
        </row>
        <row r="409">
          <cell r="A409">
            <v>33492</v>
          </cell>
          <cell r="B409" t="str">
            <v>Basch, Nicolette Vestiging 6176</v>
          </cell>
        </row>
        <row r="410">
          <cell r="A410" t="str">
            <v/>
          </cell>
          <cell r="B410" t="str">
            <v>Gateway, Enschede - Tromplaan</v>
          </cell>
        </row>
        <row r="411">
          <cell r="A411" t="str">
            <v/>
          </cell>
          <cell r="B411" t="str">
            <v>Gateway, Enschede - Tromplaan</v>
          </cell>
        </row>
        <row r="412">
          <cell r="A412" t="str">
            <v/>
          </cell>
          <cell r="B412" t="str">
            <v>Gateway, Utrecht - Domstraat</v>
          </cell>
        </row>
        <row r="413">
          <cell r="A413" t="str">
            <v/>
          </cell>
          <cell r="B413" t="str">
            <v>Gateway, Utrecht - Domstraat</v>
          </cell>
        </row>
        <row r="414">
          <cell r="A414" t="str">
            <v/>
          </cell>
          <cell r="B414" t="str">
            <v>Gateway, Roosendaal - Roselaarstraat</v>
          </cell>
        </row>
        <row r="415">
          <cell r="A415" t="str">
            <v/>
          </cell>
          <cell r="B415" t="str">
            <v>Gateway, Roosendaal - Roselaarstraat</v>
          </cell>
        </row>
        <row r="416">
          <cell r="A416" t="str">
            <v/>
          </cell>
          <cell r="B416" t="str">
            <v>Gateway, Eindhoven - Keizersgracht</v>
          </cell>
        </row>
        <row r="417">
          <cell r="A417" t="str">
            <v/>
          </cell>
          <cell r="B417" t="str">
            <v>Gateway, Eindhoven - Keizersgracht</v>
          </cell>
        </row>
        <row r="418">
          <cell r="A418" t="str">
            <v/>
          </cell>
          <cell r="B418" t="str">
            <v>Gateway, Eindhoven - Keizersgracht</v>
          </cell>
        </row>
        <row r="419">
          <cell r="A419" t="str">
            <v/>
          </cell>
          <cell r="B419" t="str">
            <v>Gateway, Leeuwarden - Schrans</v>
          </cell>
        </row>
        <row r="420">
          <cell r="A420" t="str">
            <v/>
          </cell>
          <cell r="B420" t="str">
            <v>Gateway, Eindhoven - Keizersgracht</v>
          </cell>
        </row>
        <row r="421">
          <cell r="A421" t="str">
            <v/>
          </cell>
          <cell r="B421" t="str">
            <v>Gateway, Boxtel</v>
          </cell>
        </row>
        <row r="422">
          <cell r="A422" t="str">
            <v/>
          </cell>
          <cell r="B422" t="str">
            <v>Gateway, Leeuwarden - Schrans</v>
          </cell>
        </row>
        <row r="423">
          <cell r="A423" t="str">
            <v/>
          </cell>
          <cell r="B423" t="str">
            <v>Gateway, Boxtel</v>
          </cell>
        </row>
        <row r="424">
          <cell r="A424">
            <v>5063489</v>
          </cell>
          <cell r="B424" t="str">
            <v>Aars, Irene</v>
          </cell>
        </row>
        <row r="425">
          <cell r="A425">
            <v>28102</v>
          </cell>
          <cell r="B425" t="str">
            <v>Rooij de, Daniëlle</v>
          </cell>
        </row>
        <row r="426">
          <cell r="A426">
            <v>19576</v>
          </cell>
          <cell r="B426" t="str">
            <v>Hemmingway, Paulien</v>
          </cell>
        </row>
        <row r="427">
          <cell r="A427">
            <v>43523</v>
          </cell>
          <cell r="B427" t="str">
            <v>Keddeman, Esther</v>
          </cell>
        </row>
        <row r="428">
          <cell r="A428">
            <v>41423</v>
          </cell>
          <cell r="B428" t="str">
            <v>Krieken van, Walter</v>
          </cell>
        </row>
        <row r="429">
          <cell r="A429" t="str">
            <v/>
          </cell>
          <cell r="B429" t="str">
            <v>Gateway, Rotterdam - Mijnsherenlaan</v>
          </cell>
        </row>
        <row r="430">
          <cell r="A430" t="str">
            <v/>
          </cell>
          <cell r="B430" t="str">
            <v>Gateway, Rotterdam - Mijnsherenlaan</v>
          </cell>
        </row>
        <row r="431">
          <cell r="A431">
            <v>29404</v>
          </cell>
          <cell r="B431" t="str">
            <v>Ruter Oost, Ingrid</v>
          </cell>
        </row>
        <row r="432">
          <cell r="A432">
            <v>33919</v>
          </cell>
          <cell r="B432" t="str">
            <v>Zelderen van-Aalten, Berdien</v>
          </cell>
        </row>
        <row r="433">
          <cell r="A433">
            <v>20276</v>
          </cell>
          <cell r="B433" t="str">
            <v>Kuilder</v>
          </cell>
        </row>
        <row r="434">
          <cell r="A434">
            <v>15005</v>
          </cell>
          <cell r="B434" t="str">
            <v>Schootbrugge vd, Hetty</v>
          </cell>
        </row>
        <row r="435">
          <cell r="A435">
            <v>20402</v>
          </cell>
          <cell r="B435" t="str">
            <v>Kneepkens, Hilde</v>
          </cell>
        </row>
        <row r="436">
          <cell r="A436">
            <v>34920</v>
          </cell>
          <cell r="B436" t="str">
            <v>Blonk, Vivian</v>
          </cell>
        </row>
        <row r="437">
          <cell r="A437">
            <v>36075</v>
          </cell>
          <cell r="B437" t="str">
            <v>Schipper, Ilse</v>
          </cell>
        </row>
        <row r="438">
          <cell r="A438">
            <v>0</v>
          </cell>
          <cell r="B438" t="str">
            <v>Lange de, W</v>
          </cell>
        </row>
        <row r="439">
          <cell r="A439">
            <v>14655</v>
          </cell>
          <cell r="B439" t="str">
            <v>Bruning, Lienke</v>
          </cell>
        </row>
        <row r="440">
          <cell r="A440">
            <v>24385</v>
          </cell>
          <cell r="B440" t="str">
            <v>Heeren, Pauline</v>
          </cell>
        </row>
        <row r="441">
          <cell r="A441">
            <v>5064140</v>
          </cell>
          <cell r="B441" t="str">
            <v>Vellinga, Roelof</v>
          </cell>
        </row>
        <row r="442">
          <cell r="A442">
            <v>28592</v>
          </cell>
          <cell r="B442" t="str">
            <v>Peters, Kim</v>
          </cell>
        </row>
        <row r="443">
          <cell r="A443">
            <v>29383</v>
          </cell>
          <cell r="B443" t="str">
            <v>Voorn, Esther</v>
          </cell>
        </row>
        <row r="444">
          <cell r="A444">
            <v>22180</v>
          </cell>
          <cell r="B444" t="str">
            <v>Pelzer, Marja</v>
          </cell>
        </row>
        <row r="445">
          <cell r="A445">
            <v>43138</v>
          </cell>
          <cell r="B445" t="str">
            <v>Flaman, Ineke</v>
          </cell>
        </row>
        <row r="446">
          <cell r="A446">
            <v>27479</v>
          </cell>
          <cell r="B446" t="str">
            <v>Droog, Maaike</v>
          </cell>
        </row>
        <row r="447">
          <cell r="A447">
            <v>32337</v>
          </cell>
          <cell r="B447" t="str">
            <v>Ton, Mirjam</v>
          </cell>
        </row>
        <row r="448">
          <cell r="A448">
            <v>32890</v>
          </cell>
          <cell r="B448" t="str">
            <v>Velden van, Maarten</v>
          </cell>
        </row>
        <row r="449">
          <cell r="A449">
            <v>43481</v>
          </cell>
          <cell r="B449" t="str">
            <v>Horowitz, Roosmarijn</v>
          </cell>
        </row>
        <row r="450">
          <cell r="A450">
            <v>28536</v>
          </cell>
          <cell r="B450" t="str">
            <v>Kooyman, Machtelt</v>
          </cell>
        </row>
        <row r="451">
          <cell r="A451">
            <v>24819</v>
          </cell>
          <cell r="B451" t="str">
            <v>Bongaerts, Petra</v>
          </cell>
        </row>
        <row r="452">
          <cell r="A452">
            <v>23412</v>
          </cell>
          <cell r="B452" t="str">
            <v>Broek van den, Els</v>
          </cell>
        </row>
        <row r="453">
          <cell r="A453">
            <v>27143</v>
          </cell>
          <cell r="B453" t="str">
            <v>Leurs, John</v>
          </cell>
        </row>
        <row r="454">
          <cell r="A454">
            <v>39834</v>
          </cell>
          <cell r="B454" t="str">
            <v>Weelden, van Debbie</v>
          </cell>
        </row>
        <row r="455">
          <cell r="A455">
            <v>27829</v>
          </cell>
          <cell r="B455" t="str">
            <v>Pellegrom, Mario</v>
          </cell>
        </row>
        <row r="456">
          <cell r="A456">
            <v>43439</v>
          </cell>
          <cell r="B456" t="str">
            <v>Louw de, Wilbert</v>
          </cell>
        </row>
        <row r="457">
          <cell r="A457">
            <v>5066033</v>
          </cell>
          <cell r="B457" t="str">
            <v>Oostendorp, Anneke</v>
          </cell>
        </row>
        <row r="458">
          <cell r="A458">
            <v>0</v>
          </cell>
          <cell r="B458" t="str">
            <v>Centrale Planning</v>
          </cell>
        </row>
        <row r="459">
          <cell r="A459">
            <v>0</v>
          </cell>
          <cell r="B459" t="str">
            <v>Vestigingsmobiel VL</v>
          </cell>
        </row>
        <row r="460">
          <cell r="A460">
            <v>44594</v>
          </cell>
          <cell r="B460" t="str">
            <v>Keverkamp, Peter</v>
          </cell>
        </row>
        <row r="461">
          <cell r="A461">
            <v>44699</v>
          </cell>
          <cell r="B461" t="str">
            <v>Otten, Raimondo</v>
          </cell>
        </row>
        <row r="462">
          <cell r="A462">
            <v>44636</v>
          </cell>
          <cell r="B462" t="str">
            <v>Bergmans, Nicole</v>
          </cell>
        </row>
        <row r="463">
          <cell r="A463">
            <v>44706</v>
          </cell>
          <cell r="B463" t="str">
            <v>Engels, Mark</v>
          </cell>
        </row>
        <row r="464">
          <cell r="A464">
            <v>44608</v>
          </cell>
          <cell r="B464" t="str">
            <v>Knegtel, Susan</v>
          </cell>
        </row>
        <row r="465">
          <cell r="A465">
            <v>44601</v>
          </cell>
          <cell r="B465" t="str">
            <v>Boxelaar, Patricia</v>
          </cell>
        </row>
        <row r="466">
          <cell r="A466">
            <v>0</v>
          </cell>
          <cell r="B466" t="str">
            <v>Vestigingsmobiel VT</v>
          </cell>
        </row>
        <row r="467">
          <cell r="A467">
            <v>0</v>
          </cell>
          <cell r="B467" t="str">
            <v>Vestigingsmobiel VL</v>
          </cell>
        </row>
        <row r="468">
          <cell r="A468">
            <v>0</v>
          </cell>
          <cell r="B468" t="str">
            <v>Vestigingsmobiel VW</v>
          </cell>
        </row>
        <row r="469">
          <cell r="A469">
            <v>44692</v>
          </cell>
          <cell r="B469" t="str">
            <v>Zuydendorp, Ronald</v>
          </cell>
        </row>
        <row r="470">
          <cell r="A470">
            <v>32666</v>
          </cell>
          <cell r="B470" t="str">
            <v>Vergouw, Kim</v>
          </cell>
        </row>
        <row r="471">
          <cell r="A471">
            <v>25120</v>
          </cell>
          <cell r="B471" t="str">
            <v>Muusers, Danielle</v>
          </cell>
        </row>
        <row r="472">
          <cell r="A472">
            <v>6377</v>
          </cell>
          <cell r="B472" t="str">
            <v>Peters, Heidi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ofdmenu"/>
      <sheetName val="CSG_macros"/>
      <sheetName val="scrprogramma"/>
      <sheetName val="scrvloersoort"/>
      <sheetName val="scrruimtestaten"/>
      <sheetName val="Tussenblad"/>
      <sheetName val="ma_vr"/>
      <sheetName val="ma_vr_naloop"/>
      <sheetName val="Normblad"/>
      <sheetName val="rekenblad"/>
      <sheetName val="Codes"/>
      <sheetName val="variabelen"/>
      <sheetName val="Begroting"/>
      <sheetName val="Opbouw"/>
      <sheetName val="Vaste gegevens"/>
      <sheetName val="Start_programma's"/>
      <sheetName val="Bes_S"/>
      <sheetName val="Bib_T"/>
      <sheetName val="Ceh_S"/>
      <sheetName val="Com_T"/>
      <sheetName val="Dou_S"/>
      <sheetName val="Ent_S"/>
      <sheetName val="Ent_T"/>
      <sheetName val="Fit_L"/>
      <sheetName val="Gan_H"/>
      <sheetName val="Gan_L"/>
      <sheetName val="Gan_S"/>
      <sheetName val="Gan_T"/>
      <sheetName val="Gev_K"/>
      <sheetName val="Gev_S"/>
      <sheetName val="Gla_G"/>
      <sheetName val="Kan_L"/>
      <sheetName val="Kan_S"/>
      <sheetName val="Kan_T"/>
      <sheetName val="Keu_S"/>
      <sheetName val="Kle_S"/>
      <sheetName val="Lif_T"/>
      <sheetName val="Mag_L"/>
      <sheetName val="Opl_D"/>
      <sheetName val="Pan_H"/>
      <sheetName val="Pri_H"/>
      <sheetName val="Rec_T"/>
      <sheetName val="Res_T"/>
      <sheetName val="Roo_T"/>
      <sheetName val="San_S"/>
      <sheetName val="Tec_S"/>
      <sheetName val="Ter_S"/>
      <sheetName val="Tra_S"/>
      <sheetName val="Ver_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DG_macros"/>
      <sheetName val="Programma_check"/>
      <sheetName val="Tussenblad"/>
      <sheetName val="Hoofdmenu"/>
      <sheetName val="scrprogramma"/>
      <sheetName val="scrvloersoort"/>
      <sheetName val="scrruimtestaten"/>
      <sheetName val="Vloeren"/>
      <sheetName val="Tarief"/>
      <sheetName val="Uitgangspunten"/>
      <sheetName val="Dagen open"/>
      <sheetName val="Begroting totaal"/>
      <sheetName val="Begroting landrijt"/>
      <sheetName val="Begroting gagelbosch"/>
      <sheetName val="Begroting orangerie"/>
      <sheetName val="Totalen"/>
      <sheetName val="Tarief ma-vr"/>
      <sheetName val="Tarief za-zo"/>
      <sheetName val="Tarief fe"/>
      <sheetName val="Afroepprijzen"/>
      <sheetName val="Glasprijzen"/>
      <sheetName val="ma_vr"/>
      <sheetName val="za"/>
      <sheetName val="Normblad"/>
      <sheetName val="Start_programma's"/>
      <sheetName val="Apo_L"/>
      <sheetName val="Aul_L"/>
      <sheetName val="Aul_S"/>
      <sheetName val="Bad_L"/>
      <sheetName val="Bad_S"/>
      <sheetName val="Bal_S"/>
      <sheetName val="Beh_L"/>
      <sheetName val="Beh_T"/>
      <sheetName val="Csa_L"/>
      <sheetName val="Dag_L"/>
      <sheetName val="Dag_H"/>
      <sheetName val="Dag_S"/>
      <sheetName val="Dag_T"/>
      <sheetName val="Dot_L"/>
      <sheetName val="Dot_S"/>
      <sheetName val="Dou_L"/>
      <sheetName val="Dou_S"/>
      <sheetName val="Ent_L"/>
      <sheetName val="Ent_S"/>
      <sheetName val="Ent_T"/>
      <sheetName val="Gan_L"/>
      <sheetName val="Gan_T"/>
      <sheetName val="Gan_S"/>
      <sheetName val="Gar_L"/>
      <sheetName val="Gar_S"/>
      <sheetName val="Gar_T"/>
      <sheetName val="Gip_L"/>
      <sheetName val="Gip_S"/>
      <sheetName val="Hyd_L"/>
      <sheetName val="Hyd_S"/>
      <sheetName val="Iso_L"/>
      <sheetName val="Iso_T"/>
      <sheetName val="Iso_S"/>
      <sheetName val="Kan_L"/>
      <sheetName val="Kan_S"/>
      <sheetName val="parklaan 54"/>
      <sheetName val="Kan_T"/>
      <sheetName val="Keu_T"/>
      <sheetName val="einde"/>
      <sheetName val="Keu_L"/>
      <sheetName val="Keu_S"/>
      <sheetName val="Kle_L"/>
      <sheetName val="Kle_T"/>
      <sheetName val="Koe_L"/>
      <sheetName val="Koe_S"/>
      <sheetName val="Kle_S"/>
      <sheetName val="Kof_L"/>
      <sheetName val="Kof_S"/>
      <sheetName val="Kof_T"/>
      <sheetName val="Lab_L"/>
      <sheetName val="Lab_S"/>
      <sheetName val="Les_L"/>
      <sheetName val="Les_T"/>
      <sheetName val="Lif_L"/>
      <sheetName val="Lif_T"/>
      <sheetName val="Mag_L"/>
      <sheetName val="Mag_S"/>
      <sheetName val="Mag_T"/>
      <sheetName val="Mor_L"/>
      <sheetName val="Mor_S"/>
      <sheetName val="Mor_T"/>
      <sheetName val="Oef_L"/>
      <sheetName val="Ope_L"/>
      <sheetName val="Ope_S"/>
      <sheetName val="Par_L"/>
      <sheetName val="Par_S"/>
      <sheetName val="Pat_L"/>
      <sheetName val="Pat_S"/>
      <sheetName val="Pat_T"/>
      <sheetName val="Rec_L"/>
      <sheetName val="Rec_T"/>
      <sheetName val="Res_L"/>
      <sheetName val="Res_S"/>
      <sheetName val="Res_T"/>
      <sheetName val="Rol_L"/>
      <sheetName val="Rol_S"/>
      <sheetName val="Ron_L"/>
      <sheetName val="Ron_S"/>
      <sheetName val="San_L"/>
      <sheetName val="San_S"/>
      <sheetName val="Spo_L"/>
      <sheetName val="Spo_S"/>
      <sheetName val="Spr_L"/>
      <sheetName val="Spr_T"/>
      <sheetName val="Tea_L"/>
      <sheetName val="Tea_T"/>
      <sheetName val="Tel_L"/>
      <sheetName val="Tel_T"/>
      <sheetName val="The_L"/>
      <sheetName val="The_H"/>
      <sheetName val="The_T"/>
      <sheetName val="Toi_L"/>
      <sheetName val="Tra_L"/>
      <sheetName val="Tra_H"/>
      <sheetName val="Tra_M"/>
      <sheetName val="Toi_S"/>
      <sheetName val="Tra_S"/>
      <sheetName val="Tra_T"/>
      <sheetName val="Ver_L"/>
      <sheetName val="Ver_T"/>
      <sheetName val="Voo_L"/>
      <sheetName val="Wac_L"/>
      <sheetName val="Wac_S"/>
      <sheetName val="Voo_S"/>
      <sheetName val="Wac_T"/>
      <sheetName val="Was_L"/>
      <sheetName val="Was_S"/>
      <sheetName val="Win_L"/>
      <sheetName val="Win_S"/>
      <sheetName val="Win_T"/>
      <sheetName val="Zwe_S"/>
      <sheetName val="Module1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rekeningen"/>
      <sheetName val="ow"/>
      <sheetName val="ort"/>
      <sheetName val="Kengetallen"/>
      <sheetName val="modelpt"/>
      <sheetName val="Matrix"/>
      <sheetName val="soc.lst."/>
      <sheetName val="MATRIX NLG"/>
      <sheetName val="voorbeeld"/>
    </sheetNames>
    <sheetDataSet>
      <sheetData sheetId="0" refreshError="1"/>
      <sheetData sheetId="1" refreshError="1">
        <row r="6">
          <cell r="A6" t="str">
            <v>1.0</v>
          </cell>
          <cell r="B6">
            <v>16.733874375000003</v>
          </cell>
          <cell r="C6">
            <v>19.817927422312501</v>
          </cell>
          <cell r="D6">
            <v>20.917342968750003</v>
          </cell>
          <cell r="E6">
            <v>25.100811562500006</v>
          </cell>
          <cell r="F6">
            <v>33.467748750000005</v>
          </cell>
          <cell r="G6">
            <v>16.733874375000003</v>
          </cell>
          <cell r="H6">
            <v>19.817927422312501</v>
          </cell>
          <cell r="I6">
            <v>20.917342968750003</v>
          </cell>
          <cell r="J6">
            <v>25.100811562500006</v>
          </cell>
          <cell r="K6">
            <v>33.467748750000005</v>
          </cell>
        </row>
        <row r="7">
          <cell r="A7" t="str">
            <v>1.1</v>
          </cell>
          <cell r="B7">
            <v>16.733874375000003</v>
          </cell>
          <cell r="C7">
            <v>19.817927422312501</v>
          </cell>
          <cell r="D7">
            <v>20.917342968750003</v>
          </cell>
          <cell r="E7">
            <v>25.100811562500006</v>
          </cell>
          <cell r="F7">
            <v>33.467748750000005</v>
          </cell>
          <cell r="G7">
            <v>16.733874375000003</v>
          </cell>
          <cell r="H7">
            <v>19.817927422312501</v>
          </cell>
          <cell r="I7">
            <v>20.917342968750003</v>
          </cell>
          <cell r="J7">
            <v>25.100811562500006</v>
          </cell>
          <cell r="K7">
            <v>33.467748750000005</v>
          </cell>
        </row>
        <row r="8">
          <cell r="A8" t="str">
            <v>1.2</v>
          </cell>
          <cell r="B8">
            <v>16.733874375000003</v>
          </cell>
          <cell r="C8">
            <v>19.817927422312501</v>
          </cell>
          <cell r="D8">
            <v>20.917342968750003</v>
          </cell>
          <cell r="E8">
            <v>25.100811562500006</v>
          </cell>
          <cell r="F8">
            <v>33.467748750000005</v>
          </cell>
          <cell r="G8">
            <v>16.733874375000003</v>
          </cell>
          <cell r="H8">
            <v>19.817927422312501</v>
          </cell>
          <cell r="I8">
            <v>20.917342968750003</v>
          </cell>
          <cell r="J8">
            <v>25.100811562500006</v>
          </cell>
          <cell r="K8">
            <v>33.467748750000005</v>
          </cell>
        </row>
        <row r="9">
          <cell r="A9" t="str">
            <v>1.3</v>
          </cell>
          <cell r="B9">
            <v>16.733874375000003</v>
          </cell>
          <cell r="C9">
            <v>19.817927422312501</v>
          </cell>
          <cell r="D9">
            <v>20.917342968750003</v>
          </cell>
          <cell r="E9">
            <v>25.100811562500006</v>
          </cell>
          <cell r="F9">
            <v>33.467748750000005</v>
          </cell>
          <cell r="G9">
            <v>16.733874375000003</v>
          </cell>
          <cell r="H9">
            <v>19.817927422312501</v>
          </cell>
          <cell r="I9">
            <v>20.917342968750003</v>
          </cell>
          <cell r="J9">
            <v>25.100811562500006</v>
          </cell>
          <cell r="K9">
            <v>33.467748750000005</v>
          </cell>
        </row>
        <row r="10">
          <cell r="A10" t="str">
            <v>1.4</v>
          </cell>
          <cell r="B10">
            <v>16.733874375000003</v>
          </cell>
          <cell r="C10">
            <v>19.817927422312501</v>
          </cell>
          <cell r="D10">
            <v>20.917342968750003</v>
          </cell>
          <cell r="E10">
            <v>25.100811562500006</v>
          </cell>
          <cell r="F10">
            <v>33.467748750000005</v>
          </cell>
          <cell r="G10">
            <v>16.733874375000003</v>
          </cell>
          <cell r="H10">
            <v>19.817927422312501</v>
          </cell>
          <cell r="I10">
            <v>20.917342968750003</v>
          </cell>
          <cell r="J10">
            <v>25.100811562500006</v>
          </cell>
          <cell r="K10">
            <v>33.467748750000005</v>
          </cell>
        </row>
        <row r="11">
          <cell r="A11" t="str">
            <v>2.0</v>
          </cell>
          <cell r="B11">
            <v>17.32488</v>
          </cell>
          <cell r="C11">
            <v>20.517855383999997</v>
          </cell>
          <cell r="D11">
            <v>21.656100000000002</v>
          </cell>
          <cell r="E11">
            <v>25.98732</v>
          </cell>
          <cell r="F11">
            <v>34.649760000000001</v>
          </cell>
          <cell r="G11">
            <v>17.32488</v>
          </cell>
          <cell r="H11">
            <v>20.517855383999997</v>
          </cell>
          <cell r="I11">
            <v>21.656100000000002</v>
          </cell>
          <cell r="J11">
            <v>25.98732</v>
          </cell>
          <cell r="K11">
            <v>34.649760000000001</v>
          </cell>
        </row>
        <row r="12">
          <cell r="A12" t="str">
            <v>2.1</v>
          </cell>
          <cell r="B12">
            <v>17.32488</v>
          </cell>
          <cell r="C12">
            <v>20.517855383999997</v>
          </cell>
          <cell r="D12">
            <v>21.656100000000002</v>
          </cell>
          <cell r="E12">
            <v>25.98732</v>
          </cell>
          <cell r="F12">
            <v>34.649760000000001</v>
          </cell>
          <cell r="G12">
            <v>17.32488</v>
          </cell>
          <cell r="H12">
            <v>20.517855383999997</v>
          </cell>
          <cell r="I12">
            <v>21.656100000000002</v>
          </cell>
          <cell r="J12">
            <v>25.98732</v>
          </cell>
          <cell r="K12">
            <v>34.649760000000001</v>
          </cell>
        </row>
        <row r="13">
          <cell r="A13" t="str">
            <v>2.2</v>
          </cell>
          <cell r="B13">
            <v>17.32488</v>
          </cell>
          <cell r="C13">
            <v>20.517855383999997</v>
          </cell>
          <cell r="D13">
            <v>21.656100000000002</v>
          </cell>
          <cell r="E13">
            <v>25.98732</v>
          </cell>
          <cell r="F13">
            <v>34.649760000000001</v>
          </cell>
          <cell r="G13">
            <v>17.32488</v>
          </cell>
          <cell r="H13">
            <v>20.517855383999997</v>
          </cell>
          <cell r="I13">
            <v>21.656100000000002</v>
          </cell>
          <cell r="J13">
            <v>25.98732</v>
          </cell>
          <cell r="K13">
            <v>34.649760000000001</v>
          </cell>
        </row>
        <row r="14">
          <cell r="A14" t="str">
            <v>2.3</v>
          </cell>
          <cell r="B14">
            <v>17.32488</v>
          </cell>
          <cell r="C14">
            <v>20.517855383999997</v>
          </cell>
          <cell r="D14">
            <v>21.656100000000002</v>
          </cell>
          <cell r="E14">
            <v>25.98732</v>
          </cell>
          <cell r="F14">
            <v>34.649760000000001</v>
          </cell>
          <cell r="G14">
            <v>17.32488</v>
          </cell>
          <cell r="H14">
            <v>20.517855383999997</v>
          </cell>
          <cell r="I14">
            <v>21.656100000000002</v>
          </cell>
          <cell r="J14">
            <v>25.98732</v>
          </cell>
          <cell r="K14">
            <v>34.649760000000001</v>
          </cell>
        </row>
        <row r="15">
          <cell r="A15" t="str">
            <v>2.4</v>
          </cell>
          <cell r="B15">
            <v>17.32488</v>
          </cell>
          <cell r="C15">
            <v>20.517855383999997</v>
          </cell>
          <cell r="D15">
            <v>21.656100000000002</v>
          </cell>
          <cell r="E15">
            <v>25.98732</v>
          </cell>
          <cell r="F15">
            <v>34.649760000000001</v>
          </cell>
          <cell r="G15">
            <v>17.32488</v>
          </cell>
          <cell r="H15">
            <v>20.517855383999997</v>
          </cell>
          <cell r="I15">
            <v>21.656100000000002</v>
          </cell>
          <cell r="J15">
            <v>25.98732</v>
          </cell>
          <cell r="K15">
            <v>34.649760000000001</v>
          </cell>
        </row>
        <row r="16">
          <cell r="A16" t="str">
            <v>2.5</v>
          </cell>
          <cell r="B16">
            <v>17.32488</v>
          </cell>
          <cell r="C16">
            <v>20.517855383999997</v>
          </cell>
          <cell r="D16">
            <v>21.656100000000002</v>
          </cell>
          <cell r="E16">
            <v>25.98732</v>
          </cell>
          <cell r="F16">
            <v>34.649760000000001</v>
          </cell>
          <cell r="G16">
            <v>17.32488</v>
          </cell>
          <cell r="H16">
            <v>20.517855383999997</v>
          </cell>
          <cell r="I16">
            <v>21.656100000000002</v>
          </cell>
          <cell r="J16">
            <v>25.98732</v>
          </cell>
          <cell r="K16">
            <v>34.649760000000001</v>
          </cell>
        </row>
        <row r="17">
          <cell r="A17" t="str">
            <v>3.0</v>
          </cell>
          <cell r="B17">
            <v>17.933160000000001</v>
          </cell>
          <cell r="C17">
            <v>21.238241387999999</v>
          </cell>
          <cell r="D17">
            <v>22.416450000000001</v>
          </cell>
          <cell r="E17">
            <v>26.899740000000001</v>
          </cell>
          <cell r="F17">
            <v>35.866320000000002</v>
          </cell>
          <cell r="G17">
            <v>17.933160000000001</v>
          </cell>
          <cell r="H17">
            <v>21.238241387999999</v>
          </cell>
          <cell r="I17">
            <v>22.416450000000001</v>
          </cell>
          <cell r="J17">
            <v>26.899740000000001</v>
          </cell>
          <cell r="K17">
            <v>35.866320000000002</v>
          </cell>
        </row>
        <row r="18">
          <cell r="A18" t="str">
            <v>3.1</v>
          </cell>
          <cell r="B18">
            <v>18.326585625</v>
          </cell>
          <cell r="C18">
            <v>21.704175355687497</v>
          </cell>
          <cell r="D18">
            <v>22.908232031250002</v>
          </cell>
          <cell r="E18">
            <v>27.4898784375</v>
          </cell>
          <cell r="F18">
            <v>36.65317125</v>
          </cell>
          <cell r="G18">
            <v>18.326585625</v>
          </cell>
          <cell r="H18">
            <v>21.704175355687497</v>
          </cell>
          <cell r="I18">
            <v>22.908232031250002</v>
          </cell>
          <cell r="J18">
            <v>27.4898784375</v>
          </cell>
          <cell r="K18">
            <v>36.65317125</v>
          </cell>
        </row>
        <row r="19">
          <cell r="A19" t="str">
            <v>3.2</v>
          </cell>
          <cell r="B19">
            <v>18.719941875</v>
          </cell>
          <cell r="C19">
            <v>22.170027162562498</v>
          </cell>
          <cell r="D19">
            <v>23.399927343750001</v>
          </cell>
          <cell r="E19">
            <v>28.079912812499998</v>
          </cell>
          <cell r="F19">
            <v>37.43988375</v>
          </cell>
          <cell r="G19">
            <v>18.719941875</v>
          </cell>
          <cell r="H19">
            <v>22.170027162562498</v>
          </cell>
          <cell r="I19">
            <v>23.399927343750001</v>
          </cell>
          <cell r="J19">
            <v>28.079912812499998</v>
          </cell>
          <cell r="K19">
            <v>37.43988375</v>
          </cell>
        </row>
        <row r="20">
          <cell r="A20" t="str">
            <v>3.3</v>
          </cell>
          <cell r="B20">
            <v>19.121206875000002</v>
          </cell>
          <cell r="C20">
            <v>22.645245302062502</v>
          </cell>
          <cell r="D20">
            <v>23.901508593750002</v>
          </cell>
          <cell r="E20">
            <v>28.681810312500005</v>
          </cell>
          <cell r="F20">
            <v>38.242413750000004</v>
          </cell>
          <cell r="G20">
            <v>19.121206875000002</v>
          </cell>
          <cell r="H20">
            <v>22.645245302062502</v>
          </cell>
          <cell r="I20">
            <v>23.901508593750002</v>
          </cell>
          <cell r="J20">
            <v>28.681810312500005</v>
          </cell>
          <cell r="K20">
            <v>38.242413750000004</v>
          </cell>
        </row>
        <row r="21">
          <cell r="A21" t="str">
            <v>3.4</v>
          </cell>
          <cell r="B21">
            <v>19.530380624999999</v>
          </cell>
          <cell r="C21">
            <v>23.129829774187499</v>
          </cell>
          <cell r="D21">
            <v>24.412975781249997</v>
          </cell>
          <cell r="E21">
            <v>29.295570937499999</v>
          </cell>
          <cell r="F21">
            <v>39.060761249999999</v>
          </cell>
          <cell r="G21">
            <v>19.530380624999999</v>
          </cell>
          <cell r="H21">
            <v>23.129829774187499</v>
          </cell>
          <cell r="I21">
            <v>24.412975781249997</v>
          </cell>
          <cell r="J21">
            <v>29.295570937499999</v>
          </cell>
          <cell r="K21">
            <v>39.060761249999999</v>
          </cell>
        </row>
        <row r="22">
          <cell r="A22" t="str">
            <v>3.5</v>
          </cell>
          <cell r="B22">
            <v>19.947324375000001</v>
          </cell>
          <cell r="C22">
            <v>23.623616257312499</v>
          </cell>
          <cell r="D22">
            <v>24.934155468749999</v>
          </cell>
          <cell r="E22">
            <v>29.920986562500001</v>
          </cell>
          <cell r="F22">
            <v>39.894648750000002</v>
          </cell>
          <cell r="G22">
            <v>19.947324375000001</v>
          </cell>
          <cell r="H22">
            <v>23.623616257312499</v>
          </cell>
          <cell r="I22">
            <v>24.934155468749999</v>
          </cell>
          <cell r="J22">
            <v>29.920986562500001</v>
          </cell>
          <cell r="K22">
            <v>39.894648750000002</v>
          </cell>
        </row>
        <row r="23">
          <cell r="A23" t="str">
            <v>3.6</v>
          </cell>
          <cell r="B23">
            <v>20.318480624999999</v>
          </cell>
          <cell r="C23">
            <v>24.063176604187497</v>
          </cell>
          <cell r="D23">
            <v>25.398100781250001</v>
          </cell>
          <cell r="E23">
            <v>30.477720937499999</v>
          </cell>
          <cell r="F23">
            <v>40.636961249999999</v>
          </cell>
          <cell r="G23">
            <v>20.318480624999999</v>
          </cell>
          <cell r="H23">
            <v>24.063176604187497</v>
          </cell>
          <cell r="I23">
            <v>25.398100781250001</v>
          </cell>
          <cell r="J23">
            <v>30.477720937499999</v>
          </cell>
          <cell r="K23">
            <v>40.636961249999999</v>
          </cell>
        </row>
        <row r="24">
          <cell r="A24" t="str">
            <v>3.7</v>
          </cell>
          <cell r="B24">
            <v>20.747773125000002</v>
          </cell>
          <cell r="C24">
            <v>24.5715877119375</v>
          </cell>
          <cell r="D24">
            <v>25.934716406250004</v>
          </cell>
          <cell r="E24">
            <v>31.121659687500003</v>
          </cell>
          <cell r="F24">
            <v>41.495546250000004</v>
          </cell>
          <cell r="G24">
            <v>20.747773125000002</v>
          </cell>
          <cell r="H24">
            <v>24.5715877119375</v>
          </cell>
          <cell r="I24">
            <v>25.934716406250004</v>
          </cell>
          <cell r="J24">
            <v>31.121659687500003</v>
          </cell>
          <cell r="K24">
            <v>41.495546250000004</v>
          </cell>
        </row>
        <row r="25">
          <cell r="A25" t="str">
            <v>3.8</v>
          </cell>
          <cell r="B25">
            <v>21.191634375</v>
          </cell>
          <cell r="C25">
            <v>25.097252590312497</v>
          </cell>
          <cell r="D25">
            <v>26.489542968750001</v>
          </cell>
          <cell r="E25">
            <v>31.787451562499999</v>
          </cell>
          <cell r="F25">
            <v>42.383268749999999</v>
          </cell>
          <cell r="G25">
            <v>21.191634375</v>
          </cell>
          <cell r="H25">
            <v>25.097252590312497</v>
          </cell>
          <cell r="I25">
            <v>26.489542968750001</v>
          </cell>
          <cell r="J25">
            <v>31.787451562499999</v>
          </cell>
          <cell r="K25">
            <v>42.383268749999999</v>
          </cell>
        </row>
        <row r="26">
          <cell r="A26" t="str">
            <v>3.9</v>
          </cell>
          <cell r="B26">
            <v>21.613642500000001</v>
          </cell>
          <cell r="C26">
            <v>25.597036812749998</v>
          </cell>
          <cell r="D26">
            <v>27.017053125</v>
          </cell>
          <cell r="E26">
            <v>32.420463750000003</v>
          </cell>
          <cell r="F26">
            <v>43.227285000000002</v>
          </cell>
          <cell r="G26">
            <v>21.613642500000001</v>
          </cell>
          <cell r="H26">
            <v>25.597036812749998</v>
          </cell>
          <cell r="I26">
            <v>27.017053125</v>
          </cell>
          <cell r="J26">
            <v>32.420463750000003</v>
          </cell>
          <cell r="K26">
            <v>43.227285000000002</v>
          </cell>
        </row>
        <row r="27">
          <cell r="A27" t="str">
            <v>4.0</v>
          </cell>
          <cell r="B27">
            <v>19.654700625</v>
          </cell>
          <cell r="C27">
            <v>23.277061950187498</v>
          </cell>
          <cell r="D27">
            <v>24.568375781250001</v>
          </cell>
          <cell r="E27">
            <v>29.482050937499999</v>
          </cell>
          <cell r="F27">
            <v>39.309401250000001</v>
          </cell>
          <cell r="G27">
            <v>19.654700625</v>
          </cell>
          <cell r="H27">
            <v>23.277061950187498</v>
          </cell>
          <cell r="I27">
            <v>24.568375781250001</v>
          </cell>
          <cell r="J27">
            <v>29.482050937499999</v>
          </cell>
          <cell r="K27">
            <v>39.309401250000001</v>
          </cell>
        </row>
        <row r="28">
          <cell r="A28" t="str">
            <v>4.1</v>
          </cell>
          <cell r="B28">
            <v>20.08323</v>
          </cell>
          <cell r="C28">
            <v>23.784569289</v>
          </cell>
          <cell r="D28">
            <v>25.1040375</v>
          </cell>
          <cell r="E28">
            <v>30.124845000000001</v>
          </cell>
          <cell r="F28">
            <v>40.166460000000001</v>
          </cell>
          <cell r="G28">
            <v>20.08323</v>
          </cell>
          <cell r="H28">
            <v>23.784569289</v>
          </cell>
          <cell r="I28">
            <v>25.1040375</v>
          </cell>
          <cell r="J28">
            <v>30.124845000000001</v>
          </cell>
          <cell r="K28">
            <v>40.166460000000001</v>
          </cell>
        </row>
        <row r="29">
          <cell r="A29" t="str">
            <v>4.2</v>
          </cell>
          <cell r="B29">
            <v>20.511759375</v>
          </cell>
          <cell r="C29">
            <v>24.292076627812499</v>
          </cell>
          <cell r="D29">
            <v>25.63969921875</v>
          </cell>
          <cell r="E29">
            <v>30.767639062500002</v>
          </cell>
          <cell r="F29">
            <v>41.023518750000001</v>
          </cell>
          <cell r="G29">
            <v>20.511759375</v>
          </cell>
          <cell r="H29">
            <v>24.292076627812499</v>
          </cell>
          <cell r="I29">
            <v>25.63969921875</v>
          </cell>
          <cell r="J29">
            <v>30.767639062500002</v>
          </cell>
          <cell r="K29">
            <v>41.023518750000001</v>
          </cell>
        </row>
        <row r="30">
          <cell r="A30" t="str">
            <v>4.3</v>
          </cell>
          <cell r="B30">
            <v>20.948891249999999</v>
          </cell>
          <cell r="C30">
            <v>24.809771907374998</v>
          </cell>
          <cell r="D30">
            <v>26.1861140625</v>
          </cell>
          <cell r="E30">
            <v>31.423336874999997</v>
          </cell>
          <cell r="F30">
            <v>41.897782499999998</v>
          </cell>
          <cell r="G30">
            <v>20.948891249999999</v>
          </cell>
          <cell r="H30">
            <v>24.809771907374998</v>
          </cell>
          <cell r="I30">
            <v>26.1861140625</v>
          </cell>
          <cell r="J30">
            <v>31.423336874999997</v>
          </cell>
          <cell r="K30">
            <v>41.897782499999998</v>
          </cell>
        </row>
        <row r="31">
          <cell r="A31" t="str">
            <v>4.4</v>
          </cell>
          <cell r="B31">
            <v>21.394556250000001</v>
          </cell>
          <cell r="C31">
            <v>25.337572966874998</v>
          </cell>
          <cell r="D31">
            <v>26.743195312499999</v>
          </cell>
          <cell r="E31">
            <v>32.091834375000005</v>
          </cell>
          <cell r="F31">
            <v>42.789112500000002</v>
          </cell>
          <cell r="G31">
            <v>21.394556250000001</v>
          </cell>
          <cell r="H31">
            <v>25.337572966874998</v>
          </cell>
          <cell r="I31">
            <v>26.743195312499999</v>
          </cell>
          <cell r="J31">
            <v>32.091834375000005</v>
          </cell>
          <cell r="K31">
            <v>42.789112500000002</v>
          </cell>
        </row>
        <row r="32">
          <cell r="A32" t="str">
            <v>4.5</v>
          </cell>
          <cell r="B32">
            <v>21.848754374999999</v>
          </cell>
          <cell r="C32">
            <v>25.875479806312498</v>
          </cell>
          <cell r="D32">
            <v>27.310942968749998</v>
          </cell>
          <cell r="E32">
            <v>32.773131562499998</v>
          </cell>
          <cell r="F32">
            <v>43.697508749999997</v>
          </cell>
          <cell r="G32">
            <v>21.848754374999999</v>
          </cell>
          <cell r="H32">
            <v>25.875479806312498</v>
          </cell>
          <cell r="I32">
            <v>27.310942968749998</v>
          </cell>
          <cell r="J32">
            <v>32.773131562499998</v>
          </cell>
          <cell r="K32">
            <v>43.697508749999997</v>
          </cell>
        </row>
        <row r="33">
          <cell r="A33" t="str">
            <v>4.6</v>
          </cell>
          <cell r="B33">
            <v>22.304894999999998</v>
          </cell>
          <cell r="C33">
            <v>26.415687148499995</v>
          </cell>
          <cell r="D33">
            <v>27.881118749999999</v>
          </cell>
          <cell r="E33">
            <v>33.457342499999996</v>
          </cell>
          <cell r="F33">
            <v>44.609789999999997</v>
          </cell>
          <cell r="G33">
            <v>22.304894999999998</v>
          </cell>
          <cell r="H33">
            <v>26.415687148499995</v>
          </cell>
          <cell r="I33">
            <v>27.881118749999999</v>
          </cell>
          <cell r="J33">
            <v>33.457342499999996</v>
          </cell>
          <cell r="K33">
            <v>44.609789999999997</v>
          </cell>
        </row>
        <row r="34">
          <cell r="A34" t="str">
            <v>4.7</v>
          </cell>
          <cell r="B34">
            <v>22.770609374999999</v>
          </cell>
          <cell r="C34">
            <v>26.967232682812497</v>
          </cell>
          <cell r="D34">
            <v>28.463261718749997</v>
          </cell>
          <cell r="E34">
            <v>34.155914062500003</v>
          </cell>
          <cell r="F34">
            <v>45.541218749999999</v>
          </cell>
          <cell r="G34">
            <v>22.770609374999999</v>
          </cell>
          <cell r="H34">
            <v>26.967232682812497</v>
          </cell>
          <cell r="I34">
            <v>28.463261718749997</v>
          </cell>
          <cell r="J34">
            <v>34.155914062500003</v>
          </cell>
          <cell r="K34">
            <v>45.541218749999999</v>
          </cell>
        </row>
        <row r="35">
          <cell r="A35" t="str">
            <v>4.8</v>
          </cell>
          <cell r="B35">
            <v>23.236254374999998</v>
          </cell>
          <cell r="C35">
            <v>27.518696056312496</v>
          </cell>
          <cell r="D35">
            <v>29.045317968749998</v>
          </cell>
          <cell r="E35">
            <v>34.854381562499995</v>
          </cell>
          <cell r="F35">
            <v>46.472508749999996</v>
          </cell>
          <cell r="G35">
            <v>23.236254374999998</v>
          </cell>
          <cell r="H35">
            <v>27.518696056312496</v>
          </cell>
          <cell r="I35">
            <v>29.045317968749998</v>
          </cell>
          <cell r="J35">
            <v>34.854381562499995</v>
          </cell>
          <cell r="K35">
            <v>46.472508749999996</v>
          </cell>
        </row>
        <row r="36">
          <cell r="A36" t="str">
            <v>4.8</v>
          </cell>
          <cell r="B36">
            <v>23.512783124999999</v>
          </cell>
          <cell r="C36">
            <v>27.846189054937497</v>
          </cell>
          <cell r="D36">
            <v>29.390978906249998</v>
          </cell>
          <cell r="E36">
            <v>35.269174687499998</v>
          </cell>
          <cell r="F36">
            <v>47.025566249999997</v>
          </cell>
          <cell r="G36">
            <v>23.512783124999999</v>
          </cell>
          <cell r="H36">
            <v>27.846189054937497</v>
          </cell>
          <cell r="I36">
            <v>29.390978906249998</v>
          </cell>
          <cell r="J36">
            <v>35.269174687499998</v>
          </cell>
          <cell r="K36">
            <v>47.025566249999997</v>
          </cell>
        </row>
        <row r="37">
          <cell r="A37" t="str">
            <v>5.0</v>
          </cell>
          <cell r="B37">
            <v>22.062013125</v>
          </cell>
          <cell r="C37">
            <v>26.128042143937499</v>
          </cell>
          <cell r="D37">
            <v>27.577516406249998</v>
          </cell>
          <cell r="E37">
            <v>33.093019687500004</v>
          </cell>
          <cell r="F37">
            <v>44.12402625</v>
          </cell>
          <cell r="G37">
            <v>22.062013125</v>
          </cell>
          <cell r="H37">
            <v>26.128042143937499</v>
          </cell>
          <cell r="I37">
            <v>27.577516406249998</v>
          </cell>
          <cell r="J37">
            <v>33.093019687500004</v>
          </cell>
          <cell r="K37">
            <v>44.12402625</v>
          </cell>
        </row>
        <row r="38">
          <cell r="A38" t="str">
            <v>5.1</v>
          </cell>
          <cell r="B38">
            <v>22.539660000000001</v>
          </cell>
          <cell r="C38">
            <v>26.693719338000001</v>
          </cell>
          <cell r="D38">
            <v>28.174575000000001</v>
          </cell>
          <cell r="E38">
            <v>33.809490000000004</v>
          </cell>
          <cell r="F38">
            <v>45.079320000000003</v>
          </cell>
          <cell r="G38">
            <v>22.539660000000001</v>
          </cell>
          <cell r="H38">
            <v>26.693719338000001</v>
          </cell>
          <cell r="I38">
            <v>28.174575000000001</v>
          </cell>
          <cell r="J38">
            <v>33.809490000000004</v>
          </cell>
          <cell r="K38">
            <v>45.079320000000003</v>
          </cell>
        </row>
        <row r="39">
          <cell r="A39" t="str">
            <v>5.2</v>
          </cell>
          <cell r="B39">
            <v>23.017376250000002</v>
          </cell>
          <cell r="C39">
            <v>27.259478692875</v>
          </cell>
          <cell r="D39">
            <v>28.771720312500001</v>
          </cell>
          <cell r="E39">
            <v>34.526064375000004</v>
          </cell>
          <cell r="F39">
            <v>46.034752500000003</v>
          </cell>
          <cell r="G39">
            <v>23.017376250000002</v>
          </cell>
          <cell r="H39">
            <v>27.259478692875</v>
          </cell>
          <cell r="I39">
            <v>28.771720312500001</v>
          </cell>
          <cell r="J39">
            <v>34.526064375000004</v>
          </cell>
          <cell r="K39">
            <v>46.034752500000003</v>
          </cell>
        </row>
        <row r="40">
          <cell r="A40" t="str">
            <v>5.3</v>
          </cell>
          <cell r="B40">
            <v>23.504596875000001</v>
          </cell>
          <cell r="C40">
            <v>27.836494079062497</v>
          </cell>
          <cell r="D40">
            <v>29.380746093750002</v>
          </cell>
          <cell r="E40">
            <v>35.256895312499999</v>
          </cell>
          <cell r="F40">
            <v>47.009193750000001</v>
          </cell>
          <cell r="G40">
            <v>23.504596875000001</v>
          </cell>
          <cell r="H40">
            <v>27.836494079062497</v>
          </cell>
          <cell r="I40">
            <v>29.380746093750002</v>
          </cell>
          <cell r="J40">
            <v>35.256895312499999</v>
          </cell>
          <cell r="K40">
            <v>47.009193750000001</v>
          </cell>
        </row>
        <row r="41">
          <cell r="A41" t="str">
            <v>5.4</v>
          </cell>
          <cell r="B41">
            <v>24.001321875000002</v>
          </cell>
          <cell r="C41">
            <v>28.4247654965625</v>
          </cell>
          <cell r="D41">
            <v>30.001652343750003</v>
          </cell>
          <cell r="E41">
            <v>36.001982812500003</v>
          </cell>
          <cell r="F41">
            <v>48.002643750000004</v>
          </cell>
          <cell r="G41">
            <v>24.001321875000002</v>
          </cell>
          <cell r="H41">
            <v>28.4247654965625</v>
          </cell>
          <cell r="I41">
            <v>30.001652343750003</v>
          </cell>
          <cell r="J41">
            <v>36.001982812500003</v>
          </cell>
          <cell r="K41">
            <v>48.002643750000004</v>
          </cell>
        </row>
        <row r="42">
          <cell r="A42" t="str">
            <v>5.5</v>
          </cell>
          <cell r="B42">
            <v>24.507620625000001</v>
          </cell>
          <cell r="C42">
            <v>29.024375106187499</v>
          </cell>
          <cell r="D42">
            <v>30.634525781250002</v>
          </cell>
          <cell r="E42">
            <v>36.761430937500002</v>
          </cell>
          <cell r="F42">
            <v>49.015241250000003</v>
          </cell>
          <cell r="G42">
            <v>24.507620625000001</v>
          </cell>
          <cell r="H42">
            <v>29.024375106187499</v>
          </cell>
          <cell r="I42">
            <v>30.634525781250002</v>
          </cell>
          <cell r="J42">
            <v>36.761430937500002</v>
          </cell>
          <cell r="K42">
            <v>49.015241250000003</v>
          </cell>
        </row>
        <row r="43">
          <cell r="A43" t="str">
            <v>5.6</v>
          </cell>
          <cell r="B43">
            <v>25.025921250000003</v>
          </cell>
          <cell r="C43">
            <v>29.638198536375</v>
          </cell>
          <cell r="D43">
            <v>31.282401562500006</v>
          </cell>
          <cell r="E43">
            <v>37.538881875000001</v>
          </cell>
          <cell r="F43">
            <v>50.051842500000006</v>
          </cell>
          <cell r="G43">
            <v>25.025921250000003</v>
          </cell>
          <cell r="H43">
            <v>29.638198536375</v>
          </cell>
          <cell r="I43">
            <v>31.282401562500006</v>
          </cell>
          <cell r="J43">
            <v>37.538881875000001</v>
          </cell>
          <cell r="K43">
            <v>50.051842500000006</v>
          </cell>
        </row>
        <row r="44">
          <cell r="A44" t="str">
            <v>5.7</v>
          </cell>
          <cell r="B44">
            <v>25.550188124999998</v>
          </cell>
          <cell r="C44">
            <v>30.259087796437495</v>
          </cell>
          <cell r="D44">
            <v>31.93773515625</v>
          </cell>
          <cell r="E44">
            <v>38.325282187499994</v>
          </cell>
          <cell r="F44">
            <v>51.100376249999997</v>
          </cell>
          <cell r="G44">
            <v>25.550188124999998</v>
          </cell>
          <cell r="H44">
            <v>30.259087796437495</v>
          </cell>
          <cell r="I44">
            <v>31.93773515625</v>
          </cell>
          <cell r="J44">
            <v>38.325282187499994</v>
          </cell>
          <cell r="K44">
            <v>51.100376249999997</v>
          </cell>
        </row>
        <row r="45">
          <cell r="A45" t="str">
            <v>6.0</v>
          </cell>
          <cell r="B45">
            <v>24.545360625000001</v>
          </cell>
          <cell r="C45">
            <v>29.069070588187497</v>
          </cell>
          <cell r="D45">
            <v>30.681700781250001</v>
          </cell>
          <cell r="E45">
            <v>36.818040937500001</v>
          </cell>
          <cell r="F45">
            <v>49.090721250000001</v>
          </cell>
          <cell r="G45">
            <v>24.545360625000001</v>
          </cell>
          <cell r="H45">
            <v>29.069070588187497</v>
          </cell>
          <cell r="I45">
            <v>30.681700781250001</v>
          </cell>
          <cell r="J45">
            <v>36.818040937500001</v>
          </cell>
          <cell r="K45">
            <v>49.090721250000001</v>
          </cell>
        </row>
        <row r="46">
          <cell r="A46" t="str">
            <v>6.1</v>
          </cell>
          <cell r="B46">
            <v>25.073720625</v>
          </cell>
          <cell r="C46">
            <v>29.694807336187498</v>
          </cell>
          <cell r="D46">
            <v>31.342150781249998</v>
          </cell>
          <cell r="E46">
            <v>37.610580937500004</v>
          </cell>
          <cell r="F46">
            <v>50.14744125</v>
          </cell>
          <cell r="G46">
            <v>25.073720625</v>
          </cell>
          <cell r="H46">
            <v>29.694807336187498</v>
          </cell>
          <cell r="I46">
            <v>31.342150781249998</v>
          </cell>
          <cell r="J46">
            <v>37.610580937500004</v>
          </cell>
          <cell r="K46">
            <v>50.14744125</v>
          </cell>
        </row>
        <row r="47">
          <cell r="A47" t="str">
            <v>6.2</v>
          </cell>
          <cell r="B47">
            <v>25.602080624999996</v>
          </cell>
          <cell r="C47">
            <v>30.320544084187492</v>
          </cell>
          <cell r="D47">
            <v>32.002600781249996</v>
          </cell>
          <cell r="E47">
            <v>38.403120937499992</v>
          </cell>
          <cell r="F47">
            <v>51.204161249999991</v>
          </cell>
          <cell r="G47">
            <v>25.602080624999996</v>
          </cell>
          <cell r="H47">
            <v>30.320544084187492</v>
          </cell>
          <cell r="I47">
            <v>32.002600781249996</v>
          </cell>
          <cell r="J47">
            <v>38.403120937499992</v>
          </cell>
          <cell r="K47">
            <v>51.204161249999991</v>
          </cell>
        </row>
        <row r="48">
          <cell r="A48" t="str">
            <v>6.3</v>
          </cell>
          <cell r="B48">
            <v>26.140985625000003</v>
          </cell>
          <cell r="C48">
            <v>30.958769275687501</v>
          </cell>
          <cell r="D48">
            <v>32.676232031250002</v>
          </cell>
          <cell r="E48">
            <v>39.211478437500006</v>
          </cell>
          <cell r="F48">
            <v>52.281971250000005</v>
          </cell>
          <cell r="G48">
            <v>26.140985625000003</v>
          </cell>
          <cell r="H48">
            <v>30.958769275687501</v>
          </cell>
          <cell r="I48">
            <v>32.676232031250002</v>
          </cell>
          <cell r="J48">
            <v>39.211478437500006</v>
          </cell>
          <cell r="K48">
            <v>52.281971250000005</v>
          </cell>
        </row>
        <row r="49">
          <cell r="A49" t="str">
            <v>6.4</v>
          </cell>
          <cell r="B49">
            <v>26.690435624999999</v>
          </cell>
          <cell r="C49">
            <v>31.609482910687497</v>
          </cell>
          <cell r="D49">
            <v>33.363044531249997</v>
          </cell>
          <cell r="E49">
            <v>40.035653437500002</v>
          </cell>
          <cell r="F49">
            <v>53.380871249999998</v>
          </cell>
          <cell r="G49">
            <v>26.690435624999999</v>
          </cell>
          <cell r="H49">
            <v>31.609482910687497</v>
          </cell>
          <cell r="I49">
            <v>33.363044531249997</v>
          </cell>
          <cell r="J49">
            <v>40.035653437500002</v>
          </cell>
          <cell r="K49">
            <v>53.380871249999998</v>
          </cell>
        </row>
        <row r="50">
          <cell r="A50" t="str">
            <v>6.5</v>
          </cell>
          <cell r="B50">
            <v>27.250499999999999</v>
          </cell>
          <cell r="C50">
            <v>32.272767149999993</v>
          </cell>
          <cell r="D50">
            <v>34.063124999999999</v>
          </cell>
          <cell r="E50">
            <v>40.875749999999996</v>
          </cell>
          <cell r="F50">
            <v>54.500999999999998</v>
          </cell>
          <cell r="G50">
            <v>27.250499999999999</v>
          </cell>
          <cell r="H50">
            <v>32.272767149999993</v>
          </cell>
          <cell r="I50">
            <v>34.063124999999999</v>
          </cell>
          <cell r="J50">
            <v>40.875749999999996</v>
          </cell>
          <cell r="K50">
            <v>54.500999999999998</v>
          </cell>
        </row>
        <row r="51">
          <cell r="A51" t="str">
            <v>6.6</v>
          </cell>
          <cell r="B51">
            <v>27.823745625000004</v>
          </cell>
          <cell r="C51">
            <v>32.951661943687505</v>
          </cell>
          <cell r="D51">
            <v>34.779682031250005</v>
          </cell>
          <cell r="E51">
            <v>41.735618437500008</v>
          </cell>
          <cell r="F51">
            <v>55.647491250000009</v>
          </cell>
          <cell r="G51">
            <v>27.823745625000004</v>
          </cell>
          <cell r="H51">
            <v>32.951661943687505</v>
          </cell>
          <cell r="I51">
            <v>34.779682031250005</v>
          </cell>
          <cell r="J51">
            <v>41.735618437500008</v>
          </cell>
          <cell r="K51">
            <v>55.647491250000009</v>
          </cell>
        </row>
        <row r="52">
          <cell r="A52" t="str">
            <v>6.7</v>
          </cell>
          <cell r="B52">
            <v>28.407536250000003</v>
          </cell>
          <cell r="C52">
            <v>33.643045180874999</v>
          </cell>
          <cell r="D52">
            <v>35.509420312500005</v>
          </cell>
          <cell r="E52">
            <v>42.611304375000003</v>
          </cell>
          <cell r="F52">
            <v>56.815072500000007</v>
          </cell>
          <cell r="G52">
            <v>28.407536250000003</v>
          </cell>
          <cell r="H52">
            <v>33.643045180874999</v>
          </cell>
          <cell r="I52">
            <v>35.509420312500005</v>
          </cell>
          <cell r="J52">
            <v>42.611304375000003</v>
          </cell>
          <cell r="K52">
            <v>56.815072500000007</v>
          </cell>
        </row>
        <row r="53">
          <cell r="A53" t="str">
            <v>7.0</v>
          </cell>
          <cell r="B53">
            <v>27.003802499999999</v>
          </cell>
          <cell r="C53">
            <v>31.980603300749998</v>
          </cell>
          <cell r="D53">
            <v>33.754753125000001</v>
          </cell>
          <cell r="E53">
            <v>40.505703749999995</v>
          </cell>
          <cell r="F53">
            <v>54.007604999999998</v>
          </cell>
          <cell r="G53">
            <v>27.003802499999999</v>
          </cell>
          <cell r="H53">
            <v>31.980603300749998</v>
          </cell>
          <cell r="I53">
            <v>33.754753125000001</v>
          </cell>
          <cell r="J53">
            <v>40.505703749999995</v>
          </cell>
          <cell r="K53">
            <v>54.007604999999998</v>
          </cell>
        </row>
        <row r="54">
          <cell r="A54" t="str">
            <v>7.1</v>
          </cell>
          <cell r="B54">
            <v>27.582320625000001</v>
          </cell>
          <cell r="C54">
            <v>32.665742316187497</v>
          </cell>
          <cell r="D54">
            <v>34.47790078125</v>
          </cell>
          <cell r="E54">
            <v>41.373480937500005</v>
          </cell>
          <cell r="F54">
            <v>55.164641250000003</v>
          </cell>
          <cell r="G54">
            <v>27.582320625000001</v>
          </cell>
          <cell r="H54">
            <v>32.665742316187497</v>
          </cell>
          <cell r="I54">
            <v>34.47790078125</v>
          </cell>
          <cell r="J54">
            <v>41.373480937500005</v>
          </cell>
          <cell r="K54">
            <v>55.164641250000003</v>
          </cell>
        </row>
        <row r="55">
          <cell r="A55" t="str">
            <v>7.2</v>
          </cell>
          <cell r="B55">
            <v>28.16083875</v>
          </cell>
          <cell r="C55">
            <v>33.350881331624997</v>
          </cell>
          <cell r="D55">
            <v>35.201048437499999</v>
          </cell>
          <cell r="E55">
            <v>42.241258125000002</v>
          </cell>
          <cell r="F55">
            <v>56.3216775</v>
          </cell>
          <cell r="G55">
            <v>28.16083875</v>
          </cell>
          <cell r="H55">
            <v>33.350881331624997</v>
          </cell>
          <cell r="I55">
            <v>35.201048437499999</v>
          </cell>
          <cell r="J55">
            <v>42.241258125000002</v>
          </cell>
          <cell r="K55">
            <v>56.3216775</v>
          </cell>
        </row>
        <row r="56">
          <cell r="A56" t="str">
            <v>7.3</v>
          </cell>
          <cell r="B56">
            <v>28.750942499999997</v>
          </cell>
          <cell r="C56">
            <v>34.049741202749992</v>
          </cell>
          <cell r="D56">
            <v>35.938678124999996</v>
          </cell>
          <cell r="E56">
            <v>43.126413749999998</v>
          </cell>
          <cell r="F56">
            <v>57.501884999999994</v>
          </cell>
          <cell r="G56">
            <v>28.750942499999997</v>
          </cell>
          <cell r="H56">
            <v>34.049741202749992</v>
          </cell>
          <cell r="I56">
            <v>35.938678124999996</v>
          </cell>
          <cell r="J56">
            <v>43.126413749999998</v>
          </cell>
          <cell r="K56">
            <v>57.501884999999994</v>
          </cell>
        </row>
        <row r="57">
          <cell r="A57" t="str">
            <v>7.4</v>
          </cell>
          <cell r="B57">
            <v>29.352631875000004</v>
          </cell>
          <cell r="C57">
            <v>34.762321929562503</v>
          </cell>
          <cell r="D57">
            <v>36.690789843750004</v>
          </cell>
          <cell r="E57">
            <v>44.028947812500007</v>
          </cell>
          <cell r="F57">
            <v>58.705263750000007</v>
          </cell>
          <cell r="G57">
            <v>29.352631875000004</v>
          </cell>
          <cell r="H57">
            <v>34.762321929562503</v>
          </cell>
          <cell r="I57">
            <v>36.690789843750004</v>
          </cell>
          <cell r="J57">
            <v>44.028947812500007</v>
          </cell>
          <cell r="K57">
            <v>58.705263750000007</v>
          </cell>
        </row>
        <row r="58">
          <cell r="A58" t="str">
            <v>7.5</v>
          </cell>
          <cell r="B58">
            <v>29.965837499999999</v>
          </cell>
          <cell r="C58">
            <v>35.488541351249999</v>
          </cell>
          <cell r="D58">
            <v>37.457296874999997</v>
          </cell>
          <cell r="E58">
            <v>44.948756250000002</v>
          </cell>
          <cell r="F58">
            <v>59.931674999999998</v>
          </cell>
          <cell r="G58">
            <v>29.965837499999999</v>
          </cell>
          <cell r="H58">
            <v>35.488541351249999</v>
          </cell>
          <cell r="I58">
            <v>37.457296874999997</v>
          </cell>
          <cell r="J58">
            <v>44.948756250000002</v>
          </cell>
          <cell r="K58">
            <v>59.931674999999998</v>
          </cell>
        </row>
        <row r="59">
          <cell r="A59" t="str">
            <v>7.6</v>
          </cell>
          <cell r="B59">
            <v>30.593542500000002</v>
          </cell>
          <cell r="C59">
            <v>36.231932382749996</v>
          </cell>
          <cell r="D59">
            <v>38.241928125000001</v>
          </cell>
          <cell r="E59">
            <v>45.890313750000004</v>
          </cell>
          <cell r="F59">
            <v>61.187085000000003</v>
          </cell>
          <cell r="G59">
            <v>30.593542500000002</v>
          </cell>
          <cell r="H59">
            <v>36.231932382749996</v>
          </cell>
          <cell r="I59">
            <v>38.241928125000001</v>
          </cell>
          <cell r="J59">
            <v>45.890313750000004</v>
          </cell>
          <cell r="K59">
            <v>61.187085000000003</v>
          </cell>
        </row>
        <row r="60">
          <cell r="A60" t="str">
            <v>7.7</v>
          </cell>
          <cell r="B60">
            <v>31.232694375000001</v>
          </cell>
          <cell r="C60">
            <v>36.988879948312501</v>
          </cell>
          <cell r="D60">
            <v>39.04086796875</v>
          </cell>
          <cell r="E60">
            <v>46.849041562500005</v>
          </cell>
          <cell r="F60">
            <v>62.465388750000002</v>
          </cell>
          <cell r="G60">
            <v>31.232694375000001</v>
          </cell>
          <cell r="H60">
            <v>36.988879948312501</v>
          </cell>
          <cell r="I60">
            <v>39.04086796875</v>
          </cell>
          <cell r="J60">
            <v>46.849041562500005</v>
          </cell>
          <cell r="K60">
            <v>62.465388750000002</v>
          </cell>
        </row>
        <row r="61">
          <cell r="A61" t="str">
            <v>8.0</v>
          </cell>
          <cell r="B61">
            <v>29.560479375</v>
          </cell>
          <cell r="C61">
            <v>35.008475723812495</v>
          </cell>
          <cell r="D61">
            <v>36.95059921875</v>
          </cell>
          <cell r="E61">
            <v>44.3407190625</v>
          </cell>
          <cell r="F61">
            <v>59.12095875</v>
          </cell>
          <cell r="G61">
            <v>29.560479375</v>
          </cell>
          <cell r="H61">
            <v>35.008475723812495</v>
          </cell>
          <cell r="I61">
            <v>36.95059921875</v>
          </cell>
          <cell r="J61">
            <v>44.3407190625</v>
          </cell>
          <cell r="K61">
            <v>59.12095875</v>
          </cell>
        </row>
        <row r="62">
          <cell r="A62" t="str">
            <v>8.1</v>
          </cell>
          <cell r="B62">
            <v>30.191167499999999</v>
          </cell>
          <cell r="C62">
            <v>35.755399670249993</v>
          </cell>
          <cell r="D62">
            <v>37.738959375</v>
          </cell>
          <cell r="E62">
            <v>45.286751249999995</v>
          </cell>
          <cell r="F62">
            <v>60.382334999999998</v>
          </cell>
          <cell r="G62">
            <v>30.191167499999999</v>
          </cell>
          <cell r="H62">
            <v>35.755399670249993</v>
          </cell>
          <cell r="I62">
            <v>37.738959375</v>
          </cell>
          <cell r="J62">
            <v>45.286751249999995</v>
          </cell>
          <cell r="K62">
            <v>60.382334999999998</v>
          </cell>
        </row>
        <row r="63">
          <cell r="A63" t="str">
            <v>8.2</v>
          </cell>
          <cell r="B63">
            <v>30.821855625000001</v>
          </cell>
          <cell r="C63">
            <v>36.502323616687498</v>
          </cell>
          <cell r="D63">
            <v>38.527319531250001</v>
          </cell>
          <cell r="E63">
            <v>46.232783437500004</v>
          </cell>
          <cell r="F63">
            <v>61.643711250000003</v>
          </cell>
          <cell r="G63">
            <v>30.821855625000001</v>
          </cell>
          <cell r="H63">
            <v>36.502323616687498</v>
          </cell>
          <cell r="I63">
            <v>38.527319531250001</v>
          </cell>
          <cell r="J63">
            <v>46.232783437500004</v>
          </cell>
          <cell r="K63">
            <v>61.643711250000003</v>
          </cell>
        </row>
        <row r="64">
          <cell r="A64" t="str">
            <v>8.3</v>
          </cell>
          <cell r="B64">
            <v>31.465170000000001</v>
          </cell>
          <cell r="C64">
            <v>37.264200830999997</v>
          </cell>
          <cell r="D64">
            <v>39.331462500000001</v>
          </cell>
          <cell r="E64">
            <v>47.197755000000001</v>
          </cell>
          <cell r="F64">
            <v>62.930340000000001</v>
          </cell>
          <cell r="G64">
            <v>31.465170000000001</v>
          </cell>
          <cell r="H64">
            <v>37.264200830999997</v>
          </cell>
          <cell r="I64">
            <v>39.331462500000001</v>
          </cell>
          <cell r="J64">
            <v>47.197755000000001</v>
          </cell>
          <cell r="K64">
            <v>62.930340000000001</v>
          </cell>
        </row>
        <row r="65">
          <cell r="A65" t="str">
            <v>8.4</v>
          </cell>
          <cell r="B65">
            <v>32.121110625</v>
          </cell>
          <cell r="C65">
            <v>38.041031313187496</v>
          </cell>
          <cell r="D65">
            <v>40.15138828125</v>
          </cell>
          <cell r="E65">
            <v>48.1816659375</v>
          </cell>
          <cell r="F65">
            <v>64.24222125</v>
          </cell>
          <cell r="G65">
            <v>32.121110625</v>
          </cell>
          <cell r="H65">
            <v>38.041031313187496</v>
          </cell>
          <cell r="I65">
            <v>40.15138828125</v>
          </cell>
          <cell r="J65">
            <v>48.1816659375</v>
          </cell>
          <cell r="K65">
            <v>64.24222125</v>
          </cell>
        </row>
        <row r="66">
          <cell r="A66" t="str">
            <v>8.5</v>
          </cell>
          <cell r="B66">
            <v>32.789608125000001</v>
          </cell>
          <cell r="C66">
            <v>38.832732902437499</v>
          </cell>
          <cell r="D66">
            <v>40.987010156250001</v>
          </cell>
          <cell r="E66">
            <v>49.184412187500001</v>
          </cell>
          <cell r="F66">
            <v>65.579216250000002</v>
          </cell>
          <cell r="G66">
            <v>32.789608125000001</v>
          </cell>
          <cell r="H66">
            <v>38.832732902437499</v>
          </cell>
          <cell r="I66">
            <v>40.987010156250001</v>
          </cell>
          <cell r="J66">
            <v>49.184412187500001</v>
          </cell>
          <cell r="K66">
            <v>65.579216250000002</v>
          </cell>
        </row>
        <row r="67">
          <cell r="A67" t="str">
            <v>8.6</v>
          </cell>
          <cell r="B67">
            <v>33.473923124999999</v>
          </cell>
          <cell r="C67">
            <v>39.643167156937494</v>
          </cell>
          <cell r="D67">
            <v>41.842403906249999</v>
          </cell>
          <cell r="E67">
            <v>50.210884687499998</v>
          </cell>
          <cell r="F67">
            <v>66.947846249999998</v>
          </cell>
          <cell r="G67">
            <v>33.473923124999999</v>
          </cell>
          <cell r="H67">
            <v>39.643167156937494</v>
          </cell>
          <cell r="I67">
            <v>41.842403906249999</v>
          </cell>
          <cell r="J67">
            <v>50.210884687499998</v>
          </cell>
          <cell r="K67">
            <v>66.947846249999998</v>
          </cell>
        </row>
        <row r="68">
          <cell r="A68" t="str">
            <v>8.7</v>
          </cell>
          <cell r="B68">
            <v>34.170864374999994</v>
          </cell>
          <cell r="C68">
            <v>40.46855467931249</v>
          </cell>
          <cell r="D68">
            <v>42.713580468749996</v>
          </cell>
          <cell r="E68">
            <v>51.25629656249999</v>
          </cell>
          <cell r="F68">
            <v>68.341728749999987</v>
          </cell>
          <cell r="G68">
            <v>34.170864374999994</v>
          </cell>
          <cell r="H68">
            <v>40.46855467931249</v>
          </cell>
          <cell r="I68">
            <v>42.713580468749996</v>
          </cell>
          <cell r="J68">
            <v>51.25629656249999</v>
          </cell>
          <cell r="K68">
            <v>68.341728749999987</v>
          </cell>
        </row>
        <row r="69">
          <cell r="A69" t="str">
            <v>8.8</v>
          </cell>
          <cell r="B69">
            <v>34.880362500000004</v>
          </cell>
          <cell r="C69">
            <v>41.308813308750004</v>
          </cell>
          <cell r="D69">
            <v>43.600453125000001</v>
          </cell>
          <cell r="E69">
            <v>52.320543750000006</v>
          </cell>
          <cell r="F69">
            <v>69.760725000000008</v>
          </cell>
          <cell r="G69">
            <v>34.880362500000004</v>
          </cell>
          <cell r="H69">
            <v>41.308813308750004</v>
          </cell>
          <cell r="I69">
            <v>43.600453125000001</v>
          </cell>
          <cell r="J69">
            <v>52.320543750000006</v>
          </cell>
          <cell r="K69">
            <v>69.760725000000008</v>
          </cell>
        </row>
        <row r="70">
          <cell r="A70" t="str">
            <v>9.0</v>
          </cell>
          <cell r="B70">
            <v>31.309076250000004</v>
          </cell>
          <cell r="C70">
            <v>37.079339002875003</v>
          </cell>
          <cell r="D70">
            <v>39.136345312500005</v>
          </cell>
          <cell r="E70">
            <v>46.963614375000006</v>
          </cell>
          <cell r="F70">
            <v>62.618152500000008</v>
          </cell>
          <cell r="G70">
            <v>31.309076250000004</v>
          </cell>
          <cell r="H70">
            <v>37.079339002875003</v>
          </cell>
          <cell r="I70">
            <v>39.136345312500005</v>
          </cell>
          <cell r="J70">
            <v>46.963614375000006</v>
          </cell>
          <cell r="K70">
            <v>62.618152500000008</v>
          </cell>
        </row>
        <row r="71">
          <cell r="A71" t="str">
            <v>9.1</v>
          </cell>
          <cell r="B71">
            <v>31.935324375</v>
          </cell>
          <cell r="C71">
            <v>37.8210046573125</v>
          </cell>
          <cell r="D71">
            <v>39.919155468749999</v>
          </cell>
          <cell r="E71">
            <v>47.902986562500004</v>
          </cell>
          <cell r="F71">
            <v>63.870648750000001</v>
          </cell>
          <cell r="G71">
            <v>31.935324375</v>
          </cell>
          <cell r="H71">
            <v>37.8210046573125</v>
          </cell>
          <cell r="I71">
            <v>39.919155468749999</v>
          </cell>
          <cell r="J71">
            <v>47.902986562500004</v>
          </cell>
          <cell r="K71">
            <v>63.870648750000001</v>
          </cell>
        </row>
        <row r="72">
          <cell r="A72" t="str">
            <v>9.2</v>
          </cell>
          <cell r="B72">
            <v>32.573990625000008</v>
          </cell>
          <cell r="C72">
            <v>38.577377097187508</v>
          </cell>
          <cell r="D72">
            <v>40.717488281250013</v>
          </cell>
          <cell r="E72">
            <v>48.860985937500011</v>
          </cell>
          <cell r="F72">
            <v>65.147981250000015</v>
          </cell>
          <cell r="G72">
            <v>32.573990625000008</v>
          </cell>
          <cell r="H72">
            <v>38.577377097187508</v>
          </cell>
          <cell r="I72">
            <v>40.717488281250013</v>
          </cell>
          <cell r="J72">
            <v>48.860985937500011</v>
          </cell>
          <cell r="K72">
            <v>65.147981250000015</v>
          </cell>
        </row>
        <row r="73">
          <cell r="A73" t="str">
            <v>9.3</v>
          </cell>
          <cell r="B73">
            <v>33.225491250000005</v>
          </cell>
          <cell r="C73">
            <v>39.348949287375</v>
          </cell>
          <cell r="D73">
            <v>41.531864062500006</v>
          </cell>
          <cell r="E73">
            <v>49.838236875000007</v>
          </cell>
          <cell r="F73">
            <v>66.450982500000009</v>
          </cell>
          <cell r="G73">
            <v>33.225491250000005</v>
          </cell>
          <cell r="H73">
            <v>39.348949287375</v>
          </cell>
          <cell r="I73">
            <v>41.531864062500006</v>
          </cell>
          <cell r="J73">
            <v>49.838236875000007</v>
          </cell>
          <cell r="K73">
            <v>66.450982500000009</v>
          </cell>
        </row>
        <row r="74">
          <cell r="A74" t="str">
            <v>9.4</v>
          </cell>
          <cell r="B74">
            <v>33.889965000000004</v>
          </cell>
          <cell r="C74">
            <v>40.135885549500003</v>
          </cell>
          <cell r="D74">
            <v>42.362456250000008</v>
          </cell>
          <cell r="E74">
            <v>50.834947500000006</v>
          </cell>
          <cell r="F74">
            <v>67.779930000000007</v>
          </cell>
          <cell r="G74">
            <v>33.889965000000004</v>
          </cell>
          <cell r="H74">
            <v>40.135885549500003</v>
          </cell>
          <cell r="I74">
            <v>42.362456250000008</v>
          </cell>
          <cell r="J74">
            <v>50.834947500000006</v>
          </cell>
          <cell r="K74">
            <v>67.779930000000007</v>
          </cell>
        </row>
        <row r="75">
          <cell r="A75" t="str">
            <v>9.5</v>
          </cell>
          <cell r="B75">
            <v>34.567758749999996</v>
          </cell>
          <cell r="C75">
            <v>40.938596687624994</v>
          </cell>
          <cell r="D75">
            <v>43.209698437499995</v>
          </cell>
          <cell r="E75">
            <v>51.851638124999994</v>
          </cell>
          <cell r="F75">
            <v>69.135517499999992</v>
          </cell>
          <cell r="G75">
            <v>34.567758749999996</v>
          </cell>
          <cell r="H75">
            <v>40.938596687624994</v>
          </cell>
          <cell r="I75">
            <v>43.209698437499995</v>
          </cell>
          <cell r="J75">
            <v>51.851638124999994</v>
          </cell>
          <cell r="K75">
            <v>69.135517499999992</v>
          </cell>
        </row>
        <row r="76">
          <cell r="A76" t="str">
            <v>9.6</v>
          </cell>
          <cell r="B76">
            <v>35.259149999999998</v>
          </cell>
          <cell r="C76">
            <v>41.757411344999994</v>
          </cell>
          <cell r="D76">
            <v>44.0739375</v>
          </cell>
          <cell r="E76">
            <v>52.888724999999994</v>
          </cell>
          <cell r="F76">
            <v>70.518299999999996</v>
          </cell>
          <cell r="G76">
            <v>35.259149999999998</v>
          </cell>
          <cell r="H76">
            <v>41.757411344999994</v>
          </cell>
          <cell r="I76">
            <v>44.0739375</v>
          </cell>
          <cell r="J76">
            <v>52.888724999999994</v>
          </cell>
          <cell r="K76">
            <v>70.518299999999996</v>
          </cell>
        </row>
        <row r="77">
          <cell r="A77" t="str">
            <v>9.7</v>
          </cell>
          <cell r="B77">
            <v>35.964346875000004</v>
          </cell>
          <cell r="C77">
            <v>42.592576004062501</v>
          </cell>
          <cell r="D77">
            <v>44.955433593750001</v>
          </cell>
          <cell r="E77">
            <v>53.946520312500006</v>
          </cell>
          <cell r="F77">
            <v>71.928693750000008</v>
          </cell>
          <cell r="G77">
            <v>35.964346875000004</v>
          </cell>
          <cell r="H77">
            <v>42.592576004062501</v>
          </cell>
          <cell r="I77">
            <v>44.955433593750001</v>
          </cell>
          <cell r="J77">
            <v>53.946520312500006</v>
          </cell>
          <cell r="K77">
            <v>71.928693750000008</v>
          </cell>
        </row>
        <row r="78">
          <cell r="A78" t="str">
            <v>9.8</v>
          </cell>
          <cell r="B78">
            <v>36.683626875000002</v>
          </cell>
          <cell r="C78">
            <v>43.4444193080625</v>
          </cell>
          <cell r="D78">
            <v>45.854533593750006</v>
          </cell>
          <cell r="E78">
            <v>55.025440312500002</v>
          </cell>
          <cell r="F78">
            <v>73.367253750000003</v>
          </cell>
          <cell r="G78">
            <v>36.683626875000002</v>
          </cell>
          <cell r="H78">
            <v>43.4444193080625</v>
          </cell>
          <cell r="I78">
            <v>45.854533593750006</v>
          </cell>
          <cell r="J78">
            <v>55.025440312500002</v>
          </cell>
          <cell r="K78">
            <v>73.367253750000003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even"/>
      <sheetName val="Kortingen"/>
      <sheetName val="projectsheet"/>
      <sheetName val="Lokaal"/>
      <sheetName val="Buiten Regio"/>
      <sheetName val="Internet"/>
      <sheetName val="Mobiel"/>
      <sheetName val="Overall-trans"/>
      <sheetName val="InternetAWI"/>
    </sheetNames>
    <sheetDataSet>
      <sheetData sheetId="0" refreshError="1"/>
      <sheetData sheetId="1" refreshError="1"/>
      <sheetData sheetId="2" refreshError="1">
        <row r="13">
          <cell r="C13">
            <v>0.47</v>
          </cell>
        </row>
        <row r="14">
          <cell r="C14">
            <v>0.3</v>
          </cell>
        </row>
        <row r="15">
          <cell r="C15">
            <v>0.08</v>
          </cell>
        </row>
        <row r="16">
          <cell r="C16">
            <v>0.08</v>
          </cell>
        </row>
        <row r="17">
          <cell r="C17">
            <v>0.05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stionnaire"/>
      <sheetName val="Main"/>
      <sheetName val="Graphs"/>
      <sheetName val="Scenarios"/>
      <sheetName val="Trafficlight"/>
      <sheetName val="CALCULATIONS"/>
      <sheetName val="Module2"/>
      <sheetName val="Module4"/>
      <sheetName val="Module1"/>
      <sheetName val="Module3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itgangspunten"/>
      <sheetName val="Normblad"/>
    </sheetNames>
    <sheetDataSet>
      <sheetData sheetId="0" refreshError="1"/>
      <sheetData sheetId="1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jsten"/>
      <sheetName val="Invultoelichting"/>
      <sheetName val="Algemene gegevens inschrijver"/>
      <sheetName val="Oppervlakten"/>
      <sheetName val="Sanitair"/>
      <sheetName val="CWS-Sanitair"/>
      <sheetName val="CWS-Productspecs "/>
      <sheetName val="CWS-Condities"/>
      <sheetName val="Vendor-Sanitair"/>
      <sheetName val="RECAP TOTAAL"/>
      <sheetName val="Glasbewassing"/>
      <sheetName val="Glas (INT)"/>
      <sheetName val="Glas (HK)"/>
      <sheetName val="Glas (REG)"/>
      <sheetName val="NvI TMG"/>
      <sheetName val="Locatiekenmerken 2019_v2"/>
      <sheetName val="Schoonmaak"/>
      <sheetName val="Recap  HK"/>
      <sheetName val="CALC HK"/>
      <sheetName val="CALC VLR HK"/>
      <sheetName val="Indicatieve afroepprijzen"/>
      <sheetName val="CAO Hago"/>
      <sheetName val="normblad HK"/>
      <sheetName val="Ruimtestaat HK"/>
      <sheetName val="Toelichting ruimtestaat"/>
      <sheetName val="Recap  REG"/>
      <sheetName val="CALC REG"/>
      <sheetName val="VLR_REG"/>
      <sheetName val="normblad REG"/>
      <sheetName val="CAO Eff (regio)"/>
      <sheetName val="Hygiëne containers en matten"/>
      <sheetName val="Uurtarieven"/>
      <sheetName val="Percentages"/>
      <sheetName val="Toeslagen"/>
      <sheetName val="Uurlon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9">
          <cell r="A9" t="str">
            <v>Den Helder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jsopbouw"/>
      <sheetName val="Investering machines"/>
      <sheetName val="Afroepprijzen 2003"/>
      <sheetName val="Toelichting ruimtestaat"/>
      <sheetName val="PROGR"/>
      <sheetName val="Productienorm-Kengetal"/>
      <sheetName val="Blad1"/>
      <sheetName val="Ruimtestaat"/>
      <sheetName val="BLAD JAARPRIJS"/>
      <sheetName val="GEBOUW INFORMAT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imtestaat "/>
      <sheetName val="120523 Ruimtestaat Avenier1.0"/>
      <sheetName val="120523%20Ruimtestaat%20Avenier1"/>
    </sheetNames>
    <definedNames>
      <definedName name="sbhah" refersTo="#VERW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W Gunning"/>
      <sheetName val="NAW Opzegging"/>
      <sheetName val="Mutaties Opzegging emis - ISS"/>
      <sheetName val="SSC"/>
    </sheetNames>
    <sheetDataSet>
      <sheetData sheetId="0" refreshError="1"/>
      <sheetData sheetId="1" refreshError="1"/>
      <sheetData sheetId="2" refreshError="1"/>
      <sheetData sheetId="3">
        <row r="2">
          <cell r="P2" t="str">
            <v>ontvangen en juist</v>
          </cell>
        </row>
        <row r="3">
          <cell r="P3" t="str">
            <v>ontvangen maar onjuist</v>
          </cell>
        </row>
        <row r="5">
          <cell r="P5" t="str">
            <v>niets ontvangen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ulblad"/>
      <sheetName val="Opnameformulier VW"/>
      <sheetName val="Opnameformulier BRT"/>
      <sheetName val="Leveringen"/>
      <sheetName val="Opnameformulier LV"/>
      <sheetName val="Offerte teksten"/>
      <sheetName val="bijzonderheden"/>
      <sheetName val="Ruimtesoort"/>
      <sheetName val="Uitgangspunten"/>
      <sheetName val="Opnameformulier_VW"/>
      <sheetName val="Opnameformulier_BRT"/>
      <sheetName val="Opnameformulier_LV"/>
      <sheetName val="Offerte_tek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ofdmenu"/>
      <sheetName val="CSG_macros"/>
      <sheetName val="scrprogramma"/>
      <sheetName val="scrvloersoort"/>
      <sheetName val="scrruimtestaten"/>
      <sheetName val="Tussenblad"/>
      <sheetName val="Blad3"/>
      <sheetName val="Blad2"/>
      <sheetName val="Totaal"/>
      <sheetName val="MA-VR"/>
      <sheetName val="IVM Smo ma-vr"/>
      <sheetName val="IVM Specials"/>
      <sheetName val="Tariefopbouw Contract"/>
      <sheetName val="Uurtarieven Contract"/>
      <sheetName val="Uurtarieven Regiewerkzaamheden"/>
      <sheetName val="IVM Regie"/>
      <sheetName val="IVM Glas"/>
      <sheetName val="Normblad"/>
      <sheetName val="rekenblad"/>
      <sheetName val="Codes"/>
      <sheetName val="variabelen"/>
      <sheetName val="Begroting"/>
      <sheetName val="Opbouw"/>
      <sheetName val="Vaste gegevens"/>
      <sheetName val="Start_programma's"/>
      <sheetName val="Ber_B"/>
      <sheetName val="Ber_L"/>
      <sheetName val="Ber_T"/>
      <sheetName val="Bib_T"/>
      <sheetName val="Dou_K"/>
      <sheetName val="Ent_N"/>
      <sheetName val="Ent_S"/>
      <sheetName val="Fit_L"/>
      <sheetName val="Gan_L"/>
      <sheetName val="Gan_N"/>
      <sheetName val="Gan_S"/>
      <sheetName val="Gan_T"/>
      <sheetName val="Kan_L"/>
      <sheetName val="Kan_N"/>
      <sheetName val="Kan_T"/>
      <sheetName val="Kle_L"/>
      <sheetName val="Kle_S"/>
      <sheetName val="Kle_T"/>
      <sheetName val="Lif_L"/>
      <sheetName val="Pan_L"/>
      <sheetName val="Pan_N"/>
      <sheetName val="Pan_S"/>
      <sheetName val="Pan_T"/>
      <sheetName val="Rep_L"/>
      <sheetName val="Res_H"/>
      <sheetName val="Roo_L"/>
      <sheetName val="San_S"/>
      <sheetName val="Tou_T"/>
      <sheetName val="Tra_B"/>
      <sheetName val="Tra_L"/>
      <sheetName val="Tra_N"/>
      <sheetName val="Tra_S"/>
      <sheetName val="Tra_T"/>
      <sheetName val="Ver_T"/>
      <sheetName val="Wer_B"/>
      <sheetName val="Wer_L"/>
      <sheetName val="Blad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1"/>
      <sheetName val="Opname VW"/>
      <sheetName val="Opname Regie-Brt "/>
      <sheetName val="Opname BRT glas sp.r."/>
      <sheetName val="Opname LV"/>
      <sheetName val="Leveringen"/>
      <sheetName val="Offerte teksten"/>
      <sheetName val="bijzonderheden"/>
      <sheetName val="Herberekening NORM"/>
      <sheetName val="Ruimtesoort"/>
    </sheetNames>
    <sheetDataSet>
      <sheetData sheetId="0" refreshError="1">
        <row r="1">
          <cell r="A1" t="str">
            <v>RUIMTESOORT</v>
          </cell>
          <cell r="B1" t="str">
            <v>Artikel</v>
          </cell>
          <cell r="C1" t="str">
            <v xml:space="preserve">Standaard </v>
          </cell>
          <cell r="D1" t="str">
            <v>Freq.</v>
          </cell>
          <cell r="E1" t="str">
            <v>NORM</v>
          </cell>
          <cell r="F1" t="str">
            <v>Freq.</v>
          </cell>
          <cell r="G1" t="str">
            <v>NORM</v>
          </cell>
          <cell r="H1" t="str">
            <v>Freq.</v>
          </cell>
          <cell r="I1" t="str">
            <v>NORM</v>
          </cell>
          <cell r="J1" t="str">
            <v>Freq.</v>
          </cell>
          <cell r="K1" t="str">
            <v>NORM</v>
          </cell>
          <cell r="L1" t="str">
            <v>Freq.</v>
          </cell>
          <cell r="M1" t="str">
            <v>NORM</v>
          </cell>
          <cell r="N1" t="str">
            <v>Freq.</v>
          </cell>
          <cell r="O1" t="str">
            <v>NORM</v>
          </cell>
          <cell r="P1" t="str">
            <v>Freq.</v>
          </cell>
          <cell r="Q1" t="str">
            <v>NORM</v>
          </cell>
        </row>
        <row r="2">
          <cell r="B2" t="str">
            <v>SAP</v>
          </cell>
          <cell r="C2" t="str">
            <v>Tarief</v>
          </cell>
          <cell r="D2" t="str">
            <v>5/w</v>
          </cell>
          <cell r="F2" t="str">
            <v>4/w</v>
          </cell>
          <cell r="H2" t="str">
            <v>3/w</v>
          </cell>
          <cell r="J2" t="str">
            <v>5/2w</v>
          </cell>
          <cell r="L2" t="str">
            <v>2/w</v>
          </cell>
          <cell r="N2" t="str">
            <v>1/w</v>
          </cell>
          <cell r="P2" t="str">
            <v>1/m</v>
          </cell>
        </row>
        <row r="3">
          <cell r="A3" t="str">
            <v>VERKEERSRUIMTEN</v>
          </cell>
          <cell r="C3">
            <v>19.46</v>
          </cell>
          <cell r="D3" t="str">
            <v>&gt;210</v>
          </cell>
          <cell r="E3">
            <v>450</v>
          </cell>
          <cell r="F3" t="str">
            <v>&gt;184:&lt;210</v>
          </cell>
          <cell r="G3">
            <v>417</v>
          </cell>
          <cell r="H3" t="str">
            <v>&gt;138:&lt;184</v>
          </cell>
          <cell r="I3">
            <v>402</v>
          </cell>
          <cell r="J3" t="str">
            <v>&gt;92:&lt;138</v>
          </cell>
          <cell r="K3">
            <v>388</v>
          </cell>
          <cell r="L3" t="str">
            <v>&gt;46:&lt;92</v>
          </cell>
          <cell r="M3">
            <v>375</v>
          </cell>
          <cell r="N3" t="str">
            <v>&gt;26:&lt;46</v>
          </cell>
          <cell r="O3">
            <v>360</v>
          </cell>
          <cell r="P3" t="str">
            <v>&gt;1:&lt;26</v>
          </cell>
          <cell r="Q3">
            <v>205</v>
          </cell>
        </row>
        <row r="4">
          <cell r="A4" t="str">
            <v>WERKRUIMTEN</v>
          </cell>
          <cell r="C4">
            <v>19.46</v>
          </cell>
          <cell r="D4" t="str">
            <v>&gt;210</v>
          </cell>
          <cell r="E4">
            <v>360</v>
          </cell>
          <cell r="F4" t="str">
            <v>&gt;184:&lt;210</v>
          </cell>
          <cell r="G4">
            <v>333</v>
          </cell>
          <cell r="H4" t="str">
            <v>&gt;138:&lt;184</v>
          </cell>
          <cell r="I4">
            <v>321</v>
          </cell>
          <cell r="J4" t="str">
            <v>&gt;92:&lt;138</v>
          </cell>
          <cell r="K4">
            <v>310</v>
          </cell>
          <cell r="L4" t="str">
            <v>&gt;46:&lt;92</v>
          </cell>
          <cell r="M4">
            <v>300</v>
          </cell>
          <cell r="N4" t="str">
            <v>&gt;26:&lt;46</v>
          </cell>
          <cell r="O4">
            <v>288</v>
          </cell>
          <cell r="P4" t="str">
            <v>&gt;1:&lt;26</v>
          </cell>
          <cell r="Q4">
            <v>164</v>
          </cell>
        </row>
        <row r="5">
          <cell r="A5" t="str">
            <v>SANITAIRERUIMTEN</v>
          </cell>
          <cell r="C5">
            <v>19.46</v>
          </cell>
          <cell r="D5" t="str">
            <v>&gt;210</v>
          </cell>
          <cell r="E5">
            <v>80</v>
          </cell>
          <cell r="F5" t="str">
            <v>&gt;184:&lt;210</v>
          </cell>
          <cell r="G5">
            <v>74</v>
          </cell>
          <cell r="H5" t="str">
            <v>&gt;138:&lt;184</v>
          </cell>
          <cell r="I5">
            <v>71</v>
          </cell>
          <cell r="J5" t="str">
            <v>&gt;92:&lt;138</v>
          </cell>
          <cell r="K5">
            <v>69</v>
          </cell>
          <cell r="L5" t="str">
            <v>&gt;46:&lt;92</v>
          </cell>
          <cell r="M5">
            <v>67</v>
          </cell>
          <cell r="N5" t="str">
            <v>&gt;26:&lt;46</v>
          </cell>
          <cell r="O5">
            <v>64</v>
          </cell>
          <cell r="P5" t="str">
            <v>&gt;1:&lt;26</v>
          </cell>
          <cell r="Q5">
            <v>36</v>
          </cell>
        </row>
        <row r="6">
          <cell r="A6" t="str">
            <v>PRODUCTIERUIMTEN</v>
          </cell>
          <cell r="C6">
            <v>19.46</v>
          </cell>
          <cell r="D6" t="str">
            <v>&gt;210</v>
          </cell>
          <cell r="E6">
            <v>290</v>
          </cell>
          <cell r="F6" t="str">
            <v>&gt;184:&lt;210</v>
          </cell>
          <cell r="G6">
            <v>269</v>
          </cell>
          <cell r="H6" t="str">
            <v>&gt;138:&lt;184</v>
          </cell>
          <cell r="I6">
            <v>259</v>
          </cell>
          <cell r="J6" t="str">
            <v>&gt;92:&lt;138</v>
          </cell>
          <cell r="K6">
            <v>250</v>
          </cell>
          <cell r="L6" t="str">
            <v>&gt;46:&lt;92</v>
          </cell>
          <cell r="M6">
            <v>242</v>
          </cell>
          <cell r="N6" t="str">
            <v>&gt;26:&lt;46</v>
          </cell>
          <cell r="O6">
            <v>232</v>
          </cell>
          <cell r="P6" t="str">
            <v>&gt;1:&lt;26</v>
          </cell>
          <cell r="Q6">
            <v>132</v>
          </cell>
        </row>
        <row r="7">
          <cell r="A7" t="str">
            <v>OVERIGERUIMTEN</v>
          </cell>
          <cell r="C7">
            <v>19.46</v>
          </cell>
          <cell r="D7" t="str">
            <v>&gt;210</v>
          </cell>
          <cell r="E7">
            <v>550</v>
          </cell>
          <cell r="F7" t="str">
            <v>&gt;184:&lt;210</v>
          </cell>
          <cell r="G7">
            <v>509</v>
          </cell>
          <cell r="H7" t="str">
            <v>&gt;138:&lt;184</v>
          </cell>
          <cell r="I7">
            <v>491</v>
          </cell>
          <cell r="J7" t="str">
            <v>&gt;92:&lt;138</v>
          </cell>
          <cell r="K7">
            <v>474</v>
          </cell>
          <cell r="L7" t="str">
            <v>&gt;46:&lt;92</v>
          </cell>
          <cell r="M7">
            <v>458</v>
          </cell>
          <cell r="N7" t="str">
            <v>&gt;26:&lt;46</v>
          </cell>
          <cell r="O7">
            <v>440</v>
          </cell>
          <cell r="P7" t="str">
            <v>&gt;1:&lt;26</v>
          </cell>
          <cell r="Q7">
            <v>250</v>
          </cell>
        </row>
        <row r="8">
          <cell r="A8" t="str">
            <v>GEM.RUIMTEN &gt;200&lt;500 m²</v>
          </cell>
          <cell r="C8">
            <v>19.46</v>
          </cell>
          <cell r="D8" t="str">
            <v>&gt;210</v>
          </cell>
          <cell r="E8">
            <v>310</v>
          </cell>
          <cell r="F8" t="str">
            <v>&gt;184:&lt;210</v>
          </cell>
          <cell r="G8">
            <v>287</v>
          </cell>
          <cell r="H8" t="str">
            <v>&gt;138:&lt;184</v>
          </cell>
          <cell r="I8">
            <v>277</v>
          </cell>
          <cell r="J8" t="str">
            <v>&gt;92:&lt;138</v>
          </cell>
          <cell r="K8">
            <v>267</v>
          </cell>
          <cell r="L8" t="str">
            <v>&gt;46:&lt;92</v>
          </cell>
          <cell r="M8">
            <v>258</v>
          </cell>
          <cell r="N8" t="str">
            <v>&gt;26:&lt;46</v>
          </cell>
          <cell r="O8">
            <v>248</v>
          </cell>
          <cell r="P8" t="str">
            <v>&gt;1:&lt;26</v>
          </cell>
          <cell r="Q8">
            <v>141</v>
          </cell>
        </row>
        <row r="9">
          <cell r="G9">
            <v>0</v>
          </cell>
          <cell r="I9">
            <v>0</v>
          </cell>
          <cell r="K9">
            <v>0</v>
          </cell>
          <cell r="M9">
            <v>0</v>
          </cell>
          <cell r="O9">
            <v>0</v>
          </cell>
          <cell r="Q9">
            <v>0</v>
          </cell>
        </row>
        <row r="10">
          <cell r="G10">
            <v>0</v>
          </cell>
          <cell r="I10">
            <v>0</v>
          </cell>
          <cell r="K10">
            <v>0</v>
          </cell>
          <cell r="M10">
            <v>0</v>
          </cell>
          <cell r="O10">
            <v>0</v>
          </cell>
          <cell r="Q10">
            <v>0</v>
          </cell>
        </row>
        <row r="11">
          <cell r="G11">
            <v>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</row>
        <row r="12">
          <cell r="G12">
            <v>0</v>
          </cell>
          <cell r="I12">
            <v>0</v>
          </cell>
          <cell r="K12">
            <v>0</v>
          </cell>
          <cell r="M12">
            <v>0</v>
          </cell>
          <cell r="O12">
            <v>0</v>
          </cell>
          <cell r="Q12">
            <v>0</v>
          </cell>
        </row>
        <row r="13">
          <cell r="G13">
            <v>0</v>
          </cell>
          <cell r="I13">
            <v>0</v>
          </cell>
          <cell r="K13">
            <v>0</v>
          </cell>
          <cell r="M13">
            <v>0</v>
          </cell>
          <cell r="O13">
            <v>0</v>
          </cell>
          <cell r="Q13">
            <v>0</v>
          </cell>
        </row>
        <row r="14">
          <cell r="G14">
            <v>0</v>
          </cell>
          <cell r="I14">
            <v>0</v>
          </cell>
          <cell r="K14">
            <v>0</v>
          </cell>
          <cell r="M14">
            <v>0</v>
          </cell>
          <cell r="O14">
            <v>0</v>
          </cell>
          <cell r="Q14">
            <v>0</v>
          </cell>
        </row>
        <row r="15">
          <cell r="G15">
            <v>0</v>
          </cell>
          <cell r="I15">
            <v>0</v>
          </cell>
          <cell r="K15">
            <v>0</v>
          </cell>
          <cell r="M15">
            <v>0</v>
          </cell>
          <cell r="O15">
            <v>0</v>
          </cell>
          <cell r="Q15">
            <v>0</v>
          </cell>
        </row>
        <row r="16">
          <cell r="G16">
            <v>0</v>
          </cell>
          <cell r="I16">
            <v>0</v>
          </cell>
          <cell r="K16">
            <v>0</v>
          </cell>
          <cell r="M16">
            <v>0</v>
          </cell>
          <cell r="O16">
            <v>0</v>
          </cell>
          <cell r="Q16">
            <v>0</v>
          </cell>
        </row>
        <row r="17">
          <cell r="G17">
            <v>0</v>
          </cell>
          <cell r="I17">
            <v>0</v>
          </cell>
          <cell r="K17">
            <v>0</v>
          </cell>
          <cell r="M17">
            <v>0</v>
          </cell>
          <cell r="O17">
            <v>0</v>
          </cell>
          <cell r="Q17">
            <v>0</v>
          </cell>
        </row>
        <row r="18">
          <cell r="G18">
            <v>0</v>
          </cell>
          <cell r="I18">
            <v>0</v>
          </cell>
          <cell r="K18">
            <v>0</v>
          </cell>
          <cell r="M18">
            <v>0</v>
          </cell>
          <cell r="O18">
            <v>0</v>
          </cell>
          <cell r="Q18">
            <v>0</v>
          </cell>
        </row>
        <row r="19">
          <cell r="G19">
            <v>0</v>
          </cell>
          <cell r="I19">
            <v>0</v>
          </cell>
          <cell r="K19">
            <v>0</v>
          </cell>
          <cell r="M19">
            <v>0</v>
          </cell>
          <cell r="O19">
            <v>0</v>
          </cell>
          <cell r="Q19">
            <v>0</v>
          </cell>
        </row>
        <row r="20">
          <cell r="G20">
            <v>0</v>
          </cell>
          <cell r="I20">
            <v>0</v>
          </cell>
          <cell r="K20">
            <v>0</v>
          </cell>
          <cell r="M20">
            <v>0</v>
          </cell>
          <cell r="O20">
            <v>0</v>
          </cell>
          <cell r="Q20">
            <v>0</v>
          </cell>
        </row>
        <row r="21">
          <cell r="G21">
            <v>0</v>
          </cell>
          <cell r="I21">
            <v>0</v>
          </cell>
          <cell r="K21">
            <v>0</v>
          </cell>
          <cell r="M21">
            <v>0</v>
          </cell>
          <cell r="O21">
            <v>0</v>
          </cell>
          <cell r="Q2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ick scan GOM GSH"/>
      <sheetName val="Toelichting"/>
      <sheetName val="NAW"/>
      <sheetName val="Tijdcalculatie"/>
      <sheetName val="Kostenspecificatie reeel "/>
      <sheetName val="Totaalopbouw reeel"/>
      <sheetName val="soclasten"/>
      <sheetName val="Werkrooster"/>
      <sheetName val="Resume CSP"/>
      <sheetName val="Vragen issues"/>
      <sheetName val="Invulformulier CSP"/>
      <sheetName val="Calc CSP"/>
      <sheetName val="staffel"/>
      <sheetName val="uren_omz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O15" t="str">
            <v>Loongroep 1 specialist FT</v>
          </cell>
          <cell r="AQ15">
            <v>21.190476190476186</v>
          </cell>
          <cell r="AR15">
            <v>27.333333333333336</v>
          </cell>
          <cell r="AS15">
            <v>28.15</v>
          </cell>
          <cell r="AT15">
            <v>28.15</v>
          </cell>
          <cell r="AU15">
            <v>31.416666666666668</v>
          </cell>
          <cell r="AV15">
            <v>51.80952380952381</v>
          </cell>
        </row>
        <row r="16">
          <cell r="AO16" t="str">
            <v>Loongroep 1 specialist PT</v>
          </cell>
          <cell r="AQ16">
            <v>20.976190476190474</v>
          </cell>
          <cell r="AR16">
            <v>27.047619047619047</v>
          </cell>
          <cell r="AS16">
            <v>27.854761904761904</v>
          </cell>
          <cell r="AT16">
            <v>27.854761904761904</v>
          </cell>
          <cell r="AU16">
            <v>31.083333333333332</v>
          </cell>
          <cell r="AV16">
            <v>51.261904761904759</v>
          </cell>
        </row>
        <row r="17">
          <cell r="AO17" t="str">
            <v>PT jeugd (20 jaar) loongroep 1 specialist</v>
          </cell>
          <cell r="AQ17">
            <v>15.440476190476192</v>
          </cell>
          <cell r="AR17">
            <v>19.833333333333329</v>
          </cell>
          <cell r="AS17">
            <v>20.419047619047614</v>
          </cell>
          <cell r="AT17">
            <v>20.419047619047614</v>
          </cell>
          <cell r="AU17">
            <v>22.761904761904763</v>
          </cell>
          <cell r="AV17">
            <v>37.416666666666657</v>
          </cell>
        </row>
        <row r="18">
          <cell r="AO18" t="str">
            <v>Loongroep 1 PT</v>
          </cell>
          <cell r="AQ18">
            <v>20.261904761904763</v>
          </cell>
          <cell r="AR18">
            <v>26.059523809523814</v>
          </cell>
          <cell r="AS18">
            <v>26.830952380952386</v>
          </cell>
          <cell r="AT18">
            <v>26.830952380952386</v>
          </cell>
          <cell r="AU18">
            <v>29.916666666666661</v>
          </cell>
          <cell r="AV18">
            <v>49.095238095238102</v>
          </cell>
        </row>
        <row r="19">
          <cell r="AO19" t="str">
            <v xml:space="preserve">loongroep 1 FT </v>
          </cell>
          <cell r="AQ19">
            <v>20.380952380952383</v>
          </cell>
          <cell r="AR19">
            <v>26.238095238095241</v>
          </cell>
          <cell r="AS19">
            <v>27.016666666666669</v>
          </cell>
          <cell r="AT19">
            <v>27.016666666666669</v>
          </cell>
          <cell r="AU19">
            <v>30.130952380952376</v>
          </cell>
          <cell r="AV19">
            <v>49.488095238095241</v>
          </cell>
        </row>
        <row r="20">
          <cell r="AO20" t="str">
            <v>PT jeugd (20 jaar) loongroep 1</v>
          </cell>
          <cell r="AQ20">
            <v>14.904761904761909</v>
          </cell>
          <cell r="AR20">
            <v>19.047619047619044</v>
          </cell>
          <cell r="AS20">
            <v>19.595238095238095</v>
          </cell>
          <cell r="AT20">
            <v>19.595238095238095</v>
          </cell>
          <cell r="AU20">
            <v>21.785714285714288</v>
          </cell>
          <cell r="AV20">
            <v>35.61904761904762</v>
          </cell>
        </row>
        <row r="21">
          <cell r="AO21" t="str">
            <v>Objectleiding FT lg 1 specialist, toeslag 5%</v>
          </cell>
          <cell r="AP21">
            <v>0.1</v>
          </cell>
          <cell r="AQ21">
            <v>22.238095238095234</v>
          </cell>
          <cell r="AR21">
            <v>29.392857142857135</v>
          </cell>
          <cell r="AS21">
            <v>30.211904761904758</v>
          </cell>
          <cell r="AT21">
            <v>30.211904761904758</v>
          </cell>
          <cell r="AU21">
            <v>33.488095238095241</v>
          </cell>
          <cell r="AV21">
            <v>53.892857142857146</v>
          </cell>
        </row>
        <row r="22">
          <cell r="AO22" t="str">
            <v>Objectleiding FT lg 1 specialist, toeslag 8%</v>
          </cell>
          <cell r="AP22">
            <v>0.1</v>
          </cell>
          <cell r="AQ22">
            <v>23.285714285714281</v>
          </cell>
          <cell r="AR22">
            <v>29.416666666666661</v>
          </cell>
          <cell r="AS22">
            <v>30.235714285714284</v>
          </cell>
          <cell r="AT22">
            <v>30.235714285714284</v>
          </cell>
          <cell r="AU22">
            <v>33.511904761904773</v>
          </cell>
          <cell r="AV22">
            <v>53.940476190476197</v>
          </cell>
        </row>
        <row r="23">
          <cell r="AO23" t="str">
            <v>Objectleiding FT lg 1 specialist, toeslag 11%</v>
          </cell>
          <cell r="AP23">
            <v>0.1</v>
          </cell>
          <cell r="AQ23">
            <v>23.297619047619044</v>
          </cell>
          <cell r="AR23">
            <v>29.428571428571423</v>
          </cell>
          <cell r="AS23">
            <v>30.25</v>
          </cell>
          <cell r="AT23">
            <v>30.25</v>
          </cell>
          <cell r="AU23">
            <v>33.535714285714292</v>
          </cell>
          <cell r="AV23">
            <v>53.976190476190482</v>
          </cell>
        </row>
        <row r="24">
          <cell r="AO24" t="str">
            <v>Objectleiding FT lg 1 specialist, toeslag 16%</v>
          </cell>
          <cell r="AP24">
            <v>0.16</v>
          </cell>
          <cell r="AQ24">
            <v>24.63095238095238</v>
          </cell>
          <cell r="AR24">
            <v>30.833333333333325</v>
          </cell>
          <cell r="AS24">
            <v>31.649999999999995</v>
          </cell>
          <cell r="AT24">
            <v>31.649999999999995</v>
          </cell>
          <cell r="AU24">
            <v>34.916666666666664</v>
          </cell>
          <cell r="AV24">
            <v>55.488095238095241</v>
          </cell>
        </row>
        <row r="25">
          <cell r="AO25" t="str">
            <v>ol loongroep 3</v>
          </cell>
          <cell r="AQ25">
            <v>28.154761904761916</v>
          </cell>
          <cell r="AR25">
            <v>35.273809523809533</v>
          </cell>
          <cell r="AS25">
            <v>36.221428571428575</v>
          </cell>
          <cell r="AT25">
            <v>36.221428571428575</v>
          </cell>
          <cell r="AU25">
            <v>40.011904761904766</v>
          </cell>
          <cell r="AV25">
            <v>63.69047619047619</v>
          </cell>
        </row>
        <row r="26">
          <cell r="AO26" t="str">
            <v>GSR-specialist</v>
          </cell>
          <cell r="AQ26">
            <v>32.5</v>
          </cell>
          <cell r="AR26">
            <v>37.375</v>
          </cell>
          <cell r="AS26">
            <v>43.55</v>
          </cell>
          <cell r="AT26">
            <v>43.55</v>
          </cell>
          <cell r="AU26">
            <v>48.75</v>
          </cell>
          <cell r="AV26">
            <v>69.875</v>
          </cell>
        </row>
        <row r="27">
          <cell r="AO27" t="str">
            <v>GSH-specialist loongroep 4</v>
          </cell>
          <cell r="AQ27">
            <v>25.038095238095234</v>
          </cell>
          <cell r="AR27">
            <v>31.669047619047618</v>
          </cell>
          <cell r="AS27">
            <v>32.549999999999997</v>
          </cell>
          <cell r="AT27">
            <v>32.549999999999997</v>
          </cell>
          <cell r="AU27">
            <v>36.07380952380953</v>
          </cell>
          <cell r="AV27">
            <v>58.121428571428559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blad"/>
      <sheetName val="INZET UREN"/>
      <sheetName val="VERGELIJK HUIDIG-BUDGET"/>
      <sheetName val="REKENBLAD"/>
      <sheetName val="1-Contractblad Totaal"/>
      <sheetName val="1-Contractblad  Perceel 1budget"/>
      <sheetName val="1-Contractblad  Perceel 1"/>
      <sheetName val="1-Contractblad  Perceel 2"/>
      <sheetName val="1-Contractblad  Perceel 2budget"/>
      <sheetName val="1-Contractblad AZU HJGM"/>
      <sheetName val="1-Contractblad Stratenum"/>
      <sheetName val="1-Contractblad Huisvesting"/>
      <sheetName val="1-Contractblad MvG totaal"/>
      <sheetName val="1-Contractblad MvG ECNP"/>
      <sheetName val="1-Contractblad MvG Kendle"/>
      <sheetName val="1-Contractblad MvG SFAR"/>
      <sheetName val="1-Contractblad MvG Topselect"/>
      <sheetName val="1-Contractblad MvG UMCU"/>
      <sheetName val="1-Contractblad Israellaan"/>
      <sheetName val="1-Contractblad Juliuscentrum"/>
      <sheetName val="1-Contractblad LUH"/>
      <sheetName val="1-Contractblad AZU L"/>
      <sheetName val="1-Contractblad HVDB"/>
      <sheetName val="1-Contractblad WKZ"/>
      <sheetName val="1-Contractblad Julius Academy"/>
      <sheetName val="2-Kengetal"/>
      <sheetName val="16.04.255"/>
      <sheetName val="Res_L"/>
      <sheetName val="Lab_L"/>
      <sheetName val="3-Basis ruimtestaat"/>
      <sheetName val="4-Premies en opslagen"/>
      <sheetName val="5-Opbouw uurtarieven"/>
      <sheetName val="6- toeslagenmatrix"/>
      <sheetName val="7-Machine-investeringskosten"/>
      <sheetName val="8-Afroepprijs"/>
      <sheetName val="ad afroep"/>
      <sheetName val="9-additionele wkzh"/>
      <sheetName val="Traver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>
        <row r="1">
          <cell r="B1" t="str">
            <v xml:space="preserve">Opmerking: dit blad bevat automatische koppelingen. Na invulling van de invoervelden in het Kengetallenoverzicht behoeft de ruimtestaat niet meer te worden bewerkt. </v>
          </cell>
        </row>
        <row r="2">
          <cell r="O2" t="str">
            <v>ma-vr</v>
          </cell>
        </row>
        <row r="3">
          <cell r="O3">
            <v>47495.926304238856</v>
          </cell>
        </row>
        <row r="4">
          <cell r="O4">
            <v>166.46387616591807</v>
          </cell>
        </row>
        <row r="9">
          <cell r="O9" t="str">
            <v>UREN P/JR        MA-VR</v>
          </cell>
        </row>
        <row r="10">
          <cell r="O10">
            <v>20.025981873111782</v>
          </cell>
        </row>
        <row r="11">
          <cell r="O11">
            <v>2.4459214501510576</v>
          </cell>
        </row>
        <row r="12">
          <cell r="O12">
            <v>1.41404833836858</v>
          </cell>
        </row>
        <row r="13">
          <cell r="O13">
            <v>15.745619335347433</v>
          </cell>
        </row>
        <row r="14">
          <cell r="O14">
            <v>6.2676737160120837</v>
          </cell>
        </row>
        <row r="15">
          <cell r="O15">
            <v>8.8664652567975821</v>
          </cell>
        </row>
        <row r="16">
          <cell r="O16">
            <v>6.0765861027190331</v>
          </cell>
        </row>
        <row r="17">
          <cell r="O17">
            <v>4.544174757281553</v>
          </cell>
        </row>
        <row r="18">
          <cell r="O18">
            <v>0.80256797583081574</v>
          </cell>
        </row>
        <row r="19">
          <cell r="O19">
            <v>8.5349397590361438</v>
          </cell>
        </row>
        <row r="20">
          <cell r="O20">
            <v>5.1819277108433734</v>
          </cell>
        </row>
        <row r="21">
          <cell r="O21">
            <v>3.9626506024096391</v>
          </cell>
        </row>
        <row r="22">
          <cell r="O22">
            <v>12.802409638554218</v>
          </cell>
        </row>
        <row r="23">
          <cell r="O23">
            <v>5.4867469879518076</v>
          </cell>
        </row>
        <row r="24">
          <cell r="O24">
            <v>5.4867469879518076</v>
          </cell>
        </row>
        <row r="25">
          <cell r="O25">
            <v>11.314722222222223</v>
          </cell>
        </row>
        <row r="26">
          <cell r="O26">
            <v>4.1285714285714281</v>
          </cell>
        </row>
        <row r="27">
          <cell r="O27">
            <v>4.42</v>
          </cell>
        </row>
        <row r="28">
          <cell r="O28">
            <v>4.2257142857142851</v>
          </cell>
        </row>
        <row r="29">
          <cell r="O29">
            <v>29.794078947368419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3.7885714285714283</v>
          </cell>
        </row>
        <row r="33">
          <cell r="O33">
            <v>0.77877876606644414</v>
          </cell>
        </row>
        <row r="34">
          <cell r="O34">
            <v>3.6185714285714288</v>
          </cell>
        </row>
        <row r="35">
          <cell r="O35">
            <v>3.6185714285714288</v>
          </cell>
        </row>
        <row r="36">
          <cell r="O36">
            <v>22.690257879656162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10.280513595166163</v>
          </cell>
        </row>
        <row r="40">
          <cell r="O40">
            <v>18.803021148036255</v>
          </cell>
        </row>
        <row r="41">
          <cell r="O41">
            <v>4.4714501510574012</v>
          </cell>
        </row>
        <row r="42">
          <cell r="O42">
            <v>9.5510040160642564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8.5349397590361438</v>
          </cell>
        </row>
        <row r="46">
          <cell r="O46">
            <v>5.1819277108433734</v>
          </cell>
        </row>
        <row r="47">
          <cell r="O47">
            <v>3.9626506024096391</v>
          </cell>
        </row>
        <row r="48">
          <cell r="O48">
            <v>2.5987915407854985</v>
          </cell>
        </row>
        <row r="49">
          <cell r="O49">
            <v>5.4867469879518076</v>
          </cell>
        </row>
        <row r="50">
          <cell r="O50">
            <v>5.4867469879518076</v>
          </cell>
        </row>
        <row r="51">
          <cell r="O51">
            <v>3.8857142857142857</v>
          </cell>
        </row>
        <row r="52">
          <cell r="O52">
            <v>8.205047318611987</v>
          </cell>
        </row>
        <row r="53">
          <cell r="O53">
            <v>8.832492113564669</v>
          </cell>
        </row>
        <row r="54">
          <cell r="O54">
            <v>8.4463722397476335</v>
          </cell>
        </row>
        <row r="55">
          <cell r="O55">
            <v>29.794078947368419</v>
          </cell>
        </row>
        <row r="56">
          <cell r="O56">
            <v>0</v>
          </cell>
        </row>
        <row r="57">
          <cell r="O57">
            <v>0.21336404549765595</v>
          </cell>
        </row>
        <row r="58">
          <cell r="O58">
            <v>5.4861867755772984</v>
          </cell>
        </row>
        <row r="59">
          <cell r="O59">
            <v>16.145394736842103</v>
          </cell>
        </row>
        <row r="60">
          <cell r="O60">
            <v>13.815131578947369</v>
          </cell>
        </row>
        <row r="61">
          <cell r="O61">
            <v>3.4485714285714284</v>
          </cell>
        </row>
        <row r="62">
          <cell r="O62">
            <v>6.8536277602523654</v>
          </cell>
        </row>
        <row r="63">
          <cell r="O63">
            <v>6.8536277602523654</v>
          </cell>
        </row>
        <row r="64">
          <cell r="O64">
            <v>3.6185714285714288</v>
          </cell>
        </row>
        <row r="65">
          <cell r="O65">
            <v>10.425236593059937</v>
          </cell>
        </row>
        <row r="66">
          <cell r="O66">
            <v>14.479495268138802</v>
          </cell>
        </row>
        <row r="67">
          <cell r="O67">
            <v>13.513654618473897</v>
          </cell>
        </row>
        <row r="68">
          <cell r="O68">
            <v>12.344259818731116</v>
          </cell>
        </row>
        <row r="69">
          <cell r="O69">
            <v>17.197885196374621</v>
          </cell>
        </row>
        <row r="70">
          <cell r="O70">
            <v>9.5510040160642564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8.5349397590361438</v>
          </cell>
        </row>
        <row r="75">
          <cell r="O75">
            <v>5.1819277108433734</v>
          </cell>
        </row>
        <row r="76">
          <cell r="O76">
            <v>3.9626506024096391</v>
          </cell>
        </row>
        <row r="77">
          <cell r="O77">
            <v>2.4841389728096677</v>
          </cell>
        </row>
        <row r="78">
          <cell r="O78">
            <v>5.4867469879518076</v>
          </cell>
        </row>
        <row r="79">
          <cell r="O79">
            <v>5.4867469879518076</v>
          </cell>
        </row>
        <row r="80">
          <cell r="O80">
            <v>9.8287769784172649</v>
          </cell>
        </row>
        <row r="81">
          <cell r="O81">
            <v>4.25</v>
          </cell>
        </row>
        <row r="82">
          <cell r="O82">
            <v>11.2242206235012</v>
          </cell>
        </row>
        <row r="83">
          <cell r="O83">
            <v>8.4463722397476335</v>
          </cell>
        </row>
        <row r="84">
          <cell r="O84">
            <v>29.794078947368419</v>
          </cell>
        </row>
        <row r="85">
          <cell r="O85">
            <v>0.25603685459718711</v>
          </cell>
        </row>
        <row r="86">
          <cell r="O86">
            <v>0</v>
          </cell>
        </row>
        <row r="87">
          <cell r="O87">
            <v>5.4861867755772984</v>
          </cell>
        </row>
        <row r="88">
          <cell r="O88">
            <v>16.145394736842103</v>
          </cell>
        </row>
        <row r="89">
          <cell r="O89">
            <v>13.815131578947369</v>
          </cell>
        </row>
        <row r="90">
          <cell r="O90">
            <v>6.8536277602523654</v>
          </cell>
        </row>
        <row r="91">
          <cell r="O91">
            <v>6.8536277602523654</v>
          </cell>
        </row>
        <row r="92">
          <cell r="O92">
            <v>6.8053627760252366</v>
          </cell>
        </row>
        <row r="93">
          <cell r="O93">
            <v>3.5942857142857143</v>
          </cell>
        </row>
        <row r="94">
          <cell r="O94">
            <v>26.631578947368421</v>
          </cell>
        </row>
        <row r="95">
          <cell r="O95">
            <v>25.965789473684211</v>
          </cell>
        </row>
        <row r="96">
          <cell r="O96">
            <v>2.024</v>
          </cell>
        </row>
        <row r="97">
          <cell r="O97">
            <v>9.1445783132530121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10.775361445783131</v>
          </cell>
        </row>
        <row r="103">
          <cell r="O103">
            <v>5.5467719999999998</v>
          </cell>
        </row>
        <row r="104">
          <cell r="O104">
            <v>5.1217319999999997</v>
          </cell>
        </row>
        <row r="105">
          <cell r="O105">
            <v>8.1295301204819275</v>
          </cell>
        </row>
        <row r="106">
          <cell r="O106">
            <v>8.1295301204819275</v>
          </cell>
        </row>
        <row r="107">
          <cell r="O107">
            <v>5.1217319999999997</v>
          </cell>
        </row>
        <row r="108">
          <cell r="O108">
            <v>15.097300233041778</v>
          </cell>
        </row>
        <row r="109">
          <cell r="O109">
            <v>5.7624380664652568</v>
          </cell>
        </row>
        <row r="110">
          <cell r="O110">
            <v>14.133222054380663</v>
          </cell>
        </row>
        <row r="111">
          <cell r="O111">
            <v>3.734036144578313</v>
          </cell>
        </row>
        <row r="112">
          <cell r="O112">
            <v>0.56581042296072503</v>
          </cell>
        </row>
        <row r="113">
          <cell r="O113">
            <v>0</v>
          </cell>
        </row>
        <row r="114">
          <cell r="O114">
            <v>2.407703927492447</v>
          </cell>
        </row>
        <row r="115">
          <cell r="O115">
            <v>2.4879607250755287</v>
          </cell>
        </row>
        <row r="116">
          <cell r="O116">
            <v>0</v>
          </cell>
        </row>
        <row r="117">
          <cell r="O117">
            <v>12.772869335347432</v>
          </cell>
        </row>
        <row r="118">
          <cell r="O118">
            <v>10.561987951807229</v>
          </cell>
        </row>
        <row r="119">
          <cell r="O119">
            <v>5.4830160000000001</v>
          </cell>
        </row>
        <row r="120">
          <cell r="O120">
            <v>2.2404216867469882</v>
          </cell>
        </row>
        <row r="121">
          <cell r="O121">
            <v>10.775361445783131</v>
          </cell>
        </row>
        <row r="122">
          <cell r="O122">
            <v>5.5467719999999998</v>
          </cell>
        </row>
        <row r="123">
          <cell r="O123">
            <v>5.1217319999999997</v>
          </cell>
        </row>
        <row r="124">
          <cell r="O124">
            <v>8.1295301204819275</v>
          </cell>
        </row>
        <row r="125">
          <cell r="O125">
            <v>8.1295301204819275</v>
          </cell>
        </row>
        <row r="126">
          <cell r="O126">
            <v>5.1217319999999997</v>
          </cell>
        </row>
        <row r="127">
          <cell r="O127">
            <v>14.941286796611298</v>
          </cell>
        </row>
        <row r="128">
          <cell r="O128">
            <v>7.2311374622356492</v>
          </cell>
        </row>
        <row r="129">
          <cell r="O129">
            <v>15.048149546827794</v>
          </cell>
        </row>
        <row r="130">
          <cell r="O130">
            <v>4.0540963855421683</v>
          </cell>
        </row>
        <row r="131">
          <cell r="O131">
            <v>0.56581042296072503</v>
          </cell>
        </row>
        <row r="132">
          <cell r="O132">
            <v>0</v>
          </cell>
        </row>
        <row r="133">
          <cell r="O133">
            <v>1.9662915407854986</v>
          </cell>
        </row>
        <row r="134">
          <cell r="O134">
            <v>2.4478323262839878</v>
          </cell>
        </row>
        <row r="135">
          <cell r="O135">
            <v>0</v>
          </cell>
        </row>
        <row r="136">
          <cell r="O136">
            <v>2.1308179758308152</v>
          </cell>
        </row>
        <row r="137">
          <cell r="O137">
            <v>10.561987951807229</v>
          </cell>
        </row>
        <row r="138">
          <cell r="O138">
            <v>5.4830160000000001</v>
          </cell>
        </row>
        <row r="139">
          <cell r="O139">
            <v>3.947409638554217</v>
          </cell>
        </row>
        <row r="140">
          <cell r="O140">
            <v>2.8170135951661628</v>
          </cell>
        </row>
        <row r="141">
          <cell r="O141">
            <v>17.893253021148038</v>
          </cell>
        </row>
        <row r="142">
          <cell r="O142">
            <v>9.3247949526813869</v>
          </cell>
        </row>
        <row r="143">
          <cell r="O143">
            <v>3.2704645015105744</v>
          </cell>
        </row>
        <row r="144">
          <cell r="O144">
            <v>3.5206626506024095</v>
          </cell>
        </row>
        <row r="145">
          <cell r="O145">
            <v>4.8009036144578312</v>
          </cell>
        </row>
        <row r="146">
          <cell r="O146">
            <v>4.8009036144578312</v>
          </cell>
        </row>
        <row r="147">
          <cell r="O147">
            <v>3.7359539274924471</v>
          </cell>
        </row>
        <row r="148">
          <cell r="O148">
            <v>10.313918338108884</v>
          </cell>
        </row>
        <row r="149">
          <cell r="O149">
            <v>33.14916189111748</v>
          </cell>
        </row>
        <row r="150">
          <cell r="O150">
            <v>35.394627507163328</v>
          </cell>
        </row>
        <row r="151">
          <cell r="O151">
            <v>16.801447000205478</v>
          </cell>
        </row>
        <row r="152">
          <cell r="O152">
            <v>10.775361445783131</v>
          </cell>
        </row>
        <row r="153">
          <cell r="O153">
            <v>0</v>
          </cell>
        </row>
        <row r="154">
          <cell r="O154">
            <v>2.4839478851963745</v>
          </cell>
        </row>
        <row r="155">
          <cell r="O155">
            <v>10.561987951807229</v>
          </cell>
        </row>
        <row r="156">
          <cell r="O156">
            <v>5.4830160000000001</v>
          </cell>
        </row>
        <row r="157">
          <cell r="O157">
            <v>3.0939156626506024</v>
          </cell>
        </row>
        <row r="158">
          <cell r="O158">
            <v>2.9213474320241692</v>
          </cell>
        </row>
        <row r="159">
          <cell r="O159">
            <v>3.4139759036144581</v>
          </cell>
        </row>
        <row r="160">
          <cell r="O160">
            <v>10.775361445783131</v>
          </cell>
        </row>
        <row r="161">
          <cell r="O161">
            <v>2.4478323262839878</v>
          </cell>
        </row>
        <row r="162">
          <cell r="O162">
            <v>6.58812</v>
          </cell>
        </row>
        <row r="163">
          <cell r="O163">
            <v>5.1217319999999997</v>
          </cell>
        </row>
        <row r="164">
          <cell r="O164">
            <v>8.5136024096385565</v>
          </cell>
        </row>
        <row r="165">
          <cell r="O165">
            <v>8.5136024096385565</v>
          </cell>
        </row>
        <row r="166">
          <cell r="O166">
            <v>5.1217319999999997</v>
          </cell>
        </row>
        <row r="167">
          <cell r="O167">
            <v>15.385325038759587</v>
          </cell>
        </row>
        <row r="168">
          <cell r="O168">
            <v>4.5786503021148039</v>
          </cell>
        </row>
        <row r="169">
          <cell r="O169">
            <v>14.133222054380663</v>
          </cell>
        </row>
        <row r="170">
          <cell r="O170">
            <v>0</v>
          </cell>
        </row>
        <row r="171">
          <cell r="O171">
            <v>0.11201612388626937</v>
          </cell>
        </row>
        <row r="172">
          <cell r="O172">
            <v>0</v>
          </cell>
        </row>
        <row r="173">
          <cell r="O173">
            <v>12.520060422960725</v>
          </cell>
        </row>
        <row r="174">
          <cell r="O174">
            <v>3.0506476800210467</v>
          </cell>
        </row>
        <row r="175">
          <cell r="O175">
            <v>3.6516842900302113</v>
          </cell>
        </row>
        <row r="176">
          <cell r="O176">
            <v>0</v>
          </cell>
        </row>
        <row r="177">
          <cell r="O177">
            <v>10.561987951807229</v>
          </cell>
        </row>
        <row r="178">
          <cell r="O178">
            <v>5.4830160000000001</v>
          </cell>
        </row>
        <row r="179">
          <cell r="O179">
            <v>0.13217902618579785</v>
          </cell>
        </row>
        <row r="180">
          <cell r="O180">
            <v>13.706104054054054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4.0128398791540789</v>
          </cell>
        </row>
        <row r="187">
          <cell r="O187">
            <v>6.8218277945619334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2.4587309659871122</v>
          </cell>
        </row>
        <row r="191">
          <cell r="O191">
            <v>18.99024096385542</v>
          </cell>
        </row>
        <row r="192">
          <cell r="O192">
            <v>3.5206626506024103</v>
          </cell>
        </row>
        <row r="193">
          <cell r="O193">
            <v>3.8407228915662652</v>
          </cell>
        </row>
        <row r="194">
          <cell r="O194">
            <v>15.042831325301208</v>
          </cell>
        </row>
        <row r="195">
          <cell r="O195">
            <v>29.431726618705039</v>
          </cell>
        </row>
        <row r="196">
          <cell r="O196">
            <v>23.464022082018925</v>
          </cell>
        </row>
        <row r="197">
          <cell r="O197">
            <v>3.8504999999999998</v>
          </cell>
        </row>
        <row r="198">
          <cell r="O198">
            <v>3.8504999999999998</v>
          </cell>
        </row>
        <row r="199">
          <cell r="O199">
            <v>7.6524132492113566</v>
          </cell>
        </row>
        <row r="200">
          <cell r="O200">
            <v>3.8504999999999998</v>
          </cell>
        </row>
        <row r="201">
          <cell r="O201">
            <v>0</v>
          </cell>
        </row>
        <row r="202">
          <cell r="O202">
            <v>6.7908832807570985</v>
          </cell>
        </row>
        <row r="203">
          <cell r="O203">
            <v>7.4497003154574131</v>
          </cell>
        </row>
        <row r="204">
          <cell r="O204">
            <v>6.9429179810725552</v>
          </cell>
        </row>
        <row r="205">
          <cell r="O205">
            <v>3.4935</v>
          </cell>
        </row>
        <row r="206">
          <cell r="O206">
            <v>7.6524132492113566</v>
          </cell>
        </row>
        <row r="207">
          <cell r="O207">
            <v>7.6524132492113566</v>
          </cell>
        </row>
        <row r="208">
          <cell r="O208">
            <v>7.5510567823343848</v>
          </cell>
        </row>
        <row r="209">
          <cell r="O209">
            <v>26.467692307692307</v>
          </cell>
        </row>
        <row r="210">
          <cell r="O210">
            <v>4.133225075528701</v>
          </cell>
        </row>
        <row r="211">
          <cell r="O211">
            <v>5.7610843373493985</v>
          </cell>
        </row>
        <row r="212">
          <cell r="O212">
            <v>3.8407228915662652</v>
          </cell>
        </row>
        <row r="213">
          <cell r="O213">
            <v>3.5206626506024103</v>
          </cell>
        </row>
        <row r="214">
          <cell r="O214">
            <v>1.4562096105215019</v>
          </cell>
        </row>
        <row r="215">
          <cell r="O215">
            <v>5.4410240963855427</v>
          </cell>
        </row>
        <row r="216">
          <cell r="O216">
            <v>16.470425867507888</v>
          </cell>
        </row>
        <row r="217">
          <cell r="O217">
            <v>37.658076923076933</v>
          </cell>
        </row>
        <row r="218">
          <cell r="O218">
            <v>0</v>
          </cell>
        </row>
        <row r="219">
          <cell r="O219">
            <v>0</v>
          </cell>
        </row>
        <row r="220">
          <cell r="O220">
            <v>0</v>
          </cell>
        </row>
        <row r="221">
          <cell r="O221">
            <v>0</v>
          </cell>
        </row>
        <row r="222">
          <cell r="O222">
            <v>0</v>
          </cell>
        </row>
        <row r="223">
          <cell r="O223">
            <v>32.945415407854981</v>
          </cell>
        </row>
        <row r="224">
          <cell r="O224">
            <v>37.171538461538468</v>
          </cell>
        </row>
        <row r="225">
          <cell r="O225">
            <v>17.536110271903325</v>
          </cell>
        </row>
        <row r="226">
          <cell r="O226">
            <v>3.4276933909198433</v>
          </cell>
        </row>
        <row r="227">
          <cell r="O227">
            <v>0</v>
          </cell>
        </row>
        <row r="228">
          <cell r="O228">
            <v>0</v>
          </cell>
        </row>
        <row r="229">
          <cell r="O229">
            <v>22.6655504587156</v>
          </cell>
        </row>
        <row r="230">
          <cell r="O230">
            <v>127.47307692307693</v>
          </cell>
        </row>
        <row r="231">
          <cell r="O231">
            <v>78.624615384615396</v>
          </cell>
        </row>
        <row r="232">
          <cell r="O232">
            <v>97.502307692307696</v>
          </cell>
        </row>
        <row r="233">
          <cell r="O233">
            <v>46.707692307692305</v>
          </cell>
        </row>
        <row r="234">
          <cell r="O234">
            <v>0</v>
          </cell>
        </row>
        <row r="235">
          <cell r="O235">
            <v>57.216923076923081</v>
          </cell>
        </row>
        <row r="236">
          <cell r="O236">
            <v>3.5030769230769234</v>
          </cell>
        </row>
        <row r="237">
          <cell r="O237">
            <v>53.908461538461538</v>
          </cell>
        </row>
        <row r="238">
          <cell r="O238">
            <v>3.4510422960725076</v>
          </cell>
        </row>
        <row r="239">
          <cell r="O239">
            <v>8.8180126182965299</v>
          </cell>
        </row>
        <row r="240">
          <cell r="O240">
            <v>0.79531447959251256</v>
          </cell>
        </row>
        <row r="241">
          <cell r="O241">
            <v>8.5646214511041006</v>
          </cell>
        </row>
        <row r="242">
          <cell r="O242">
            <v>3.2084810126582277</v>
          </cell>
        </row>
        <row r="243">
          <cell r="O243">
            <v>6.12</v>
          </cell>
        </row>
        <row r="244">
          <cell r="O244">
            <v>4.3094999999999999</v>
          </cell>
        </row>
        <row r="245">
          <cell r="O245">
            <v>6.8115384615384622</v>
          </cell>
        </row>
        <row r="246">
          <cell r="O246">
            <v>4.9626923076923077</v>
          </cell>
        </row>
        <row r="247">
          <cell r="O247">
            <v>2.1239240506329118</v>
          </cell>
        </row>
        <row r="248">
          <cell r="O248">
            <v>162.30923076923079</v>
          </cell>
        </row>
        <row r="249">
          <cell r="O249">
            <v>6.7816993957703922</v>
          </cell>
        </row>
        <row r="250">
          <cell r="O250">
            <v>0</v>
          </cell>
        </row>
        <row r="251">
          <cell r="O251">
            <v>0</v>
          </cell>
        </row>
        <row r="252">
          <cell r="O252">
            <v>18.99024096385542</v>
          </cell>
        </row>
        <row r="253">
          <cell r="O253">
            <v>2.4587309659871122</v>
          </cell>
        </row>
        <row r="254">
          <cell r="O254">
            <v>3.5206626506024103</v>
          </cell>
        </row>
        <row r="255">
          <cell r="O255">
            <v>3.8407228915662652</v>
          </cell>
        </row>
        <row r="256">
          <cell r="O256">
            <v>15.042831325301208</v>
          </cell>
        </row>
        <row r="257">
          <cell r="O257">
            <v>0</v>
          </cell>
        </row>
        <row r="258">
          <cell r="O258">
            <v>3.3405</v>
          </cell>
        </row>
        <row r="259">
          <cell r="O259">
            <v>7.6524132492113566</v>
          </cell>
        </row>
        <row r="260">
          <cell r="O260">
            <v>15.456861198738171</v>
          </cell>
        </row>
        <row r="261">
          <cell r="O261">
            <v>7.6524132492113566</v>
          </cell>
        </row>
        <row r="262">
          <cell r="O262">
            <v>3.8504999999999998</v>
          </cell>
        </row>
        <row r="263">
          <cell r="O263">
            <v>3.7995000000000005</v>
          </cell>
        </row>
        <row r="264">
          <cell r="O264">
            <v>3.8504999999999998</v>
          </cell>
        </row>
        <row r="265">
          <cell r="O265">
            <v>7.6524132492113566</v>
          </cell>
        </row>
        <row r="266">
          <cell r="O266">
            <v>7.6524132492113566</v>
          </cell>
        </row>
        <row r="267">
          <cell r="O267">
            <v>7.6524132492113566</v>
          </cell>
        </row>
        <row r="268">
          <cell r="O268">
            <v>3.8504999999999998</v>
          </cell>
        </row>
        <row r="269">
          <cell r="O269">
            <v>7.6524132492113566</v>
          </cell>
        </row>
        <row r="270">
          <cell r="O270">
            <v>7.6524132492113566</v>
          </cell>
        </row>
        <row r="271">
          <cell r="O271">
            <v>3.7995000000000005</v>
          </cell>
        </row>
        <row r="272">
          <cell r="O272">
            <v>23.215830945558739</v>
          </cell>
        </row>
        <row r="273">
          <cell r="O273">
            <v>23.06192307692308</v>
          </cell>
        </row>
        <row r="274">
          <cell r="O274">
            <v>4.1842307692307692</v>
          </cell>
        </row>
        <row r="275">
          <cell r="O275">
            <v>4.281538461538462</v>
          </cell>
        </row>
        <row r="276">
          <cell r="O276">
            <v>20.531923076923082</v>
          </cell>
        </row>
        <row r="277">
          <cell r="O277">
            <v>19.462273413897279</v>
          </cell>
        </row>
        <row r="278">
          <cell r="O278">
            <v>22.575384615384618</v>
          </cell>
        </row>
        <row r="279">
          <cell r="O279">
            <v>14.596153846153847</v>
          </cell>
        </row>
        <row r="280">
          <cell r="O280">
            <v>14.596153846153847</v>
          </cell>
        </row>
        <row r="281">
          <cell r="O281">
            <v>0</v>
          </cell>
        </row>
        <row r="282">
          <cell r="O282">
            <v>0</v>
          </cell>
        </row>
        <row r="283">
          <cell r="O283">
            <v>0</v>
          </cell>
        </row>
        <row r="284">
          <cell r="O284">
            <v>0</v>
          </cell>
        </row>
        <row r="285">
          <cell r="O285">
            <v>8.2711538461538474</v>
          </cell>
        </row>
        <row r="286">
          <cell r="O286">
            <v>12.909096385542169</v>
          </cell>
        </row>
        <row r="287">
          <cell r="O287">
            <v>5.254615384615386</v>
          </cell>
        </row>
        <row r="288">
          <cell r="O288">
            <v>5.0600000000000005</v>
          </cell>
        </row>
        <row r="289">
          <cell r="O289">
            <v>14.325838368580062</v>
          </cell>
        </row>
        <row r="290">
          <cell r="O290">
            <v>7.3114678899082577</v>
          </cell>
        </row>
        <row r="291">
          <cell r="O291">
            <v>5.8384615384615381</v>
          </cell>
        </row>
        <row r="292">
          <cell r="O292">
            <v>14.693461538461539</v>
          </cell>
        </row>
        <row r="293">
          <cell r="O293">
            <v>14.498846153846156</v>
          </cell>
        </row>
        <row r="294">
          <cell r="O294">
            <v>14.596153846153847</v>
          </cell>
        </row>
        <row r="295">
          <cell r="O295">
            <v>0</v>
          </cell>
        </row>
        <row r="296">
          <cell r="O296">
            <v>21.764096385542171</v>
          </cell>
        </row>
        <row r="297">
          <cell r="O297">
            <v>3.8407228915662652</v>
          </cell>
        </row>
        <row r="298">
          <cell r="O298">
            <v>3.8407228915662652</v>
          </cell>
        </row>
        <row r="299">
          <cell r="O299">
            <v>3.8407228915662652</v>
          </cell>
        </row>
        <row r="300">
          <cell r="O300">
            <v>18.258421450151058</v>
          </cell>
        </row>
        <row r="301">
          <cell r="O301">
            <v>0</v>
          </cell>
        </row>
        <row r="302">
          <cell r="O302">
            <v>0</v>
          </cell>
        </row>
        <row r="303">
          <cell r="O303">
            <v>14.109615384615385</v>
          </cell>
        </row>
        <row r="304">
          <cell r="O304">
            <v>11.597107250755286</v>
          </cell>
        </row>
        <row r="305">
          <cell r="O305">
            <v>15.10211356466877</v>
          </cell>
        </row>
        <row r="306">
          <cell r="O306">
            <v>0.39205643360194281</v>
          </cell>
        </row>
        <row r="307">
          <cell r="O307">
            <v>12.331031518624641</v>
          </cell>
        </row>
        <row r="308">
          <cell r="O308">
            <v>22.825502742230345</v>
          </cell>
        </row>
        <row r="309">
          <cell r="O309">
            <v>26.845898791540787</v>
          </cell>
        </row>
        <row r="310">
          <cell r="O310">
            <v>2.9293731117824771</v>
          </cell>
        </row>
        <row r="311">
          <cell r="O311">
            <v>19.692220183486238</v>
          </cell>
        </row>
        <row r="312">
          <cell r="O312">
            <v>95.166923076923069</v>
          </cell>
        </row>
        <row r="313">
          <cell r="O313">
            <v>102.36769230769231</v>
          </cell>
        </row>
        <row r="314">
          <cell r="O314">
            <v>49.973281535649001</v>
          </cell>
        </row>
        <row r="315">
          <cell r="O315">
            <v>53.421923076923079</v>
          </cell>
        </row>
        <row r="316">
          <cell r="O316">
            <v>48.167307692307695</v>
          </cell>
        </row>
        <row r="317">
          <cell r="O317">
            <v>53.519230769230774</v>
          </cell>
        </row>
        <row r="318">
          <cell r="O318">
            <v>48.264615384615389</v>
          </cell>
        </row>
        <row r="319">
          <cell r="O319">
            <v>53.616538461538468</v>
          </cell>
        </row>
        <row r="320">
          <cell r="O320">
            <v>4.1733534743202423</v>
          </cell>
        </row>
        <row r="321">
          <cell r="O321">
            <v>8.6152996845425864</v>
          </cell>
        </row>
        <row r="322">
          <cell r="O322">
            <v>13.915000000000001</v>
          </cell>
        </row>
        <row r="323">
          <cell r="O323">
            <v>4.335</v>
          </cell>
        </row>
        <row r="324">
          <cell r="O324">
            <v>0.78411286720388562</v>
          </cell>
        </row>
        <row r="325">
          <cell r="O325">
            <v>33.105929003021146</v>
          </cell>
        </row>
        <row r="326">
          <cell r="O326">
            <v>12.517523659305994</v>
          </cell>
        </row>
        <row r="327">
          <cell r="O327">
            <v>10.313470588235294</v>
          </cell>
        </row>
        <row r="328">
          <cell r="O328">
            <v>0.57128223181997384</v>
          </cell>
        </row>
        <row r="329">
          <cell r="O329">
            <v>18.751764705882355</v>
          </cell>
        </row>
        <row r="330">
          <cell r="O330">
            <v>0</v>
          </cell>
        </row>
        <row r="331">
          <cell r="O331">
            <v>104.50846153846155</v>
          </cell>
        </row>
        <row r="332">
          <cell r="O332">
            <v>0</v>
          </cell>
        </row>
        <row r="333">
          <cell r="O333">
            <v>0</v>
          </cell>
        </row>
        <row r="334">
          <cell r="O334">
            <v>19.169615384615387</v>
          </cell>
        </row>
        <row r="335">
          <cell r="O335">
            <v>0</v>
          </cell>
        </row>
        <row r="336">
          <cell r="O336">
            <v>5.1573076923076933</v>
          </cell>
        </row>
        <row r="337">
          <cell r="O337">
            <v>10.703846153846156</v>
          </cell>
        </row>
        <row r="338">
          <cell r="O338">
            <v>6.7816993957703922</v>
          </cell>
        </row>
        <row r="339">
          <cell r="O339">
            <v>0</v>
          </cell>
        </row>
        <row r="340">
          <cell r="O340">
            <v>0</v>
          </cell>
        </row>
        <row r="341">
          <cell r="O341">
            <v>18.99024096385542</v>
          </cell>
        </row>
        <row r="342">
          <cell r="O342">
            <v>2.4587309659871122</v>
          </cell>
        </row>
        <row r="343">
          <cell r="O343">
            <v>3.5206626506024103</v>
          </cell>
        </row>
        <row r="344">
          <cell r="O344">
            <v>3.5206626506024103</v>
          </cell>
        </row>
        <row r="345">
          <cell r="O345">
            <v>14.722771084337349</v>
          </cell>
        </row>
        <row r="346">
          <cell r="O346">
            <v>3.8504999999999998</v>
          </cell>
        </row>
        <row r="347">
          <cell r="O347">
            <v>0</v>
          </cell>
        </row>
        <row r="348">
          <cell r="O348">
            <v>3.3405</v>
          </cell>
        </row>
        <row r="349">
          <cell r="O349">
            <v>3.8504999999999998</v>
          </cell>
        </row>
        <row r="350">
          <cell r="O350">
            <v>7.6524132492113566</v>
          </cell>
        </row>
        <row r="351">
          <cell r="O351">
            <v>7.6524132492113566</v>
          </cell>
        </row>
        <row r="352">
          <cell r="O352">
            <v>7.6524132492113566</v>
          </cell>
        </row>
        <row r="353">
          <cell r="O353">
            <v>3.7995000000000005</v>
          </cell>
        </row>
        <row r="354">
          <cell r="O354">
            <v>7.6524132492113566</v>
          </cell>
        </row>
        <row r="355">
          <cell r="O355">
            <v>23.368065902578799</v>
          </cell>
        </row>
        <row r="356">
          <cell r="O356">
            <v>7.9564826498422718</v>
          </cell>
        </row>
        <row r="357">
          <cell r="O357">
            <v>3.6975000000000002</v>
          </cell>
        </row>
        <row r="358">
          <cell r="O358">
            <v>7.6524132492113566</v>
          </cell>
        </row>
        <row r="359">
          <cell r="O359">
            <v>7.6524132492113566</v>
          </cell>
        </row>
        <row r="360">
          <cell r="O360">
            <v>15.456861198738171</v>
          </cell>
        </row>
        <row r="361">
          <cell r="O361">
            <v>3.7995000000000005</v>
          </cell>
        </row>
        <row r="362">
          <cell r="O362">
            <v>16.736923076923077</v>
          </cell>
        </row>
        <row r="363">
          <cell r="O363">
            <v>13.817692307692308</v>
          </cell>
        </row>
        <row r="364">
          <cell r="O364">
            <v>14.012307692307694</v>
          </cell>
        </row>
        <row r="365">
          <cell r="O365">
            <v>13.80416918429003</v>
          </cell>
        </row>
        <row r="366">
          <cell r="O366">
            <v>28.121923076923078</v>
          </cell>
        </row>
        <row r="367">
          <cell r="O367">
            <v>6.3250000000000002</v>
          </cell>
        </row>
        <row r="368">
          <cell r="O368">
            <v>7.6873076923076935</v>
          </cell>
        </row>
        <row r="369">
          <cell r="O369">
            <v>10.801153846153847</v>
          </cell>
        </row>
        <row r="370">
          <cell r="O370">
            <v>8.6603846153846167</v>
          </cell>
        </row>
        <row r="371">
          <cell r="O371">
            <v>0</v>
          </cell>
        </row>
        <row r="372">
          <cell r="O372">
            <v>0</v>
          </cell>
        </row>
        <row r="373">
          <cell r="O373">
            <v>5.0205412844036701</v>
          </cell>
        </row>
        <row r="374">
          <cell r="O374">
            <v>22.351518126888219</v>
          </cell>
        </row>
        <row r="375">
          <cell r="O375">
            <v>12.909096385542169</v>
          </cell>
        </row>
        <row r="376">
          <cell r="O376">
            <v>0</v>
          </cell>
        </row>
        <row r="377">
          <cell r="O377">
            <v>1.254580587526217</v>
          </cell>
        </row>
        <row r="378">
          <cell r="O378">
            <v>10.89846153846154</v>
          </cell>
        </row>
        <row r="379">
          <cell r="O379">
            <v>10.89846153846154</v>
          </cell>
        </row>
        <row r="380">
          <cell r="O380">
            <v>16.011231117824771</v>
          </cell>
        </row>
        <row r="381">
          <cell r="O381">
            <v>0</v>
          </cell>
        </row>
        <row r="382">
          <cell r="O382">
            <v>7.7846153846153854</v>
          </cell>
        </row>
        <row r="383">
          <cell r="O383">
            <v>4.3788461538461547</v>
          </cell>
        </row>
        <row r="384">
          <cell r="O384">
            <v>16.323072289156627</v>
          </cell>
        </row>
        <row r="385">
          <cell r="O385">
            <v>0.24077039274924469</v>
          </cell>
        </row>
        <row r="386">
          <cell r="O386">
            <v>3.8407228915662652</v>
          </cell>
        </row>
        <row r="387">
          <cell r="O387">
            <v>3.8407228915662652</v>
          </cell>
        </row>
        <row r="388">
          <cell r="O388">
            <v>3.8407228915662652</v>
          </cell>
        </row>
        <row r="389">
          <cell r="O389">
            <v>4.3788461538461547</v>
          </cell>
        </row>
        <row r="390">
          <cell r="O390">
            <v>2.8491163141993958</v>
          </cell>
        </row>
        <row r="391">
          <cell r="O391">
            <v>0</v>
          </cell>
        </row>
        <row r="392">
          <cell r="O392">
            <v>0</v>
          </cell>
        </row>
        <row r="393">
          <cell r="O393">
            <v>0</v>
          </cell>
        </row>
        <row r="394">
          <cell r="O394">
            <v>14.109615384615385</v>
          </cell>
        </row>
        <row r="395">
          <cell r="O395">
            <v>14.165324773413897</v>
          </cell>
        </row>
        <row r="396">
          <cell r="O396">
            <v>32.680683453237414</v>
          </cell>
        </row>
        <row r="397">
          <cell r="O397">
            <v>29.289615384615388</v>
          </cell>
        </row>
        <row r="398">
          <cell r="O398">
            <v>11.190384615384618</v>
          </cell>
        </row>
        <row r="399">
          <cell r="O399">
            <v>35.030769230769238</v>
          </cell>
        </row>
        <row r="400">
          <cell r="O400">
            <v>0</v>
          </cell>
        </row>
        <row r="401">
          <cell r="O401">
            <v>6.1303846153846155</v>
          </cell>
        </row>
        <row r="402">
          <cell r="O402">
            <v>0</v>
          </cell>
        </row>
        <row r="403">
          <cell r="O403">
            <v>14.693461538461539</v>
          </cell>
        </row>
        <row r="404">
          <cell r="O404">
            <v>0</v>
          </cell>
        </row>
        <row r="405">
          <cell r="O405">
            <v>8.2711538461538474</v>
          </cell>
        </row>
        <row r="406">
          <cell r="O406">
            <v>15.671972477064221</v>
          </cell>
        </row>
        <row r="407">
          <cell r="O407">
            <v>7.6149082568807342</v>
          </cell>
        </row>
        <row r="408">
          <cell r="O408">
            <v>23.778165137614682</v>
          </cell>
        </row>
        <row r="409">
          <cell r="O409">
            <v>0</v>
          </cell>
        </row>
        <row r="410">
          <cell r="O410">
            <v>23.974678899082569</v>
          </cell>
        </row>
        <row r="411">
          <cell r="O411">
            <v>0</v>
          </cell>
        </row>
        <row r="412">
          <cell r="O412">
            <v>23.827293577981653</v>
          </cell>
        </row>
        <row r="413">
          <cell r="O413">
            <v>0</v>
          </cell>
        </row>
        <row r="414">
          <cell r="O414">
            <v>0</v>
          </cell>
        </row>
        <row r="415">
          <cell r="O415">
            <v>12.966828153564899</v>
          </cell>
        </row>
        <row r="416">
          <cell r="O416">
            <v>11.210917431192662</v>
          </cell>
        </row>
        <row r="417">
          <cell r="O417">
            <v>22.291288848263253</v>
          </cell>
        </row>
        <row r="418">
          <cell r="O418">
            <v>0</v>
          </cell>
        </row>
        <row r="419">
          <cell r="O419">
            <v>1.5597798165137617</v>
          </cell>
        </row>
        <row r="420">
          <cell r="O420">
            <v>23.159230769230771</v>
          </cell>
        </row>
        <row r="421">
          <cell r="O421">
            <v>0</v>
          </cell>
        </row>
        <row r="422">
          <cell r="O422">
            <v>0</v>
          </cell>
        </row>
        <row r="423">
          <cell r="O423">
            <v>177.00269230769231</v>
          </cell>
        </row>
        <row r="424">
          <cell r="O424">
            <v>0</v>
          </cell>
        </row>
        <row r="425">
          <cell r="O425">
            <v>0</v>
          </cell>
        </row>
        <row r="426">
          <cell r="O426">
            <v>4.1733534743202423</v>
          </cell>
        </row>
        <row r="427">
          <cell r="O427">
            <v>16.622460567823342</v>
          </cell>
        </row>
        <row r="428">
          <cell r="O428">
            <v>9.000775178681506</v>
          </cell>
        </row>
        <row r="429">
          <cell r="O429">
            <v>2.8305000000000002</v>
          </cell>
        </row>
        <row r="430">
          <cell r="O430">
            <v>3.1701435045317221</v>
          </cell>
        </row>
        <row r="431">
          <cell r="O431">
            <v>6.5865480845126383</v>
          </cell>
        </row>
        <row r="432">
          <cell r="O432">
            <v>3.3915000000000002</v>
          </cell>
        </row>
        <row r="433">
          <cell r="O433">
            <v>3.8407228915662652</v>
          </cell>
        </row>
        <row r="434">
          <cell r="O434">
            <v>3.5206626506024103</v>
          </cell>
        </row>
        <row r="435">
          <cell r="O435">
            <v>11.522168674698797</v>
          </cell>
        </row>
        <row r="436">
          <cell r="O436">
            <v>2.407703927492447</v>
          </cell>
        </row>
        <row r="437">
          <cell r="O437">
            <v>0</v>
          </cell>
        </row>
        <row r="438">
          <cell r="O438">
            <v>0.48154078549848939</v>
          </cell>
        </row>
        <row r="439">
          <cell r="O439">
            <v>3.621</v>
          </cell>
        </row>
        <row r="440">
          <cell r="O440">
            <v>3.5955000000000004</v>
          </cell>
        </row>
        <row r="441">
          <cell r="O441">
            <v>0</v>
          </cell>
        </row>
        <row r="442">
          <cell r="O442">
            <v>23.394856495468275</v>
          </cell>
        </row>
        <row r="443">
          <cell r="O443">
            <v>3.5955000000000004</v>
          </cell>
        </row>
        <row r="444">
          <cell r="O444">
            <v>3.5955000000000004</v>
          </cell>
        </row>
        <row r="445">
          <cell r="O445">
            <v>0</v>
          </cell>
        </row>
        <row r="446">
          <cell r="O446">
            <v>11.149211356466877</v>
          </cell>
        </row>
        <row r="447">
          <cell r="O447">
            <v>0</v>
          </cell>
        </row>
        <row r="448">
          <cell r="O448">
            <v>5.7629999999999999</v>
          </cell>
        </row>
        <row r="449">
          <cell r="O449">
            <v>3.4170000000000003</v>
          </cell>
        </row>
        <row r="450">
          <cell r="O450">
            <v>6.6211858006042297</v>
          </cell>
        </row>
        <row r="451">
          <cell r="O451">
            <v>0</v>
          </cell>
        </row>
        <row r="452">
          <cell r="O452">
            <v>18.99024096385542</v>
          </cell>
        </row>
        <row r="453">
          <cell r="O453">
            <v>17.283253012048196</v>
          </cell>
        </row>
        <row r="454">
          <cell r="O454">
            <v>14.402710843373496</v>
          </cell>
        </row>
        <row r="455">
          <cell r="O455">
            <v>3.5206626506024103</v>
          </cell>
        </row>
        <row r="456">
          <cell r="O456">
            <v>3.8407228915662652</v>
          </cell>
        </row>
        <row r="457">
          <cell r="O457">
            <v>0</v>
          </cell>
        </row>
        <row r="458">
          <cell r="O458">
            <v>0</v>
          </cell>
        </row>
        <row r="459">
          <cell r="O459">
            <v>9.6527956442456997</v>
          </cell>
        </row>
        <row r="460">
          <cell r="O460">
            <v>12.747307692307693</v>
          </cell>
        </row>
        <row r="461">
          <cell r="O461">
            <v>8.8807648429657533</v>
          </cell>
        </row>
        <row r="462">
          <cell r="O462">
            <v>0</v>
          </cell>
        </row>
        <row r="463">
          <cell r="O463">
            <v>0</v>
          </cell>
        </row>
        <row r="464">
          <cell r="O464">
            <v>25.604819277108437</v>
          </cell>
        </row>
        <row r="465">
          <cell r="O465">
            <v>4.1607831325301214</v>
          </cell>
        </row>
        <row r="466">
          <cell r="O466">
            <v>3.5206626506024103</v>
          </cell>
        </row>
        <row r="467">
          <cell r="O467">
            <v>27.525180722891566</v>
          </cell>
        </row>
        <row r="468">
          <cell r="O468">
            <v>28.087349570200573</v>
          </cell>
        </row>
        <row r="469">
          <cell r="O469">
            <v>0.98574189019917069</v>
          </cell>
        </row>
        <row r="470">
          <cell r="O470">
            <v>4.1607831325301214</v>
          </cell>
        </row>
        <row r="471">
          <cell r="O471">
            <v>3.8407228915662652</v>
          </cell>
        </row>
        <row r="472">
          <cell r="O472">
            <v>0</v>
          </cell>
        </row>
        <row r="473">
          <cell r="O473">
            <v>4.9469999999999992</v>
          </cell>
        </row>
        <row r="474">
          <cell r="O474">
            <v>6.7402050473186126</v>
          </cell>
        </row>
        <row r="475">
          <cell r="O475">
            <v>2.4734999999999996</v>
          </cell>
        </row>
        <row r="476">
          <cell r="O476">
            <v>44.593525179856115</v>
          </cell>
        </row>
        <row r="477">
          <cell r="O477">
            <v>1.8360000000000001</v>
          </cell>
        </row>
        <row r="478">
          <cell r="O478">
            <v>8.136143911439115</v>
          </cell>
        </row>
        <row r="479">
          <cell r="O479">
            <v>8.136143911439115</v>
          </cell>
        </row>
        <row r="480">
          <cell r="O480">
            <v>0</v>
          </cell>
        </row>
        <row r="481">
          <cell r="O481">
            <v>0</v>
          </cell>
        </row>
        <row r="482">
          <cell r="O482">
            <v>0</v>
          </cell>
        </row>
        <row r="483">
          <cell r="O483">
            <v>10.26227383863081</v>
          </cell>
        </row>
        <row r="484">
          <cell r="O484">
            <v>13.563398791540784</v>
          </cell>
        </row>
        <row r="485">
          <cell r="O485">
            <v>0.59368545659722771</v>
          </cell>
        </row>
        <row r="486">
          <cell r="O486">
            <v>3.9109583333333329</v>
          </cell>
        </row>
        <row r="487">
          <cell r="O487">
            <v>17.964820143884889</v>
          </cell>
        </row>
        <row r="488">
          <cell r="O488">
            <v>17.788059936908517</v>
          </cell>
        </row>
        <row r="489">
          <cell r="O489">
            <v>0</v>
          </cell>
        </row>
        <row r="490">
          <cell r="O490">
            <v>3.8250000000000002</v>
          </cell>
        </row>
        <row r="491">
          <cell r="O491">
            <v>3.7484999999999999</v>
          </cell>
        </row>
        <row r="492">
          <cell r="O492">
            <v>0</v>
          </cell>
        </row>
        <row r="493">
          <cell r="O493">
            <v>3.5955000000000004</v>
          </cell>
        </row>
        <row r="494">
          <cell r="O494">
            <v>3.8250000000000002</v>
          </cell>
        </row>
        <row r="495">
          <cell r="O495">
            <v>0</v>
          </cell>
        </row>
        <row r="496">
          <cell r="O496">
            <v>14.605848708487086</v>
          </cell>
        </row>
        <row r="497">
          <cell r="O497">
            <v>3.621</v>
          </cell>
        </row>
        <row r="498">
          <cell r="O498">
            <v>0</v>
          </cell>
        </row>
        <row r="499">
          <cell r="O499">
            <v>3.7995000000000005</v>
          </cell>
        </row>
        <row r="500">
          <cell r="O500">
            <v>7.5510567823343848</v>
          </cell>
        </row>
        <row r="501">
          <cell r="O501">
            <v>0</v>
          </cell>
        </row>
        <row r="502">
          <cell r="O502">
            <v>7.5510567823343848</v>
          </cell>
        </row>
        <row r="503">
          <cell r="O503">
            <v>3.7995000000000005</v>
          </cell>
        </row>
        <row r="504">
          <cell r="O504">
            <v>0</v>
          </cell>
        </row>
        <row r="505">
          <cell r="O505">
            <v>8.9612899109015515E-2</v>
          </cell>
        </row>
        <row r="506">
          <cell r="O506">
            <v>3.7995000000000005</v>
          </cell>
        </row>
        <row r="507">
          <cell r="O507">
            <v>7.5510567823343848</v>
          </cell>
        </row>
        <row r="508">
          <cell r="O508">
            <v>0</v>
          </cell>
        </row>
        <row r="509">
          <cell r="O509">
            <v>7.5510567823343848</v>
          </cell>
        </row>
        <row r="510">
          <cell r="O510">
            <v>7.5510567823343848</v>
          </cell>
        </row>
        <row r="511">
          <cell r="O511">
            <v>0</v>
          </cell>
        </row>
        <row r="512">
          <cell r="O512">
            <v>3.7995000000000005</v>
          </cell>
        </row>
        <row r="513">
          <cell r="O513">
            <v>7.5510567823343848</v>
          </cell>
        </row>
        <row r="514">
          <cell r="O514">
            <v>0</v>
          </cell>
        </row>
        <row r="515">
          <cell r="O515">
            <v>14.498846153846156</v>
          </cell>
        </row>
        <row r="516">
          <cell r="O516">
            <v>14.498846153846156</v>
          </cell>
        </row>
        <row r="517">
          <cell r="O517">
            <v>11.075438066465257</v>
          </cell>
        </row>
        <row r="518">
          <cell r="O518">
            <v>27.247182779456196</v>
          </cell>
        </row>
        <row r="519">
          <cell r="O519">
            <v>0</v>
          </cell>
        </row>
        <row r="520">
          <cell r="O520">
            <v>0</v>
          </cell>
        </row>
        <row r="521">
          <cell r="O521">
            <v>5.3370770392749254</v>
          </cell>
        </row>
        <row r="522">
          <cell r="O522">
            <v>0</v>
          </cell>
        </row>
        <row r="523">
          <cell r="O523">
            <v>0</v>
          </cell>
        </row>
        <row r="524">
          <cell r="O524">
            <v>258.06</v>
          </cell>
        </row>
        <row r="525">
          <cell r="O525">
            <v>0</v>
          </cell>
        </row>
        <row r="526">
          <cell r="O526">
            <v>0</v>
          </cell>
        </row>
        <row r="527">
          <cell r="O527">
            <v>4.1733534743202423</v>
          </cell>
        </row>
        <row r="528">
          <cell r="O528">
            <v>0</v>
          </cell>
        </row>
        <row r="529">
          <cell r="O529">
            <v>23.151024096385541</v>
          </cell>
        </row>
        <row r="530">
          <cell r="O530">
            <v>3.4109138972809667</v>
          </cell>
        </row>
        <row r="531">
          <cell r="O531">
            <v>0</v>
          </cell>
        </row>
        <row r="532">
          <cell r="O532">
            <v>0</v>
          </cell>
        </row>
        <row r="533">
          <cell r="O533">
            <v>0</v>
          </cell>
        </row>
        <row r="534">
          <cell r="O534">
            <v>4.4369999999999994</v>
          </cell>
        </row>
        <row r="535">
          <cell r="O535">
            <v>12.787736389684815</v>
          </cell>
        </row>
        <row r="536">
          <cell r="O536">
            <v>0.69449996809487013</v>
          </cell>
        </row>
        <row r="537">
          <cell r="O537">
            <v>6.5631176470588244</v>
          </cell>
        </row>
        <row r="538">
          <cell r="O538">
            <v>14.402710843373496</v>
          </cell>
        </row>
        <row r="539">
          <cell r="O539">
            <v>4.1607831325301214</v>
          </cell>
        </row>
        <row r="540">
          <cell r="O540">
            <v>4.1607831325301214</v>
          </cell>
        </row>
        <row r="541">
          <cell r="O541">
            <v>3.6516842900302113</v>
          </cell>
        </row>
        <row r="542">
          <cell r="O542">
            <v>5.0745000000000005</v>
          </cell>
        </row>
        <row r="543">
          <cell r="O543">
            <v>5.0999999999999996</v>
          </cell>
        </row>
        <row r="544">
          <cell r="O544">
            <v>25.006173594132033</v>
          </cell>
        </row>
        <row r="545">
          <cell r="O545">
            <v>13.015783132530119</v>
          </cell>
        </row>
        <row r="546">
          <cell r="O546">
            <v>10.478416666666666</v>
          </cell>
        </row>
        <row r="547">
          <cell r="O547">
            <v>1.5936219223990542</v>
          </cell>
        </row>
        <row r="548">
          <cell r="O548">
            <v>2.5682175226586104</v>
          </cell>
        </row>
        <row r="549">
          <cell r="O549">
            <v>19.923749999999998</v>
          </cell>
        </row>
        <row r="550">
          <cell r="O550">
            <v>23.391958333333331</v>
          </cell>
        </row>
        <row r="551">
          <cell r="O551">
            <v>6.5677306273062737</v>
          </cell>
        </row>
        <row r="552">
          <cell r="O552">
            <v>0</v>
          </cell>
        </row>
        <row r="553">
          <cell r="O553">
            <v>9.286332378223495</v>
          </cell>
        </row>
        <row r="554">
          <cell r="O554">
            <v>13.762590361445783</v>
          </cell>
        </row>
        <row r="555">
          <cell r="O555">
            <v>0</v>
          </cell>
        </row>
        <row r="556">
          <cell r="O556">
            <v>6.0811445783132534</v>
          </cell>
        </row>
        <row r="557">
          <cell r="O557">
            <v>23.684457831325304</v>
          </cell>
        </row>
        <row r="558">
          <cell r="O558">
            <v>9.5104305135951659</v>
          </cell>
        </row>
        <row r="559">
          <cell r="O559">
            <v>8.4269637462235636</v>
          </cell>
        </row>
        <row r="560">
          <cell r="O560">
            <v>0</v>
          </cell>
        </row>
        <row r="561">
          <cell r="O561">
            <v>0</v>
          </cell>
        </row>
        <row r="562">
          <cell r="O562">
            <v>14.703874538745389</v>
          </cell>
        </row>
        <row r="563">
          <cell r="O563">
            <v>7.6814457831325305</v>
          </cell>
        </row>
        <row r="564">
          <cell r="O564">
            <v>0</v>
          </cell>
        </row>
        <row r="565">
          <cell r="O565">
            <v>0</v>
          </cell>
        </row>
        <row r="566">
          <cell r="O566">
            <v>14.507822878228783</v>
          </cell>
        </row>
        <row r="567">
          <cell r="O567">
            <v>16.174261992619925</v>
          </cell>
        </row>
        <row r="568">
          <cell r="O568">
            <v>0</v>
          </cell>
        </row>
        <row r="569">
          <cell r="O569">
            <v>17.495981873111781</v>
          </cell>
        </row>
        <row r="570">
          <cell r="O570">
            <v>13.229156626506025</v>
          </cell>
        </row>
        <row r="571">
          <cell r="O571">
            <v>0</v>
          </cell>
        </row>
        <row r="572">
          <cell r="O572">
            <v>9.1164022140221412</v>
          </cell>
        </row>
        <row r="573">
          <cell r="O573">
            <v>0</v>
          </cell>
        </row>
        <row r="574">
          <cell r="O574">
            <v>0</v>
          </cell>
        </row>
        <row r="575">
          <cell r="O575">
            <v>0</v>
          </cell>
        </row>
        <row r="576">
          <cell r="O576">
            <v>0</v>
          </cell>
        </row>
        <row r="577">
          <cell r="O577">
            <v>0</v>
          </cell>
        </row>
        <row r="578">
          <cell r="O578">
            <v>0</v>
          </cell>
        </row>
        <row r="579">
          <cell r="O579">
            <v>0</v>
          </cell>
        </row>
        <row r="580">
          <cell r="O580">
            <v>0</v>
          </cell>
        </row>
        <row r="581">
          <cell r="O581">
            <v>0</v>
          </cell>
        </row>
        <row r="582">
          <cell r="O582">
            <v>0</v>
          </cell>
        </row>
        <row r="583">
          <cell r="O583">
            <v>0</v>
          </cell>
        </row>
        <row r="584">
          <cell r="O584">
            <v>0</v>
          </cell>
        </row>
        <row r="585">
          <cell r="O585">
            <v>0</v>
          </cell>
        </row>
        <row r="586">
          <cell r="O586">
            <v>21.271605166051661</v>
          </cell>
        </row>
        <row r="587">
          <cell r="O587">
            <v>17.335468277945619</v>
          </cell>
        </row>
        <row r="588">
          <cell r="O588">
            <v>10.393255287009064</v>
          </cell>
        </row>
        <row r="589">
          <cell r="O589">
            <v>16.958468634686348</v>
          </cell>
        </row>
        <row r="590">
          <cell r="O590">
            <v>26.645256797583084</v>
          </cell>
        </row>
        <row r="591">
          <cell r="O591">
            <v>16.958468634686348</v>
          </cell>
        </row>
        <row r="592">
          <cell r="O592">
            <v>26.645256797583084</v>
          </cell>
        </row>
        <row r="593">
          <cell r="O593">
            <v>13.76963325183374</v>
          </cell>
        </row>
        <row r="594">
          <cell r="O594">
            <v>19.80121771217712</v>
          </cell>
        </row>
        <row r="595">
          <cell r="O595">
            <v>6.4012048192771092</v>
          </cell>
        </row>
        <row r="596">
          <cell r="O596">
            <v>20.487398523985242</v>
          </cell>
        </row>
        <row r="597">
          <cell r="O597">
            <v>15.978210332103322</v>
          </cell>
        </row>
        <row r="598">
          <cell r="O598">
            <v>15.978210332103322</v>
          </cell>
        </row>
        <row r="599">
          <cell r="O599">
            <v>16.076236162361621</v>
          </cell>
        </row>
        <row r="600">
          <cell r="O600">
            <v>15.880184501845019</v>
          </cell>
        </row>
        <row r="601">
          <cell r="O601">
            <v>4.1565000000000003</v>
          </cell>
        </row>
        <row r="602">
          <cell r="O602">
            <v>15.978210332103322</v>
          </cell>
        </row>
        <row r="603">
          <cell r="O603">
            <v>15.978210332103322</v>
          </cell>
        </row>
        <row r="604">
          <cell r="O604">
            <v>15.390055350553506</v>
          </cell>
        </row>
        <row r="605">
          <cell r="O605">
            <v>24.558580060422962</v>
          </cell>
        </row>
        <row r="606">
          <cell r="O606">
            <v>10.994958333333333</v>
          </cell>
        </row>
        <row r="607">
          <cell r="O607">
            <v>33.473846153846154</v>
          </cell>
        </row>
        <row r="608">
          <cell r="O608">
            <v>10.314615384615387</v>
          </cell>
        </row>
        <row r="609">
          <cell r="O609">
            <v>29.227995110024452</v>
          </cell>
        </row>
        <row r="610">
          <cell r="O610">
            <v>8.2341697416974178</v>
          </cell>
        </row>
        <row r="611">
          <cell r="O611">
            <v>8.626273062730629</v>
          </cell>
        </row>
        <row r="612">
          <cell r="O612">
            <v>10.684815498154983</v>
          </cell>
        </row>
        <row r="613">
          <cell r="O613">
            <v>0.72231117824773416</v>
          </cell>
        </row>
        <row r="614">
          <cell r="O614">
            <v>13.229156626506025</v>
          </cell>
        </row>
        <row r="615">
          <cell r="O615">
            <v>10.938529411764707</v>
          </cell>
        </row>
        <row r="616">
          <cell r="O616">
            <v>5.4574622356495466</v>
          </cell>
        </row>
        <row r="617">
          <cell r="O617">
            <v>9.0579799426934109</v>
          </cell>
        </row>
        <row r="618">
          <cell r="O618">
            <v>3.0345000000000004</v>
          </cell>
        </row>
        <row r="619">
          <cell r="O619">
            <v>0</v>
          </cell>
        </row>
        <row r="620">
          <cell r="O620">
            <v>0</v>
          </cell>
        </row>
        <row r="621">
          <cell r="O621">
            <v>6.7205788000821904</v>
          </cell>
        </row>
        <row r="622">
          <cell r="O622">
            <v>12.765958333333332</v>
          </cell>
        </row>
        <row r="623">
          <cell r="O623">
            <v>36.396457703927496</v>
          </cell>
        </row>
        <row r="624">
          <cell r="O624">
            <v>19.680183374083132</v>
          </cell>
        </row>
        <row r="625">
          <cell r="O625">
            <v>3.3149999999999999</v>
          </cell>
        </row>
        <row r="626">
          <cell r="O626">
            <v>2.8815</v>
          </cell>
        </row>
        <row r="627">
          <cell r="O627">
            <v>3.8407228915662652</v>
          </cell>
        </row>
        <row r="628">
          <cell r="O628">
            <v>3.5206626506024103</v>
          </cell>
        </row>
        <row r="629">
          <cell r="O629">
            <v>0.31364514688155426</v>
          </cell>
        </row>
        <row r="630">
          <cell r="O630">
            <v>20.163795180722893</v>
          </cell>
        </row>
        <row r="631">
          <cell r="O631">
            <v>5.9505599999999994</v>
          </cell>
        </row>
        <row r="632">
          <cell r="O632">
            <v>10.241927710843374</v>
          </cell>
        </row>
        <row r="633">
          <cell r="O633">
            <v>4.4808433734939754</v>
          </cell>
        </row>
        <row r="634">
          <cell r="O634">
            <v>10.722018072289158</v>
          </cell>
        </row>
        <row r="635">
          <cell r="O635">
            <v>0</v>
          </cell>
        </row>
        <row r="636">
          <cell r="O636">
            <v>4.4808433734939754</v>
          </cell>
        </row>
        <row r="637">
          <cell r="O637">
            <v>0</v>
          </cell>
        </row>
        <row r="638">
          <cell r="O638">
            <v>9.5321470588235293</v>
          </cell>
        </row>
        <row r="639">
          <cell r="O639">
            <v>0</v>
          </cell>
        </row>
        <row r="640">
          <cell r="O640">
            <v>29.995904059040594</v>
          </cell>
        </row>
        <row r="641">
          <cell r="O641">
            <v>3.3238400095751701</v>
          </cell>
        </row>
        <row r="642">
          <cell r="O642">
            <v>5.6179758308157091</v>
          </cell>
        </row>
        <row r="643">
          <cell r="O643">
            <v>1.6452643504531721</v>
          </cell>
        </row>
        <row r="644">
          <cell r="O644">
            <v>14.311771217712177</v>
          </cell>
        </row>
        <row r="645">
          <cell r="O645">
            <v>13.229156626506025</v>
          </cell>
        </row>
        <row r="646">
          <cell r="O646">
            <v>12.162289156626507</v>
          </cell>
        </row>
        <row r="647">
          <cell r="O647">
            <v>4.4111623616236164</v>
          </cell>
        </row>
        <row r="648">
          <cell r="O648">
            <v>41.131608761329304</v>
          </cell>
        </row>
        <row r="649">
          <cell r="O649">
            <v>0</v>
          </cell>
        </row>
        <row r="650">
          <cell r="O650">
            <v>0</v>
          </cell>
        </row>
        <row r="651">
          <cell r="O651">
            <v>0</v>
          </cell>
        </row>
        <row r="652">
          <cell r="O652">
            <v>0</v>
          </cell>
        </row>
        <row r="653">
          <cell r="O653">
            <v>0</v>
          </cell>
        </row>
        <row r="654">
          <cell r="O654">
            <v>0</v>
          </cell>
        </row>
        <row r="655">
          <cell r="O655">
            <v>13.799041666666666</v>
          </cell>
        </row>
        <row r="656">
          <cell r="O656">
            <v>44.166748166259168</v>
          </cell>
        </row>
        <row r="657">
          <cell r="O657">
            <v>14.807379154078548</v>
          </cell>
        </row>
        <row r="658">
          <cell r="O658">
            <v>13.233487084870848</v>
          </cell>
        </row>
        <row r="659">
          <cell r="O659">
            <v>14.899926199261992</v>
          </cell>
        </row>
        <row r="660">
          <cell r="O660">
            <v>15.488081180811809</v>
          </cell>
        </row>
        <row r="661">
          <cell r="O661">
            <v>13.723616236162364</v>
          </cell>
        </row>
        <row r="662">
          <cell r="O662">
            <v>16.160516173721827</v>
          </cell>
        </row>
        <row r="663">
          <cell r="O663">
            <v>13.919667896678966</v>
          </cell>
        </row>
        <row r="664">
          <cell r="O664">
            <v>20.250523353490934</v>
          </cell>
        </row>
        <row r="665">
          <cell r="O665">
            <v>20.051010808136343</v>
          </cell>
        </row>
        <row r="666">
          <cell r="O666">
            <v>33.218838801539313</v>
          </cell>
        </row>
        <row r="667">
          <cell r="O667">
            <v>27.568209969788519</v>
          </cell>
        </row>
        <row r="668">
          <cell r="O668">
            <v>33.31859507421661</v>
          </cell>
        </row>
        <row r="669">
          <cell r="O669">
            <v>34.836153846153849</v>
          </cell>
        </row>
        <row r="670">
          <cell r="O670">
            <v>4.4808433734939754</v>
          </cell>
        </row>
        <row r="671">
          <cell r="O671">
            <v>5.4410240963855427</v>
          </cell>
        </row>
        <row r="672">
          <cell r="O672">
            <v>1.9201653714520546</v>
          </cell>
        </row>
        <row r="673">
          <cell r="O673">
            <v>13.016088825214901</v>
          </cell>
        </row>
        <row r="674">
          <cell r="O674">
            <v>61.69307692307693</v>
          </cell>
        </row>
        <row r="675">
          <cell r="O675">
            <v>13.919667896678966</v>
          </cell>
        </row>
        <row r="676">
          <cell r="O676">
            <v>13.723616236162364</v>
          </cell>
        </row>
        <row r="677">
          <cell r="O677">
            <v>15.390055350553506</v>
          </cell>
        </row>
        <row r="678">
          <cell r="O678">
            <v>4.1607831325301214</v>
          </cell>
        </row>
        <row r="679">
          <cell r="O679">
            <v>4.1607831325301214</v>
          </cell>
        </row>
        <row r="680">
          <cell r="O680">
            <v>15.362891566265061</v>
          </cell>
        </row>
        <row r="681">
          <cell r="O681">
            <v>13.122469879518071</v>
          </cell>
        </row>
        <row r="682">
          <cell r="O682">
            <v>0</v>
          </cell>
        </row>
        <row r="683">
          <cell r="O683">
            <v>14.801900369003691</v>
          </cell>
        </row>
        <row r="684">
          <cell r="O684">
            <v>0.56008061943134679</v>
          </cell>
        </row>
        <row r="685">
          <cell r="O685">
            <v>6.8756470588235299</v>
          </cell>
        </row>
        <row r="686">
          <cell r="O686">
            <v>5.9293533123028386</v>
          </cell>
        </row>
        <row r="687">
          <cell r="O687">
            <v>2.9325000000000001</v>
          </cell>
        </row>
        <row r="688">
          <cell r="O688">
            <v>1.2841087613293052</v>
          </cell>
        </row>
        <row r="689">
          <cell r="O689">
            <v>2.9834999999999998</v>
          </cell>
        </row>
        <row r="690">
          <cell r="O690">
            <v>2.9834999999999998</v>
          </cell>
        </row>
        <row r="691">
          <cell r="O691">
            <v>51.895929095354532</v>
          </cell>
        </row>
        <row r="692">
          <cell r="O692">
            <v>13.919667896678966</v>
          </cell>
        </row>
        <row r="693">
          <cell r="O693">
            <v>13.919667896678966</v>
          </cell>
        </row>
        <row r="694">
          <cell r="O694">
            <v>13.919667896678966</v>
          </cell>
        </row>
        <row r="695">
          <cell r="O695">
            <v>13.919667896678966</v>
          </cell>
        </row>
        <row r="696">
          <cell r="O696">
            <v>17.335468277945619</v>
          </cell>
        </row>
        <row r="697">
          <cell r="O697">
            <v>37.412375000000004</v>
          </cell>
        </row>
        <row r="698">
          <cell r="O698">
            <v>0</v>
          </cell>
        </row>
        <row r="699">
          <cell r="O699">
            <v>0</v>
          </cell>
        </row>
        <row r="700">
          <cell r="O700">
            <v>25.601918429003021</v>
          </cell>
        </row>
        <row r="701">
          <cell r="O701">
            <v>12.061419558359622</v>
          </cell>
        </row>
        <row r="702">
          <cell r="O702">
            <v>13.919667896678966</v>
          </cell>
        </row>
        <row r="703">
          <cell r="O703">
            <v>13.919667896678966</v>
          </cell>
        </row>
        <row r="704">
          <cell r="O704">
            <v>9.5085055350553507</v>
          </cell>
        </row>
        <row r="705">
          <cell r="O705">
            <v>15.313941176470591</v>
          </cell>
        </row>
        <row r="706">
          <cell r="O706">
            <v>5.4410240963855427</v>
          </cell>
        </row>
        <row r="707">
          <cell r="O707">
            <v>0.77404493373668337</v>
          </cell>
        </row>
        <row r="708">
          <cell r="O708">
            <v>10.978892988929889</v>
          </cell>
        </row>
        <row r="709">
          <cell r="O709">
            <v>2.9834999999999998</v>
          </cell>
        </row>
        <row r="710">
          <cell r="O710">
            <v>2.9834999999999998</v>
          </cell>
        </row>
        <row r="711">
          <cell r="O711">
            <v>2.9834999999999998</v>
          </cell>
        </row>
        <row r="712">
          <cell r="O712">
            <v>5.9293533123028386</v>
          </cell>
        </row>
        <row r="713">
          <cell r="O713">
            <v>11.356336858006042</v>
          </cell>
        </row>
        <row r="714">
          <cell r="O714">
            <v>14.311771217712177</v>
          </cell>
        </row>
        <row r="715">
          <cell r="O715">
            <v>13.123237410071944</v>
          </cell>
        </row>
        <row r="716">
          <cell r="O716">
            <v>15.390055350553506</v>
          </cell>
        </row>
        <row r="717">
          <cell r="O717">
            <v>3.5206626506024103</v>
          </cell>
        </row>
        <row r="718">
          <cell r="O718">
            <v>4.4808433734939754</v>
          </cell>
        </row>
        <row r="719">
          <cell r="O719">
            <v>21.444036144578316</v>
          </cell>
        </row>
        <row r="720">
          <cell r="O720">
            <v>13.919667896678966</v>
          </cell>
        </row>
        <row r="721">
          <cell r="O721">
            <v>13.919667896678966</v>
          </cell>
        </row>
        <row r="722">
          <cell r="O722">
            <v>7.5842673716012072</v>
          </cell>
        </row>
        <row r="723">
          <cell r="O723">
            <v>18.743083333333331</v>
          </cell>
        </row>
        <row r="724">
          <cell r="O724">
            <v>13.122469879518071</v>
          </cell>
        </row>
        <row r="725">
          <cell r="O725">
            <v>60.481937269372693</v>
          </cell>
        </row>
        <row r="726">
          <cell r="O726">
            <v>18.496547277936966</v>
          </cell>
        </row>
        <row r="727">
          <cell r="O727">
            <v>6.9935962145110411</v>
          </cell>
        </row>
        <row r="728">
          <cell r="O728">
            <v>6.7549144254278728</v>
          </cell>
        </row>
        <row r="729">
          <cell r="O729">
            <v>4.9012915129151287</v>
          </cell>
        </row>
        <row r="730">
          <cell r="O730">
            <v>0</v>
          </cell>
        </row>
        <row r="731">
          <cell r="O731">
            <v>0</v>
          </cell>
        </row>
        <row r="732">
          <cell r="O732">
            <v>6.7549144254278728</v>
          </cell>
        </row>
        <row r="733">
          <cell r="O733">
            <v>29.373987915407856</v>
          </cell>
        </row>
        <row r="734">
          <cell r="O734">
            <v>16.468339483394836</v>
          </cell>
        </row>
        <row r="735">
          <cell r="O735">
            <v>28.329464944649448</v>
          </cell>
        </row>
        <row r="736">
          <cell r="O736">
            <v>13.919667896678966</v>
          </cell>
        </row>
        <row r="737">
          <cell r="O737">
            <v>19.899243542435425</v>
          </cell>
        </row>
        <row r="738">
          <cell r="O738">
            <v>15.390055350553506</v>
          </cell>
        </row>
        <row r="739">
          <cell r="O739">
            <v>15.042831325301208</v>
          </cell>
        </row>
        <row r="740">
          <cell r="O740">
            <v>3.8407228915662652</v>
          </cell>
        </row>
        <row r="741">
          <cell r="O741">
            <v>3.8407228915662652</v>
          </cell>
        </row>
        <row r="742">
          <cell r="O742">
            <v>4.8879599999999996</v>
          </cell>
        </row>
        <row r="743">
          <cell r="O743">
            <v>15.390055350553506</v>
          </cell>
        </row>
        <row r="744">
          <cell r="O744">
            <v>9.8025830258302573</v>
          </cell>
        </row>
        <row r="745">
          <cell r="O745">
            <v>3.4935</v>
          </cell>
        </row>
        <row r="746">
          <cell r="O746">
            <v>13.655903614457833</v>
          </cell>
        </row>
        <row r="747">
          <cell r="O747">
            <v>3.0855000000000001</v>
          </cell>
        </row>
        <row r="748">
          <cell r="O748">
            <v>2.9834999999999998</v>
          </cell>
        </row>
        <row r="749">
          <cell r="O749">
            <v>12.399675226586101</v>
          </cell>
        </row>
        <row r="750">
          <cell r="O750">
            <v>13.821642066420663</v>
          </cell>
        </row>
        <row r="751">
          <cell r="O751">
            <v>7.2469873817034713</v>
          </cell>
        </row>
        <row r="752">
          <cell r="O752">
            <v>3.5955000000000004</v>
          </cell>
        </row>
        <row r="753">
          <cell r="O753">
            <v>5.9390030211480367</v>
          </cell>
        </row>
        <row r="754">
          <cell r="O754">
            <v>7.5003785488958998</v>
          </cell>
        </row>
        <row r="755">
          <cell r="O755">
            <v>7.6645241691842907</v>
          </cell>
        </row>
        <row r="756">
          <cell r="O756">
            <v>8.3868353474320241</v>
          </cell>
        </row>
        <row r="757">
          <cell r="O757">
            <v>2.9834999999999998</v>
          </cell>
        </row>
        <row r="758">
          <cell r="O758">
            <v>5.8279968454258677</v>
          </cell>
        </row>
        <row r="759">
          <cell r="O759">
            <v>1.2841087613293052</v>
          </cell>
        </row>
        <row r="760">
          <cell r="O760">
            <v>13.122469879518071</v>
          </cell>
        </row>
        <row r="761">
          <cell r="O761">
            <v>15.362891566265061</v>
          </cell>
        </row>
        <row r="762">
          <cell r="O762">
            <v>4.1607831325301214</v>
          </cell>
        </row>
        <row r="763">
          <cell r="O763">
            <v>4.1607831325301214</v>
          </cell>
        </row>
        <row r="764">
          <cell r="O764">
            <v>30.682084870848712</v>
          </cell>
        </row>
        <row r="765">
          <cell r="O765">
            <v>0</v>
          </cell>
        </row>
        <row r="766">
          <cell r="O766">
            <v>1.7656495468277946</v>
          </cell>
        </row>
        <row r="767">
          <cell r="O767">
            <v>2.2766027462843632</v>
          </cell>
        </row>
        <row r="768">
          <cell r="O768">
            <v>13.919667896678966</v>
          </cell>
        </row>
        <row r="769">
          <cell r="O769">
            <v>13.723616236162364</v>
          </cell>
        </row>
        <row r="770">
          <cell r="O770">
            <v>13.919667896678966</v>
          </cell>
        </row>
        <row r="771">
          <cell r="O771">
            <v>13.919667896678966</v>
          </cell>
        </row>
        <row r="772">
          <cell r="O772">
            <v>51.895929095354532</v>
          </cell>
        </row>
        <row r="773">
          <cell r="O773">
            <v>5.9293533123028386</v>
          </cell>
        </row>
        <row r="774">
          <cell r="O774">
            <v>2.9834999999999998</v>
          </cell>
        </row>
        <row r="775">
          <cell r="O775">
            <v>12.061419558359622</v>
          </cell>
        </row>
        <row r="776">
          <cell r="O776">
            <v>25.521661631419938</v>
          </cell>
        </row>
        <row r="777">
          <cell r="O777">
            <v>37.412375000000004</v>
          </cell>
        </row>
        <row r="778">
          <cell r="O778">
            <v>0</v>
          </cell>
        </row>
        <row r="779">
          <cell r="O779">
            <v>0</v>
          </cell>
        </row>
        <row r="780">
          <cell r="O780">
            <v>13.919667896678966</v>
          </cell>
        </row>
        <row r="781">
          <cell r="O781">
            <v>17.335468277945619</v>
          </cell>
        </row>
        <row r="782">
          <cell r="O782">
            <v>13.919667896678966</v>
          </cell>
        </row>
        <row r="783">
          <cell r="O783">
            <v>5.9293533123028386</v>
          </cell>
        </row>
        <row r="784">
          <cell r="O784">
            <v>5.9293533123028386</v>
          </cell>
        </row>
        <row r="785">
          <cell r="O785">
            <v>10.978892988929889</v>
          </cell>
        </row>
        <row r="786">
          <cell r="O786">
            <v>5.4410240963855427</v>
          </cell>
        </row>
        <row r="787">
          <cell r="O787">
            <v>5.4410240963855427</v>
          </cell>
        </row>
        <row r="788">
          <cell r="O788">
            <v>9.6065313653136553</v>
          </cell>
        </row>
        <row r="789">
          <cell r="O789">
            <v>9.5085055350553507</v>
          </cell>
        </row>
        <row r="790">
          <cell r="O790">
            <v>28.427490774907753</v>
          </cell>
        </row>
        <row r="791">
          <cell r="O791">
            <v>13.919667896678966</v>
          </cell>
        </row>
        <row r="792">
          <cell r="O792">
            <v>4.4629200000000004</v>
          </cell>
        </row>
        <row r="793">
          <cell r="O793">
            <v>0.50407255748821223</v>
          </cell>
        </row>
        <row r="794">
          <cell r="O794">
            <v>5.0916249999999996</v>
          </cell>
        </row>
        <row r="795">
          <cell r="O795">
            <v>8.9070882352941201</v>
          </cell>
        </row>
        <row r="796">
          <cell r="O796">
            <v>0.38085482121331588</v>
          </cell>
        </row>
        <row r="797">
          <cell r="O797">
            <v>14.311771217712177</v>
          </cell>
        </row>
        <row r="798">
          <cell r="O798">
            <v>15.390055350553506</v>
          </cell>
        </row>
        <row r="799">
          <cell r="O799">
            <v>21.764096385542171</v>
          </cell>
        </row>
        <row r="800">
          <cell r="O800">
            <v>4.8009036144578312</v>
          </cell>
        </row>
        <row r="801">
          <cell r="O801">
            <v>4.8009036144578312</v>
          </cell>
        </row>
        <row r="802">
          <cell r="O802">
            <v>23.330147601476018</v>
          </cell>
        </row>
        <row r="803">
          <cell r="O803">
            <v>6.3347791798107265</v>
          </cell>
        </row>
        <row r="804">
          <cell r="O804">
            <v>5.9293533123028386</v>
          </cell>
        </row>
        <row r="805">
          <cell r="O805">
            <v>11.436593655589123</v>
          </cell>
        </row>
        <row r="806">
          <cell r="O806">
            <v>15.390055350553506</v>
          </cell>
        </row>
        <row r="807">
          <cell r="O807">
            <v>14.801900369003691</v>
          </cell>
        </row>
        <row r="808">
          <cell r="O808">
            <v>24.604483394833952</v>
          </cell>
        </row>
        <row r="809">
          <cell r="O809">
            <v>14.311771217712177</v>
          </cell>
        </row>
        <row r="810">
          <cell r="O810">
            <v>29.407749077490777</v>
          </cell>
        </row>
        <row r="811">
          <cell r="O811">
            <v>7.5441389728096677</v>
          </cell>
        </row>
        <row r="812">
          <cell r="O812">
            <v>16.566365313653137</v>
          </cell>
        </row>
        <row r="813">
          <cell r="O813">
            <v>11.396465256797583</v>
          </cell>
        </row>
        <row r="814">
          <cell r="O814">
            <v>7.664229828850857</v>
          </cell>
        </row>
        <row r="815">
          <cell r="O815">
            <v>0.50407255748821223</v>
          </cell>
        </row>
        <row r="816">
          <cell r="O816">
            <v>0</v>
          </cell>
        </row>
        <row r="817">
          <cell r="O817">
            <v>0</v>
          </cell>
        </row>
        <row r="818">
          <cell r="O818">
            <v>6.689963325183375</v>
          </cell>
        </row>
        <row r="819">
          <cell r="O819">
            <v>18.659705438066467</v>
          </cell>
        </row>
        <row r="820">
          <cell r="O820">
            <v>7.0442744479495278</v>
          </cell>
        </row>
        <row r="821">
          <cell r="O821">
            <v>2.9834999999999998</v>
          </cell>
        </row>
        <row r="822">
          <cell r="O822">
            <v>2.9834999999999998</v>
          </cell>
        </row>
        <row r="823">
          <cell r="O823">
            <v>13.429538745387454</v>
          </cell>
        </row>
        <row r="824">
          <cell r="O824">
            <v>8.136143911439115</v>
          </cell>
        </row>
        <row r="825">
          <cell r="O825">
            <v>16.076236162361621</v>
          </cell>
        </row>
        <row r="826">
          <cell r="O826">
            <v>24.324578313253014</v>
          </cell>
        </row>
        <row r="827">
          <cell r="O827">
            <v>4.4808433734939754</v>
          </cell>
        </row>
        <row r="828">
          <cell r="O828">
            <v>4.1607831325301214</v>
          </cell>
        </row>
        <row r="829">
          <cell r="O829">
            <v>1.1873709131944554</v>
          </cell>
        </row>
        <row r="830">
          <cell r="O830">
            <v>7.3950000000000005</v>
          </cell>
        </row>
        <row r="831">
          <cell r="O831">
            <v>7.5225000000000009</v>
          </cell>
        </row>
        <row r="832">
          <cell r="O832">
            <v>7.5441389728096677</v>
          </cell>
        </row>
        <row r="833">
          <cell r="O833">
            <v>10.978892988929889</v>
          </cell>
        </row>
        <row r="834">
          <cell r="O834">
            <v>9.8025830258302573</v>
          </cell>
        </row>
        <row r="835">
          <cell r="O835">
            <v>9.0183763837638384</v>
          </cell>
        </row>
        <row r="836">
          <cell r="O836">
            <v>9.8715861027190339</v>
          </cell>
        </row>
        <row r="837">
          <cell r="O837">
            <v>3.0855000000000001</v>
          </cell>
        </row>
        <row r="838">
          <cell r="O838">
            <v>2.9834999999999998</v>
          </cell>
        </row>
        <row r="839">
          <cell r="O839">
            <v>11.436593655589123</v>
          </cell>
        </row>
        <row r="840">
          <cell r="O840">
            <v>32.548685140667416</v>
          </cell>
        </row>
        <row r="841">
          <cell r="O841">
            <v>0</v>
          </cell>
        </row>
        <row r="842">
          <cell r="O842">
            <v>0</v>
          </cell>
        </row>
        <row r="843">
          <cell r="O843">
            <v>0</v>
          </cell>
        </row>
        <row r="844">
          <cell r="O844">
            <v>3.7717534082093929</v>
          </cell>
        </row>
        <row r="845">
          <cell r="O845">
            <v>1.6395317220543806</v>
          </cell>
        </row>
        <row r="846">
          <cell r="O846">
            <v>7.6511480362537769</v>
          </cell>
        </row>
        <row r="847">
          <cell r="O847">
            <v>27.139906587301837</v>
          </cell>
        </row>
        <row r="848">
          <cell r="O848">
            <v>36.970977917981067</v>
          </cell>
        </row>
        <row r="849">
          <cell r="O849">
            <v>8.4333333333333336</v>
          </cell>
        </row>
        <row r="850">
          <cell r="O850">
            <v>3.9828571428571427</v>
          </cell>
        </row>
        <row r="851">
          <cell r="O851">
            <v>3.8857142857142857</v>
          </cell>
        </row>
        <row r="852">
          <cell r="O852">
            <v>4.6385714285714288</v>
          </cell>
        </row>
        <row r="853">
          <cell r="O853">
            <v>1.0454838229385142</v>
          </cell>
        </row>
        <row r="854">
          <cell r="O854">
            <v>4.3589156626506034</v>
          </cell>
        </row>
        <row r="855">
          <cell r="O855">
            <v>4.3589156626506034</v>
          </cell>
        </row>
        <row r="856">
          <cell r="O856">
            <v>5.3648192771084346</v>
          </cell>
        </row>
        <row r="857">
          <cell r="O857">
            <v>5.3648192771084346</v>
          </cell>
        </row>
        <row r="858">
          <cell r="O858">
            <v>13.915000000000001</v>
          </cell>
        </row>
        <row r="859">
          <cell r="O859">
            <v>12.631328413284134</v>
          </cell>
        </row>
        <row r="860">
          <cell r="O860">
            <v>12.631328413284134</v>
          </cell>
        </row>
        <row r="861">
          <cell r="O861">
            <v>13.555571955719557</v>
          </cell>
        </row>
        <row r="862">
          <cell r="O862">
            <v>8.9343542435424368</v>
          </cell>
        </row>
        <row r="863">
          <cell r="O863">
            <v>21.926666666666666</v>
          </cell>
        </row>
        <row r="864">
          <cell r="O864">
            <v>0</v>
          </cell>
        </row>
        <row r="865">
          <cell r="O865">
            <v>12.836715867158672</v>
          </cell>
        </row>
        <row r="866">
          <cell r="O866">
            <v>11.809778597785979</v>
          </cell>
        </row>
        <row r="867">
          <cell r="O867">
            <v>13.042103321033212</v>
          </cell>
        </row>
        <row r="868">
          <cell r="O868">
            <v>14.171734317343176</v>
          </cell>
        </row>
        <row r="869">
          <cell r="O869">
            <v>55.66</v>
          </cell>
        </row>
        <row r="870">
          <cell r="O870">
            <v>17.428888888888888</v>
          </cell>
        </row>
        <row r="871">
          <cell r="O871">
            <v>10.611944444444443</v>
          </cell>
        </row>
        <row r="872">
          <cell r="O872">
            <v>16.73907749077491</v>
          </cell>
        </row>
        <row r="873">
          <cell r="O873">
            <v>4.3589156626506034</v>
          </cell>
        </row>
        <row r="874">
          <cell r="O874">
            <v>4.3589156626506034</v>
          </cell>
        </row>
        <row r="875">
          <cell r="O875">
            <v>6.7119411764705887</v>
          </cell>
        </row>
        <row r="876">
          <cell r="O876">
            <v>11.400240963855422</v>
          </cell>
        </row>
        <row r="877">
          <cell r="O877">
            <v>4.3589156626506034</v>
          </cell>
        </row>
        <row r="878">
          <cell r="O878">
            <v>23.456782334384858</v>
          </cell>
        </row>
        <row r="879">
          <cell r="O879">
            <v>31.367146282973621</v>
          </cell>
        </row>
        <row r="880">
          <cell r="O880">
            <v>7.9033836858006046</v>
          </cell>
        </row>
        <row r="881">
          <cell r="O881">
            <v>17.868708487084874</v>
          </cell>
        </row>
        <row r="882">
          <cell r="O882">
            <v>7.7471428571428564</v>
          </cell>
        </row>
        <row r="883">
          <cell r="O883">
            <v>11.501697416974169</v>
          </cell>
        </row>
        <row r="884">
          <cell r="O884">
            <v>12.939409594095942</v>
          </cell>
        </row>
        <row r="885">
          <cell r="O885">
            <v>0</v>
          </cell>
        </row>
        <row r="886">
          <cell r="O886">
            <v>0</v>
          </cell>
        </row>
        <row r="887">
          <cell r="O887">
            <v>11.30856495468278</v>
          </cell>
        </row>
        <row r="888">
          <cell r="O888">
            <v>12.015166051660518</v>
          </cell>
        </row>
        <row r="889">
          <cell r="O889">
            <v>10.988228782287823</v>
          </cell>
        </row>
        <row r="890">
          <cell r="O890">
            <v>10.988228782287823</v>
          </cell>
        </row>
        <row r="891">
          <cell r="O891">
            <v>4.7504380664652572</v>
          </cell>
        </row>
        <row r="892">
          <cell r="O892">
            <v>4.0050553505535058</v>
          </cell>
        </row>
        <row r="893">
          <cell r="O893">
            <v>3.902361623616236</v>
          </cell>
        </row>
        <row r="894">
          <cell r="O894">
            <v>2.9977648392420662</v>
          </cell>
        </row>
        <row r="895">
          <cell r="O895">
            <v>11.912472324723248</v>
          </cell>
        </row>
        <row r="896">
          <cell r="O896">
            <v>27.761955990220049</v>
          </cell>
        </row>
        <row r="897">
          <cell r="O897">
            <v>10.714826498422713</v>
          </cell>
        </row>
        <row r="898">
          <cell r="O898">
            <v>14.171734317343176</v>
          </cell>
        </row>
        <row r="899">
          <cell r="O899">
            <v>2.9871428571428571</v>
          </cell>
        </row>
        <row r="900">
          <cell r="O900">
            <v>12.631328413284134</v>
          </cell>
        </row>
        <row r="901">
          <cell r="O901">
            <v>12.836715867158672</v>
          </cell>
        </row>
        <row r="902">
          <cell r="O902">
            <v>6.1296529968454259</v>
          </cell>
        </row>
        <row r="903">
          <cell r="O903">
            <v>22.018112449799197</v>
          </cell>
        </row>
        <row r="904">
          <cell r="O904">
            <v>32.202084592145013</v>
          </cell>
        </row>
        <row r="905">
          <cell r="O905">
            <v>24.141686746987954</v>
          </cell>
        </row>
        <row r="906">
          <cell r="O906">
            <v>4.6942168674698799</v>
          </cell>
        </row>
        <row r="907">
          <cell r="O907">
            <v>6.7060240963855433</v>
          </cell>
        </row>
        <row r="908">
          <cell r="O908">
            <v>5.3648192771084346</v>
          </cell>
        </row>
        <row r="909">
          <cell r="O909">
            <v>7.0413253012048207</v>
          </cell>
        </row>
        <row r="910">
          <cell r="O910">
            <v>4.3589156626506034</v>
          </cell>
        </row>
        <row r="911">
          <cell r="O911">
            <v>8.3825301204819294</v>
          </cell>
        </row>
        <row r="912">
          <cell r="O912">
            <v>4.3589156626506034</v>
          </cell>
        </row>
        <row r="913">
          <cell r="O913">
            <v>7.0413253012048207</v>
          </cell>
        </row>
        <row r="914">
          <cell r="O914">
            <v>0.3733870796208979</v>
          </cell>
        </row>
        <row r="915">
          <cell r="O915">
            <v>4.3589156626506034</v>
          </cell>
        </row>
        <row r="916">
          <cell r="O916">
            <v>85.667408312958443</v>
          </cell>
        </row>
        <row r="917">
          <cell r="O917">
            <v>16.689592145015109</v>
          </cell>
        </row>
        <row r="918">
          <cell r="O918">
            <v>27.559805825242716</v>
          </cell>
        </row>
        <row r="919">
          <cell r="O919">
            <v>108.73432762836188</v>
          </cell>
        </row>
        <row r="920">
          <cell r="O920">
            <v>15.404059040590408</v>
          </cell>
        </row>
        <row r="921">
          <cell r="O921">
            <v>5.6616905444126076</v>
          </cell>
        </row>
        <row r="922">
          <cell r="O922">
            <v>2.7737325914695274</v>
          </cell>
        </row>
        <row r="923">
          <cell r="O923">
            <v>28.71457212713937</v>
          </cell>
        </row>
        <row r="924">
          <cell r="O924">
            <v>16.020221402214023</v>
          </cell>
        </row>
        <row r="925">
          <cell r="O925">
            <v>12.836715867158672</v>
          </cell>
        </row>
        <row r="926">
          <cell r="O926">
            <v>12.425940959409596</v>
          </cell>
        </row>
        <row r="927">
          <cell r="O927">
            <v>12.836715867158672</v>
          </cell>
        </row>
        <row r="928">
          <cell r="O928">
            <v>16.636383763837639</v>
          </cell>
        </row>
        <row r="929">
          <cell r="O929">
            <v>16.841771217712175</v>
          </cell>
        </row>
        <row r="930">
          <cell r="O930">
            <v>48.723519637462239</v>
          </cell>
        </row>
        <row r="931">
          <cell r="O931">
            <v>9.5564668769716086</v>
          </cell>
        </row>
        <row r="932">
          <cell r="O932">
            <v>13.24749077490775</v>
          </cell>
        </row>
        <row r="933">
          <cell r="O933">
            <v>10.577453874538747</v>
          </cell>
        </row>
        <row r="934">
          <cell r="O934">
            <v>16.533690036900371</v>
          </cell>
        </row>
        <row r="935">
          <cell r="O935">
            <v>6.3793696275071641</v>
          </cell>
        </row>
        <row r="936">
          <cell r="O936">
            <v>6.5723985239852416</v>
          </cell>
        </row>
        <row r="937">
          <cell r="O937">
            <v>41.385571955719556</v>
          </cell>
        </row>
        <row r="938">
          <cell r="O938">
            <v>0.54407831601902268</v>
          </cell>
        </row>
        <row r="939">
          <cell r="O939">
            <v>0.41605988872042909</v>
          </cell>
        </row>
        <row r="940">
          <cell r="O940">
            <v>0</v>
          </cell>
        </row>
        <row r="941">
          <cell r="O941">
            <v>0</v>
          </cell>
        </row>
        <row r="942">
          <cell r="O942">
            <v>24.646494464944652</v>
          </cell>
        </row>
        <row r="943">
          <cell r="O943">
            <v>16.072239747634068</v>
          </cell>
        </row>
        <row r="944">
          <cell r="O944">
            <v>2.5151039863712961</v>
          </cell>
        </row>
        <row r="945">
          <cell r="O945">
            <v>0</v>
          </cell>
        </row>
        <row r="946">
          <cell r="O946">
            <v>22.968132530120485</v>
          </cell>
        </row>
        <row r="947">
          <cell r="O947">
            <v>4.67544</v>
          </cell>
        </row>
        <row r="948">
          <cell r="O948">
            <v>18.080095923261393</v>
          </cell>
        </row>
        <row r="949">
          <cell r="O949">
            <v>160.30488264058681</v>
          </cell>
        </row>
        <row r="950">
          <cell r="O950">
            <v>0</v>
          </cell>
        </row>
        <row r="951">
          <cell r="O951">
            <v>0</v>
          </cell>
        </row>
        <row r="952">
          <cell r="O952">
            <v>0</v>
          </cell>
        </row>
        <row r="953">
          <cell r="O953">
            <v>0</v>
          </cell>
        </row>
        <row r="954">
          <cell r="O954">
            <v>14.629667673716012</v>
          </cell>
        </row>
        <row r="955">
          <cell r="O955">
            <v>21.68281124497992</v>
          </cell>
        </row>
        <row r="956">
          <cell r="O956">
            <v>4.3589156626506034</v>
          </cell>
        </row>
        <row r="957">
          <cell r="O957">
            <v>4.023614457831326</v>
          </cell>
        </row>
        <row r="958">
          <cell r="O958">
            <v>4.3589156626506034</v>
          </cell>
        </row>
        <row r="959">
          <cell r="O959">
            <v>4.023614457831326</v>
          </cell>
        </row>
        <row r="960">
          <cell r="O960">
            <v>5.5454612546125466</v>
          </cell>
        </row>
        <row r="961">
          <cell r="O961">
            <v>4.023614457831326</v>
          </cell>
        </row>
        <row r="962">
          <cell r="O962">
            <v>4.023614457831326</v>
          </cell>
        </row>
        <row r="963">
          <cell r="O963">
            <v>14.417951807228917</v>
          </cell>
        </row>
        <row r="964">
          <cell r="O964">
            <v>4.023614457831326</v>
          </cell>
        </row>
        <row r="965">
          <cell r="O965">
            <v>4.023614457831326</v>
          </cell>
        </row>
        <row r="966">
          <cell r="O966">
            <v>7.0413253012048207</v>
          </cell>
        </row>
        <row r="967">
          <cell r="O967">
            <v>4.023614457831326</v>
          </cell>
        </row>
        <row r="968">
          <cell r="O968">
            <v>8.7178313253012067</v>
          </cell>
        </row>
        <row r="969">
          <cell r="O969">
            <v>4.023614457831326</v>
          </cell>
        </row>
        <row r="970">
          <cell r="O970">
            <v>17.100361445783133</v>
          </cell>
        </row>
        <row r="971">
          <cell r="O971">
            <v>2.1128571428571425</v>
          </cell>
        </row>
        <row r="972">
          <cell r="O972">
            <v>9.7951510574018137</v>
          </cell>
        </row>
        <row r="973">
          <cell r="O973">
            <v>2.5257142857142858</v>
          </cell>
        </row>
        <row r="974">
          <cell r="O974">
            <v>7.8189274447949524</v>
          </cell>
        </row>
        <row r="975">
          <cell r="O975">
            <v>17.007222222222222</v>
          </cell>
        </row>
        <row r="976">
          <cell r="O976">
            <v>12.528634686346864</v>
          </cell>
        </row>
        <row r="977">
          <cell r="O977">
            <v>10.16667896678967</v>
          </cell>
        </row>
        <row r="978">
          <cell r="O978">
            <v>17.355239852398523</v>
          </cell>
        </row>
        <row r="979">
          <cell r="O979">
            <v>27.898044009779955</v>
          </cell>
        </row>
        <row r="980">
          <cell r="O980">
            <v>16.020221402214023</v>
          </cell>
        </row>
        <row r="981">
          <cell r="O981">
            <v>12.734022140221404</v>
          </cell>
        </row>
        <row r="982">
          <cell r="O982">
            <v>16.841771217712175</v>
          </cell>
        </row>
        <row r="983">
          <cell r="O983">
            <v>14.171734317343176</v>
          </cell>
        </row>
        <row r="984">
          <cell r="O984">
            <v>12.425940959409596</v>
          </cell>
        </row>
        <row r="985">
          <cell r="O985">
            <v>12.836715867158672</v>
          </cell>
        </row>
        <row r="986">
          <cell r="O986">
            <v>20.744132841328412</v>
          </cell>
        </row>
        <row r="987">
          <cell r="O987">
            <v>6.0331230283911674</v>
          </cell>
        </row>
        <row r="988">
          <cell r="O988">
            <v>2.9871428571428571</v>
          </cell>
        </row>
        <row r="989">
          <cell r="O989">
            <v>22.112658610271907</v>
          </cell>
        </row>
        <row r="990">
          <cell r="O990">
            <v>13.658265682656829</v>
          </cell>
        </row>
        <row r="991">
          <cell r="O991">
            <v>13.555571955719557</v>
          </cell>
        </row>
        <row r="992">
          <cell r="O992">
            <v>13.350184501845019</v>
          </cell>
        </row>
        <row r="993">
          <cell r="O993">
            <v>13.452878228782289</v>
          </cell>
        </row>
        <row r="994">
          <cell r="O994">
            <v>12.452365930599369</v>
          </cell>
        </row>
        <row r="995">
          <cell r="O995">
            <v>0.30937786597160111</v>
          </cell>
        </row>
        <row r="996">
          <cell r="O996">
            <v>9.0575867158671599</v>
          </cell>
        </row>
        <row r="997">
          <cell r="O997">
            <v>16.016963746223567</v>
          </cell>
        </row>
        <row r="998">
          <cell r="O998">
            <v>4.7782334384858043</v>
          </cell>
        </row>
        <row r="999">
          <cell r="O999">
            <v>3.688313253012049</v>
          </cell>
        </row>
        <row r="1000">
          <cell r="O1000">
            <v>3.688313253012049</v>
          </cell>
        </row>
        <row r="1001">
          <cell r="O1001">
            <v>17.99111111111111</v>
          </cell>
        </row>
        <row r="1002">
          <cell r="O1002">
            <v>5.6952681388012625</v>
          </cell>
        </row>
        <row r="1003">
          <cell r="O1003">
            <v>12.117859778597786</v>
          </cell>
        </row>
        <row r="1004">
          <cell r="O1004">
            <v>12.220553505535056</v>
          </cell>
        </row>
        <row r="1005">
          <cell r="O1005">
            <v>11.912472324723248</v>
          </cell>
        </row>
        <row r="1006">
          <cell r="O1006">
            <v>12.220553505535056</v>
          </cell>
        </row>
        <row r="1007">
          <cell r="O1007">
            <v>13.658265682656829</v>
          </cell>
        </row>
        <row r="1008">
          <cell r="O1008">
            <v>13.452878228782289</v>
          </cell>
        </row>
        <row r="1009">
          <cell r="O1009">
            <v>12.015166051660518</v>
          </cell>
        </row>
        <row r="1010">
          <cell r="O1010">
            <v>11.809778597785979</v>
          </cell>
        </row>
        <row r="1011">
          <cell r="O1011">
            <v>12.015166051660518</v>
          </cell>
        </row>
        <row r="1012">
          <cell r="O1012">
            <v>12.015166051660518</v>
          </cell>
        </row>
        <row r="1013">
          <cell r="O1013">
            <v>0</v>
          </cell>
        </row>
        <row r="1014">
          <cell r="O1014">
            <v>0</v>
          </cell>
        </row>
        <row r="1015">
          <cell r="O1015">
            <v>16.944464944649447</v>
          </cell>
        </row>
        <row r="1016">
          <cell r="O1016">
            <v>5.1207200000000004</v>
          </cell>
        </row>
        <row r="1017">
          <cell r="O1017">
            <v>0</v>
          </cell>
        </row>
        <row r="1018">
          <cell r="O1018">
            <v>4.6942168674698799</v>
          </cell>
        </row>
        <row r="1019">
          <cell r="O1019">
            <v>4.6942168674698799</v>
          </cell>
        </row>
        <row r="1020">
          <cell r="O1020">
            <v>0</v>
          </cell>
        </row>
        <row r="1021">
          <cell r="O1021">
            <v>0</v>
          </cell>
        </row>
        <row r="1022">
          <cell r="O1022">
            <v>16.899788519637465</v>
          </cell>
        </row>
        <row r="1023">
          <cell r="O1023">
            <v>27.19941087613293</v>
          </cell>
        </row>
        <row r="1024">
          <cell r="O1024">
            <v>0</v>
          </cell>
        </row>
        <row r="1025">
          <cell r="O1025">
            <v>18.587564575645761</v>
          </cell>
        </row>
        <row r="1026">
          <cell r="O1026">
            <v>14.529718875502008</v>
          </cell>
        </row>
        <row r="1027">
          <cell r="O1027">
            <v>15.680649546827794</v>
          </cell>
        </row>
        <row r="1028">
          <cell r="O1028">
            <v>11.680126182965299</v>
          </cell>
        </row>
        <row r="1029">
          <cell r="O1029">
            <v>17.560627306273066</v>
          </cell>
        </row>
        <row r="1030">
          <cell r="O1030">
            <v>17.560627306273066</v>
          </cell>
        </row>
        <row r="1031">
          <cell r="O1031">
            <v>4.2459667673716011</v>
          </cell>
        </row>
        <row r="1032">
          <cell r="O1032">
            <v>17.230599369085176</v>
          </cell>
        </row>
        <row r="1033">
          <cell r="O1033">
            <v>17.560627306273066</v>
          </cell>
        </row>
        <row r="1034">
          <cell r="O1034">
            <v>14.592808022922638</v>
          </cell>
        </row>
        <row r="1035">
          <cell r="O1035">
            <v>11.707084870848711</v>
          </cell>
        </row>
        <row r="1036">
          <cell r="O1036">
            <v>17.560627306273066</v>
          </cell>
        </row>
        <row r="1037">
          <cell r="O1037">
            <v>15.301365313653138</v>
          </cell>
        </row>
        <row r="1038">
          <cell r="O1038">
            <v>0</v>
          </cell>
        </row>
        <row r="1039">
          <cell r="O1039">
            <v>0</v>
          </cell>
        </row>
        <row r="1040">
          <cell r="O1040">
            <v>23.722250922509229</v>
          </cell>
        </row>
        <row r="1041">
          <cell r="O1041">
            <v>15.404059040590408</v>
          </cell>
        </row>
        <row r="1042">
          <cell r="O1042">
            <v>3.06</v>
          </cell>
        </row>
        <row r="1043">
          <cell r="O1043">
            <v>17.560627306273066</v>
          </cell>
        </row>
        <row r="1044">
          <cell r="O1044">
            <v>10.678177458033574</v>
          </cell>
        </row>
        <row r="1045">
          <cell r="O1045">
            <v>17.147090464547681</v>
          </cell>
        </row>
        <row r="1046">
          <cell r="O1046">
            <v>16.225608856088563</v>
          </cell>
        </row>
        <row r="1047">
          <cell r="O1047">
            <v>12.836715867158672</v>
          </cell>
        </row>
        <row r="1048">
          <cell r="O1048">
            <v>46.621555891238678</v>
          </cell>
        </row>
        <row r="1049">
          <cell r="O1049">
            <v>16.944464944649447</v>
          </cell>
        </row>
        <row r="1050">
          <cell r="O1050">
            <v>16.944464944649447</v>
          </cell>
        </row>
        <row r="1051">
          <cell r="O1051">
            <v>11.384999999999998</v>
          </cell>
        </row>
        <row r="1052">
          <cell r="O1052">
            <v>4.0778096676737157</v>
          </cell>
        </row>
        <row r="1053">
          <cell r="O1053">
            <v>2.7993690851735016</v>
          </cell>
        </row>
        <row r="1054">
          <cell r="O1054">
            <v>6.7060240963855433</v>
          </cell>
        </row>
        <row r="1055">
          <cell r="O1055">
            <v>7.0413253012048207</v>
          </cell>
        </row>
        <row r="1056">
          <cell r="O1056">
            <v>4.6942168674698799</v>
          </cell>
        </row>
        <row r="1057">
          <cell r="O1057">
            <v>5.3648192771084346</v>
          </cell>
        </row>
        <row r="1058">
          <cell r="O1058">
            <v>8.3825301204819294</v>
          </cell>
        </row>
        <row r="1059">
          <cell r="O1059">
            <v>4.3589156626506034</v>
          </cell>
        </row>
        <row r="1060">
          <cell r="O1060">
            <v>24.141686746987954</v>
          </cell>
        </row>
        <row r="1061">
          <cell r="O1061">
            <v>4.3589156626506034</v>
          </cell>
        </row>
        <row r="1062">
          <cell r="O1062">
            <v>7.0413253012048207</v>
          </cell>
        </row>
        <row r="1063">
          <cell r="O1063">
            <v>25.594658634538153</v>
          </cell>
        </row>
        <row r="1064">
          <cell r="O1064">
            <v>0</v>
          </cell>
        </row>
        <row r="1065">
          <cell r="O1065">
            <v>1.8242625890049584</v>
          </cell>
        </row>
        <row r="1066">
          <cell r="O1066">
            <v>2.5742857142857143</v>
          </cell>
        </row>
        <row r="1067">
          <cell r="O1067">
            <v>14.406944444444443</v>
          </cell>
        </row>
        <row r="1068">
          <cell r="O1068">
            <v>0</v>
          </cell>
        </row>
        <row r="1069">
          <cell r="O1069">
            <v>0</v>
          </cell>
        </row>
        <row r="1070">
          <cell r="O1070">
            <v>3.7646687697160881</v>
          </cell>
        </row>
        <row r="1071">
          <cell r="O1071">
            <v>17.079046454767727</v>
          </cell>
        </row>
        <row r="1072">
          <cell r="O1072">
            <v>12.860833333333332</v>
          </cell>
        </row>
        <row r="1073">
          <cell r="O1073">
            <v>14.336666666666664</v>
          </cell>
        </row>
        <row r="1074">
          <cell r="O1074">
            <v>12.860833333333332</v>
          </cell>
        </row>
        <row r="1075">
          <cell r="O1075">
            <v>8.644166666666667</v>
          </cell>
        </row>
        <row r="1076">
          <cell r="O1076">
            <v>16.636383763837639</v>
          </cell>
        </row>
        <row r="1077">
          <cell r="O1077">
            <v>12.734022140221404</v>
          </cell>
        </row>
        <row r="1078">
          <cell r="O1078">
            <v>14.171734317343176</v>
          </cell>
        </row>
        <row r="1079">
          <cell r="O1079">
            <v>42.627824773413899</v>
          </cell>
        </row>
        <row r="1080">
          <cell r="O1080">
            <v>10.686634656593281</v>
          </cell>
        </row>
        <row r="1081">
          <cell r="O1081">
            <v>0.50447129909365562</v>
          </cell>
        </row>
        <row r="1082">
          <cell r="O1082">
            <v>0.50447129909365562</v>
          </cell>
        </row>
        <row r="1083">
          <cell r="O1083">
            <v>12.734022140221404</v>
          </cell>
        </row>
        <row r="1084">
          <cell r="O1084">
            <v>15.609446494464944</v>
          </cell>
        </row>
        <row r="1085">
          <cell r="O1085">
            <v>14.069040590405905</v>
          </cell>
        </row>
        <row r="1086">
          <cell r="O1086">
            <v>0</v>
          </cell>
        </row>
        <row r="1087">
          <cell r="O1087">
            <v>0</v>
          </cell>
        </row>
        <row r="1088">
          <cell r="O1088">
            <v>2.7442857142857142</v>
          </cell>
        </row>
        <row r="1089">
          <cell r="O1089">
            <v>0.51207370919437423</v>
          </cell>
        </row>
        <row r="1090">
          <cell r="O1090">
            <v>0</v>
          </cell>
        </row>
        <row r="1091">
          <cell r="O1091">
            <v>15.037726161369196</v>
          </cell>
        </row>
        <row r="1092">
          <cell r="O1092">
            <v>15.386374622356495</v>
          </cell>
        </row>
        <row r="1093">
          <cell r="O1093">
            <v>2.9258924205378976</v>
          </cell>
        </row>
        <row r="1094">
          <cell r="O1094">
            <v>0</v>
          </cell>
        </row>
        <row r="1095">
          <cell r="O1095">
            <v>5.4427675276752767</v>
          </cell>
        </row>
        <row r="1096">
          <cell r="O1096">
            <v>5.4427675276752767</v>
          </cell>
        </row>
        <row r="1097">
          <cell r="O1097">
            <v>5.4427675276752767</v>
          </cell>
        </row>
        <row r="1098">
          <cell r="O1098">
            <v>5.2373800738007379</v>
          </cell>
        </row>
        <row r="1099">
          <cell r="O1099">
            <v>5.2373800738007379</v>
          </cell>
        </row>
        <row r="1100">
          <cell r="O1100">
            <v>5.2373800738007379</v>
          </cell>
        </row>
        <row r="1101">
          <cell r="O1101">
            <v>5.2373800738007379</v>
          </cell>
        </row>
        <row r="1102">
          <cell r="O1102">
            <v>48.014395604395617</v>
          </cell>
        </row>
        <row r="1103">
          <cell r="O1103">
            <v>6.8300732600732612</v>
          </cell>
        </row>
        <row r="1104">
          <cell r="O1104">
            <v>9.7237349397590371</v>
          </cell>
        </row>
        <row r="1105">
          <cell r="O1105">
            <v>10.059036144578315</v>
          </cell>
        </row>
        <row r="1106">
          <cell r="O1106">
            <v>10.059036144578315</v>
          </cell>
        </row>
        <row r="1107">
          <cell r="O1107">
            <v>16.094457831325304</v>
          </cell>
        </row>
        <row r="1108">
          <cell r="O1108">
            <v>3.2790634441087612</v>
          </cell>
        </row>
        <row r="1109">
          <cell r="O1109">
            <v>0.7681105637915614</v>
          </cell>
        </row>
        <row r="1110">
          <cell r="O1110">
            <v>7.2912546125461253</v>
          </cell>
        </row>
        <row r="1111">
          <cell r="O1111">
            <v>15.19867158671587</v>
          </cell>
        </row>
        <row r="1112">
          <cell r="O1112">
            <v>20.641439114391147</v>
          </cell>
        </row>
        <row r="1113">
          <cell r="O1113">
            <v>11.912472324723248</v>
          </cell>
        </row>
        <row r="1114">
          <cell r="O1114">
            <v>13.350184501845019</v>
          </cell>
        </row>
        <row r="1115">
          <cell r="O1115">
            <v>17.21513447432763</v>
          </cell>
        </row>
        <row r="1116">
          <cell r="O1116">
            <v>18.260945558739255</v>
          </cell>
        </row>
        <row r="1117">
          <cell r="O1117">
            <v>5.7435331230283913</v>
          </cell>
        </row>
        <row r="1118">
          <cell r="O1118">
            <v>2.9871428571428571</v>
          </cell>
        </row>
        <row r="1119">
          <cell r="O1119">
            <v>6.419242902208202</v>
          </cell>
        </row>
        <row r="1120">
          <cell r="O1120">
            <v>2.6714285714285713</v>
          </cell>
        </row>
        <row r="1121">
          <cell r="O1121">
            <v>10.47877750611247</v>
          </cell>
        </row>
        <row r="1122">
          <cell r="O1122">
            <v>15.46111111111111</v>
          </cell>
        </row>
        <row r="1123">
          <cell r="O1123">
            <v>7.3362776025236593</v>
          </cell>
        </row>
        <row r="1124">
          <cell r="O1124">
            <v>41.166625916870423</v>
          </cell>
        </row>
        <row r="1125">
          <cell r="O1125">
            <v>25.770075528700907</v>
          </cell>
        </row>
        <row r="1126">
          <cell r="O1126">
            <v>33.547341389728096</v>
          </cell>
        </row>
        <row r="1127">
          <cell r="O1127">
            <v>8.3825301204819294</v>
          </cell>
        </row>
        <row r="1128">
          <cell r="O1128">
            <v>4.3589156626506034</v>
          </cell>
        </row>
        <row r="1129">
          <cell r="O1129">
            <v>4.6942168674698799</v>
          </cell>
        </row>
        <row r="1130">
          <cell r="O1130">
            <v>6.7060240963855433</v>
          </cell>
        </row>
        <row r="1131">
          <cell r="O1131">
            <v>5.3648192771084346</v>
          </cell>
        </row>
        <row r="1132">
          <cell r="O1132">
            <v>7.0413253012048207</v>
          </cell>
        </row>
        <row r="1133">
          <cell r="O1133">
            <v>24.141686746987954</v>
          </cell>
        </row>
        <row r="1134">
          <cell r="O1134">
            <v>4.3589156626506034</v>
          </cell>
        </row>
        <row r="1135">
          <cell r="O1135">
            <v>7.0413253012048207</v>
          </cell>
        </row>
        <row r="1136">
          <cell r="O1136">
            <v>25.594658634538153</v>
          </cell>
        </row>
        <row r="1137">
          <cell r="O1137">
            <v>10.682222222222221</v>
          </cell>
        </row>
        <row r="1138">
          <cell r="O1138">
            <v>24.631931540342304</v>
          </cell>
        </row>
        <row r="1139">
          <cell r="O1139">
            <v>7.3362776025236593</v>
          </cell>
        </row>
        <row r="1140">
          <cell r="O1140">
            <v>16.841771217712175</v>
          </cell>
        </row>
        <row r="1141">
          <cell r="O1141">
            <v>17.047158671586718</v>
          </cell>
        </row>
        <row r="1142">
          <cell r="O1142">
            <v>16.841771217712175</v>
          </cell>
        </row>
        <row r="1143">
          <cell r="O1143">
            <v>17.047158671586718</v>
          </cell>
        </row>
        <row r="1144">
          <cell r="O1144">
            <v>16.841771217712175</v>
          </cell>
        </row>
        <row r="1145">
          <cell r="O1145">
            <v>20.004938875305623</v>
          </cell>
        </row>
        <row r="1146">
          <cell r="O1146">
            <v>62.218126888217519</v>
          </cell>
        </row>
        <row r="1147">
          <cell r="O1147">
            <v>29.259335347432025</v>
          </cell>
        </row>
        <row r="1148">
          <cell r="O1148">
            <v>10.401111111111112</v>
          </cell>
        </row>
        <row r="1149">
          <cell r="O1149">
            <v>0.54407831601902268</v>
          </cell>
        </row>
        <row r="1150">
          <cell r="O1150">
            <v>6.9501577287066247</v>
          </cell>
        </row>
        <row r="1151">
          <cell r="O1151">
            <v>15.609446494464944</v>
          </cell>
        </row>
        <row r="1152">
          <cell r="O1152">
            <v>7.0949526813880119</v>
          </cell>
        </row>
        <row r="1153">
          <cell r="O1153">
            <v>26.084206642066423</v>
          </cell>
        </row>
        <row r="1154">
          <cell r="O1154">
            <v>9.2066012084592135</v>
          </cell>
        </row>
        <row r="1155">
          <cell r="O1155">
            <v>0</v>
          </cell>
        </row>
        <row r="1156">
          <cell r="O1156">
            <v>10.328706624605678</v>
          </cell>
        </row>
        <row r="1157">
          <cell r="O1157">
            <v>13.914999999999999</v>
          </cell>
        </row>
        <row r="1158">
          <cell r="O1158">
            <v>12.821978851963745</v>
          </cell>
        </row>
        <row r="1159">
          <cell r="O1159">
            <v>15.917527675276755</v>
          </cell>
        </row>
        <row r="1160">
          <cell r="O1160">
            <v>16.944464944649447</v>
          </cell>
        </row>
        <row r="1161">
          <cell r="O1161">
            <v>16.636383763837639</v>
          </cell>
        </row>
        <row r="1162">
          <cell r="O1162">
            <v>0.51207370919437423</v>
          </cell>
        </row>
        <row r="1163">
          <cell r="O1163">
            <v>25.057269372693728</v>
          </cell>
        </row>
        <row r="1164">
          <cell r="O1164">
            <v>0</v>
          </cell>
        </row>
        <row r="1165">
          <cell r="O1165">
            <v>0</v>
          </cell>
        </row>
        <row r="1166">
          <cell r="O1166">
            <v>5.7508487084870845</v>
          </cell>
        </row>
        <row r="1167">
          <cell r="O1167">
            <v>6.0813880126182962</v>
          </cell>
        </row>
        <row r="1168">
          <cell r="O1168">
            <v>18.693042168674701</v>
          </cell>
        </row>
        <row r="1169">
          <cell r="O1169">
            <v>4.3589156626506034</v>
          </cell>
        </row>
        <row r="1170">
          <cell r="O1170">
            <v>6.7060240963855433</v>
          </cell>
        </row>
        <row r="1171">
          <cell r="O1171">
            <v>4.6942168674698799</v>
          </cell>
        </row>
        <row r="1172">
          <cell r="O1172">
            <v>7.7119277108433737</v>
          </cell>
        </row>
        <row r="1173">
          <cell r="O1173">
            <v>10.313470588235294</v>
          </cell>
        </row>
        <row r="1174">
          <cell r="O1174">
            <v>4.4528000000000008</v>
          </cell>
        </row>
        <row r="1175">
          <cell r="O1175">
            <v>5.3648192771084346</v>
          </cell>
        </row>
        <row r="1176">
          <cell r="O1176">
            <v>1.0930211480362539</v>
          </cell>
        </row>
        <row r="1177">
          <cell r="O1177">
            <v>0.71466767371601214</v>
          </cell>
        </row>
        <row r="1178">
          <cell r="O1178">
            <v>1.4250301204819278</v>
          </cell>
        </row>
        <row r="1179">
          <cell r="O1179">
            <v>10.401111111111112</v>
          </cell>
        </row>
        <row r="1180">
          <cell r="O1180">
            <v>0.52274191146925708</v>
          </cell>
        </row>
        <row r="1181">
          <cell r="O1181">
            <v>17.5432664756447</v>
          </cell>
        </row>
        <row r="1182">
          <cell r="O1182">
            <v>12.211041009463722</v>
          </cell>
        </row>
        <row r="1183">
          <cell r="O1183">
            <v>16.636383763837639</v>
          </cell>
        </row>
        <row r="1184">
          <cell r="O1184">
            <v>16.944464944649447</v>
          </cell>
        </row>
        <row r="1185">
          <cell r="O1185">
            <v>16.020221402214023</v>
          </cell>
        </row>
        <row r="1186">
          <cell r="O1186">
            <v>20.95755501222494</v>
          </cell>
        </row>
        <row r="1187">
          <cell r="O1187">
            <v>19.464184290030211</v>
          </cell>
        </row>
        <row r="1188">
          <cell r="O1188">
            <v>15.19867158671587</v>
          </cell>
        </row>
        <row r="1189">
          <cell r="O1189">
            <v>12.57972222222222</v>
          </cell>
        </row>
        <row r="1190">
          <cell r="O1190">
            <v>16.841771217712175</v>
          </cell>
        </row>
        <row r="1191">
          <cell r="O1191">
            <v>0.96013820473945177</v>
          </cell>
        </row>
        <row r="1192">
          <cell r="O1192">
            <v>0</v>
          </cell>
        </row>
        <row r="1193">
          <cell r="O1193">
            <v>0</v>
          </cell>
        </row>
        <row r="1194">
          <cell r="O1194">
            <v>18.587564575645761</v>
          </cell>
        </row>
        <row r="1195">
          <cell r="O1195">
            <v>16.841771217712175</v>
          </cell>
        </row>
        <row r="1196">
          <cell r="O1196">
            <v>7.7706624605678236</v>
          </cell>
        </row>
        <row r="1197">
          <cell r="O1197">
            <v>7.722397476340694</v>
          </cell>
        </row>
        <row r="1198">
          <cell r="O1198">
            <v>20.846826568265683</v>
          </cell>
        </row>
        <row r="1199">
          <cell r="O1199">
            <v>16.841771217712175</v>
          </cell>
        </row>
        <row r="1200">
          <cell r="O1200">
            <v>12.57972222222222</v>
          </cell>
        </row>
        <row r="1201">
          <cell r="O1201">
            <v>6.9501577287066247</v>
          </cell>
        </row>
        <row r="1202">
          <cell r="O1202">
            <v>3.4971428571428573</v>
          </cell>
        </row>
        <row r="1203">
          <cell r="O1203">
            <v>14.685202952029522</v>
          </cell>
        </row>
        <row r="1204">
          <cell r="O1204">
            <v>16.841771217712175</v>
          </cell>
        </row>
        <row r="1205">
          <cell r="O1205">
            <v>14.017066014669929</v>
          </cell>
        </row>
        <row r="1206">
          <cell r="O1206">
            <v>14.479815498154982</v>
          </cell>
        </row>
        <row r="1207">
          <cell r="O1207">
            <v>26.442703927492449</v>
          </cell>
        </row>
        <row r="1208">
          <cell r="O1208">
            <v>16.841771217712175</v>
          </cell>
        </row>
        <row r="1209">
          <cell r="O1209">
            <v>16.841771217712175</v>
          </cell>
        </row>
        <row r="1210">
          <cell r="O1210">
            <v>21.360295202952035</v>
          </cell>
        </row>
        <row r="1211">
          <cell r="O1211">
            <v>5.6222222222222218</v>
          </cell>
        </row>
        <row r="1212">
          <cell r="O1212">
            <v>16.636383763837639</v>
          </cell>
        </row>
        <row r="1213">
          <cell r="O1213">
            <v>5.8106593406593419</v>
          </cell>
        </row>
        <row r="1214">
          <cell r="O1214">
            <v>0.93880180018968629</v>
          </cell>
        </row>
        <row r="1215">
          <cell r="O1215">
            <v>5.5048351648351659</v>
          </cell>
        </row>
        <row r="1216">
          <cell r="O1216">
            <v>23.311476014760149</v>
          </cell>
        </row>
        <row r="1217">
          <cell r="O1217">
            <v>20.744132841328412</v>
          </cell>
        </row>
        <row r="1218">
          <cell r="O1218">
            <v>14.069040590405905</v>
          </cell>
        </row>
        <row r="1219">
          <cell r="O1219">
            <v>6.0354216867469885</v>
          </cell>
        </row>
        <row r="1220">
          <cell r="O1220">
            <v>0.14935483184835915</v>
          </cell>
        </row>
        <row r="1221">
          <cell r="O1221">
            <v>0.92813359791480332</v>
          </cell>
        </row>
        <row r="1222">
          <cell r="O1222">
            <v>14.069040590405905</v>
          </cell>
        </row>
        <row r="1223">
          <cell r="O1223">
            <v>14.377121771217714</v>
          </cell>
        </row>
        <row r="1224">
          <cell r="O1224">
            <v>29.343413897280968</v>
          </cell>
        </row>
        <row r="1225">
          <cell r="O1225">
            <v>1.9513737825294539</v>
          </cell>
        </row>
        <row r="1226">
          <cell r="O1226">
            <v>4.2301599999999997</v>
          </cell>
        </row>
        <row r="1227">
          <cell r="O1227">
            <v>0</v>
          </cell>
        </row>
        <row r="1228">
          <cell r="O1228">
            <v>0</v>
          </cell>
        </row>
        <row r="1229">
          <cell r="O1229">
            <v>0</v>
          </cell>
        </row>
        <row r="1230">
          <cell r="O1230">
            <v>0</v>
          </cell>
        </row>
        <row r="1231">
          <cell r="O1231">
            <v>51.860332103321035</v>
          </cell>
        </row>
        <row r="1232">
          <cell r="O1232">
            <v>7.1885608856088572</v>
          </cell>
        </row>
        <row r="1233">
          <cell r="O1233">
            <v>127.5151749019608</v>
          </cell>
        </row>
        <row r="1234">
          <cell r="O1234">
            <v>6.3058912386706947</v>
          </cell>
        </row>
        <row r="1235">
          <cell r="O1235">
            <v>127.5151749019608</v>
          </cell>
        </row>
        <row r="1236">
          <cell r="O1236">
            <v>0</v>
          </cell>
        </row>
        <row r="1237">
          <cell r="O1237">
            <v>87.300464547677279</v>
          </cell>
        </row>
        <row r="1238">
          <cell r="O1238">
            <v>43.762885196374619</v>
          </cell>
        </row>
        <row r="1239">
          <cell r="O1239">
            <v>19.223935742971886</v>
          </cell>
        </row>
        <row r="1240">
          <cell r="O1240">
            <v>46.075045317220543</v>
          </cell>
        </row>
        <row r="1241">
          <cell r="O1241">
            <v>7.8711111111111096</v>
          </cell>
        </row>
        <row r="1242">
          <cell r="O1242">
            <v>20.744132841328412</v>
          </cell>
        </row>
        <row r="1243">
          <cell r="O1243">
            <v>2.9871428571428571</v>
          </cell>
        </row>
        <row r="1244">
          <cell r="O1244">
            <v>20.744132841328412</v>
          </cell>
        </row>
        <row r="1245">
          <cell r="O1245">
            <v>12.836715867158672</v>
          </cell>
        </row>
        <row r="1246">
          <cell r="O1246">
            <v>16.020221402214023</v>
          </cell>
        </row>
        <row r="1247">
          <cell r="O1247">
            <v>27.761955990220049</v>
          </cell>
        </row>
        <row r="1248">
          <cell r="O1248">
            <v>0</v>
          </cell>
        </row>
        <row r="1249">
          <cell r="O1249">
            <v>31.554722222222217</v>
          </cell>
        </row>
        <row r="1250">
          <cell r="O1250">
            <v>15.917527675276755</v>
          </cell>
        </row>
        <row r="1251">
          <cell r="O1251">
            <v>4.0071428571428571</v>
          </cell>
        </row>
        <row r="1252">
          <cell r="O1252">
            <v>16.636383763837639</v>
          </cell>
        </row>
        <row r="1253">
          <cell r="O1253">
            <v>0</v>
          </cell>
        </row>
        <row r="1254">
          <cell r="O1254">
            <v>0</v>
          </cell>
        </row>
        <row r="1255">
          <cell r="O1255">
            <v>3.9585714285714286</v>
          </cell>
        </row>
        <row r="1256">
          <cell r="O1256">
            <v>11.098368580060423</v>
          </cell>
        </row>
        <row r="1257">
          <cell r="O1257">
            <v>1.7779183351935024</v>
          </cell>
        </row>
        <row r="1258">
          <cell r="O1258">
            <v>9.5429154078549843</v>
          </cell>
        </row>
        <row r="1259">
          <cell r="O1259">
            <v>20.846826568265683</v>
          </cell>
        </row>
        <row r="1260">
          <cell r="O1260">
            <v>22.079151291512918</v>
          </cell>
        </row>
        <row r="1261">
          <cell r="O1261">
            <v>14.209274924471298</v>
          </cell>
        </row>
        <row r="1262">
          <cell r="O1262">
            <v>6.2862556803489884</v>
          </cell>
        </row>
        <row r="1263">
          <cell r="O1263">
            <v>9.8880229226361056</v>
          </cell>
        </row>
        <row r="1264">
          <cell r="O1264">
            <v>13.760959409594099</v>
          </cell>
        </row>
        <row r="1265">
          <cell r="O1265">
            <v>8.1852941176470591</v>
          </cell>
        </row>
        <row r="1266">
          <cell r="O1266">
            <v>1.4828801162087089</v>
          </cell>
        </row>
        <row r="1267">
          <cell r="O1267">
            <v>8.3825301204819294</v>
          </cell>
        </row>
        <row r="1268">
          <cell r="O1268">
            <v>4.3589156626506034</v>
          </cell>
        </row>
        <row r="1269">
          <cell r="O1269">
            <v>6.7060240963855433</v>
          </cell>
        </row>
        <row r="1270">
          <cell r="O1270">
            <v>4.6942168674698799</v>
          </cell>
        </row>
        <row r="1271">
          <cell r="O1271">
            <v>7.0413253012048207</v>
          </cell>
        </row>
        <row r="1272">
          <cell r="O1272">
            <v>5.3648192771084346</v>
          </cell>
        </row>
        <row r="1273">
          <cell r="O1273">
            <v>24.141686746987954</v>
          </cell>
        </row>
        <row r="1274">
          <cell r="O1274">
            <v>7.0413253012048207</v>
          </cell>
        </row>
        <row r="1275">
          <cell r="O1275">
            <v>4.3589156626506034</v>
          </cell>
        </row>
        <row r="1276">
          <cell r="O1276">
            <v>25.594658634538153</v>
          </cell>
        </row>
        <row r="1277">
          <cell r="O1277">
            <v>59.384722222222216</v>
          </cell>
        </row>
        <row r="1278">
          <cell r="O1278">
            <v>7.7475457875457883</v>
          </cell>
        </row>
        <row r="1279">
          <cell r="O1279">
            <v>14.171734317343176</v>
          </cell>
        </row>
        <row r="1280">
          <cell r="O1280">
            <v>15.917527675276755</v>
          </cell>
        </row>
        <row r="1281">
          <cell r="O1281">
            <v>15.814833948339485</v>
          </cell>
        </row>
        <row r="1282">
          <cell r="O1282">
            <v>0.54407831601902268</v>
          </cell>
        </row>
        <row r="1283">
          <cell r="O1283">
            <v>0.54407831601902268</v>
          </cell>
        </row>
        <row r="1284">
          <cell r="O1284">
            <v>3.6671428571428568</v>
          </cell>
        </row>
        <row r="1285">
          <cell r="O1285">
            <v>6.3479305135951662</v>
          </cell>
        </row>
        <row r="1286">
          <cell r="O1286">
            <v>24.631931540342304</v>
          </cell>
        </row>
        <row r="1287">
          <cell r="O1287">
            <v>14.171734317343176</v>
          </cell>
        </row>
        <row r="1288">
          <cell r="O1288">
            <v>8.1522222222222211</v>
          </cell>
        </row>
        <row r="1289">
          <cell r="O1289">
            <v>25.981512915129155</v>
          </cell>
        </row>
        <row r="1290">
          <cell r="O1290">
            <v>24.133025830258305</v>
          </cell>
        </row>
        <row r="1291">
          <cell r="O1291">
            <v>33.883655589123862</v>
          </cell>
        </row>
        <row r="1292">
          <cell r="O1292">
            <v>20.744132841328412</v>
          </cell>
        </row>
        <row r="1293">
          <cell r="O1293">
            <v>23.619557195571957</v>
          </cell>
        </row>
        <row r="1294">
          <cell r="O1294">
            <v>16.841771217712175</v>
          </cell>
        </row>
        <row r="1295">
          <cell r="O1295">
            <v>17.971402214022142</v>
          </cell>
        </row>
        <row r="1296">
          <cell r="O1296">
            <v>23.208782287822881</v>
          </cell>
        </row>
        <row r="1297">
          <cell r="O1297">
            <v>2.4536865232230434</v>
          </cell>
        </row>
        <row r="1298">
          <cell r="O1298">
            <v>18.279483394833949</v>
          </cell>
        </row>
        <row r="1299">
          <cell r="O1299">
            <v>10.16667896678967</v>
          </cell>
        </row>
        <row r="1300">
          <cell r="O1300">
            <v>10.474760147601476</v>
          </cell>
        </row>
        <row r="1301">
          <cell r="O1301">
            <v>9.1361111111111111</v>
          </cell>
        </row>
        <row r="1302">
          <cell r="O1302">
            <v>0</v>
          </cell>
        </row>
        <row r="1303">
          <cell r="O1303">
            <v>0</v>
          </cell>
        </row>
        <row r="1304">
          <cell r="O1304">
            <v>48.632222222222218</v>
          </cell>
        </row>
        <row r="1305">
          <cell r="O1305">
            <v>2.2585714285714289</v>
          </cell>
        </row>
        <row r="1306">
          <cell r="O1306">
            <v>61.419380664652572</v>
          </cell>
        </row>
        <row r="1307">
          <cell r="O1307">
            <v>9.7531117824773403</v>
          </cell>
        </row>
        <row r="1308">
          <cell r="O1308">
            <v>4.2955835962145112</v>
          </cell>
        </row>
        <row r="1309">
          <cell r="O1309">
            <v>153.87648509803924</v>
          </cell>
        </row>
        <row r="1310">
          <cell r="O1310">
            <v>153.87648509803924</v>
          </cell>
        </row>
        <row r="1311">
          <cell r="O1311">
            <v>15.470453172205438</v>
          </cell>
        </row>
        <row r="1312">
          <cell r="O1312">
            <v>14.171734317343176</v>
          </cell>
        </row>
        <row r="1313">
          <cell r="O1313">
            <v>11.384999999999998</v>
          </cell>
        </row>
        <row r="1314">
          <cell r="O1314">
            <v>11.056329305135954</v>
          </cell>
        </row>
        <row r="1315">
          <cell r="O1315">
            <v>6.3961369193154045</v>
          </cell>
        </row>
        <row r="1316">
          <cell r="O1316">
            <v>17.100361445783133</v>
          </cell>
        </row>
        <row r="1317">
          <cell r="O1317">
            <v>4.023614457831326</v>
          </cell>
        </row>
        <row r="1318">
          <cell r="O1318">
            <v>4.023614457831326</v>
          </cell>
        </row>
        <row r="1319">
          <cell r="O1319">
            <v>9.0531325301204841</v>
          </cell>
        </row>
        <row r="1320">
          <cell r="O1320">
            <v>3.688313253012049</v>
          </cell>
        </row>
        <row r="1321">
          <cell r="O1321">
            <v>14.417951807228917</v>
          </cell>
        </row>
        <row r="1322">
          <cell r="O1322">
            <v>4.023614457831326</v>
          </cell>
        </row>
        <row r="1323">
          <cell r="O1323">
            <v>4.023614457831326</v>
          </cell>
        </row>
        <row r="1324">
          <cell r="O1324">
            <v>7.3766265060240981</v>
          </cell>
        </row>
        <row r="1325">
          <cell r="O1325">
            <v>3.688313253012049</v>
          </cell>
        </row>
        <row r="1326">
          <cell r="O1326">
            <v>25.594658634538153</v>
          </cell>
        </row>
        <row r="1327">
          <cell r="O1327">
            <v>19.506223564954681</v>
          </cell>
        </row>
        <row r="1328">
          <cell r="O1328">
            <v>13.966346863468635</v>
          </cell>
        </row>
        <row r="1329">
          <cell r="O1329">
            <v>36.448051359516619</v>
          </cell>
        </row>
        <row r="1330">
          <cell r="O1330">
            <v>7.3362776025236593</v>
          </cell>
        </row>
        <row r="1331">
          <cell r="O1331">
            <v>70.207499999999996</v>
          </cell>
        </row>
        <row r="1332">
          <cell r="O1332">
            <v>10.682222222222221</v>
          </cell>
        </row>
        <row r="1333">
          <cell r="O1333">
            <v>12.653821752265861</v>
          </cell>
        </row>
        <row r="1334">
          <cell r="O1334">
            <v>16.841771217712175</v>
          </cell>
        </row>
        <row r="1335">
          <cell r="O1335">
            <v>16.841771217712175</v>
          </cell>
        </row>
        <row r="1336">
          <cell r="O1336">
            <v>16.841771217712175</v>
          </cell>
        </row>
        <row r="1337">
          <cell r="O1337">
            <v>16.841771217712175</v>
          </cell>
        </row>
        <row r="1338">
          <cell r="O1338">
            <v>22.798007380073805</v>
          </cell>
        </row>
        <row r="1339">
          <cell r="O1339">
            <v>25.856723716381421</v>
          </cell>
        </row>
        <row r="1340">
          <cell r="O1340">
            <v>11.981193353474319</v>
          </cell>
        </row>
        <row r="1341">
          <cell r="O1341">
            <v>16.020221402214023</v>
          </cell>
        </row>
        <row r="1342">
          <cell r="O1342">
            <v>16.944464944649447</v>
          </cell>
        </row>
        <row r="1343">
          <cell r="O1343">
            <v>5.936593059936909</v>
          </cell>
        </row>
        <row r="1344">
          <cell r="O1344">
            <v>18.826176470588241</v>
          </cell>
        </row>
        <row r="1345">
          <cell r="O1345">
            <v>16.430996309963103</v>
          </cell>
        </row>
        <row r="1346">
          <cell r="O1346">
            <v>0.56541472056878828</v>
          </cell>
        </row>
        <row r="1347">
          <cell r="O1347">
            <v>14.733529411764707</v>
          </cell>
        </row>
        <row r="1348">
          <cell r="O1348">
            <v>0</v>
          </cell>
        </row>
        <row r="1349">
          <cell r="O1349">
            <v>0</v>
          </cell>
        </row>
        <row r="1350">
          <cell r="O1350">
            <v>16.68465227817746</v>
          </cell>
        </row>
        <row r="1351">
          <cell r="O1351">
            <v>14.274428044280445</v>
          </cell>
        </row>
        <row r="1352">
          <cell r="O1352">
            <v>36.86704797047971</v>
          </cell>
        </row>
        <row r="1353">
          <cell r="O1353">
            <v>4.6942168674698799</v>
          </cell>
        </row>
        <row r="1354">
          <cell r="O1354">
            <v>15.609446494464944</v>
          </cell>
        </row>
        <row r="1355">
          <cell r="O1355">
            <v>26.289594095940966</v>
          </cell>
        </row>
        <row r="1356">
          <cell r="O1356">
            <v>14.787896678966792</v>
          </cell>
        </row>
        <row r="1357">
          <cell r="O1357">
            <v>6.7060240963855433</v>
          </cell>
        </row>
        <row r="1358">
          <cell r="O1358">
            <v>26.186900369003695</v>
          </cell>
        </row>
        <row r="1359">
          <cell r="O1359">
            <v>9.6983333333333324</v>
          </cell>
        </row>
        <row r="1360">
          <cell r="O1360">
            <v>8.1522222222222211</v>
          </cell>
        </row>
        <row r="1361">
          <cell r="O1361">
            <v>10.963333333333333</v>
          </cell>
        </row>
        <row r="1362">
          <cell r="O1362">
            <v>25.040195599022006</v>
          </cell>
        </row>
        <row r="1363">
          <cell r="O1363">
            <v>6.9574999999999996</v>
          </cell>
        </row>
        <row r="1364">
          <cell r="O1364">
            <v>20.661666666666665</v>
          </cell>
        </row>
        <row r="1365">
          <cell r="O1365">
            <v>16.841771217712175</v>
          </cell>
        </row>
        <row r="1366">
          <cell r="O1366">
            <v>16.841771217712175</v>
          </cell>
        </row>
        <row r="1367">
          <cell r="O1367">
            <v>16.841771217712175</v>
          </cell>
        </row>
        <row r="1368">
          <cell r="O1368">
            <v>16.841771217712175</v>
          </cell>
        </row>
        <row r="1369">
          <cell r="O1369">
            <v>7.9154574132492108</v>
          </cell>
        </row>
        <row r="1370">
          <cell r="O1370">
            <v>7.9154574132492108</v>
          </cell>
        </row>
        <row r="1371">
          <cell r="O1371">
            <v>0.20269584322277315</v>
          </cell>
        </row>
        <row r="1372">
          <cell r="O1372">
            <v>5.7001204819277111</v>
          </cell>
        </row>
        <row r="1373">
          <cell r="O1373">
            <v>7.0413253012048207</v>
          </cell>
        </row>
        <row r="1374">
          <cell r="O1374">
            <v>3.2057142857142855</v>
          </cell>
        </row>
        <row r="1375">
          <cell r="O1375">
            <v>11.961318051575931</v>
          </cell>
        </row>
        <row r="1376">
          <cell r="O1376">
            <v>7.0949526813880119</v>
          </cell>
        </row>
        <row r="1377">
          <cell r="O1377">
            <v>3.57</v>
          </cell>
        </row>
        <row r="1378">
          <cell r="O1378">
            <v>7.4328075709779178</v>
          </cell>
        </row>
        <row r="1379">
          <cell r="O1379">
            <v>16.597409638554222</v>
          </cell>
        </row>
        <row r="1380">
          <cell r="O1380">
            <v>0</v>
          </cell>
        </row>
        <row r="1381">
          <cell r="O1381">
            <v>4.4528000000000008</v>
          </cell>
        </row>
        <row r="1382">
          <cell r="O1382">
            <v>10.885535055350553</v>
          </cell>
        </row>
        <row r="1383">
          <cell r="O1383">
            <v>10.885535055350553</v>
          </cell>
        </row>
        <row r="1384">
          <cell r="O1384">
            <v>16.636383763837639</v>
          </cell>
        </row>
        <row r="1385">
          <cell r="O1385">
            <v>22.284538745387454</v>
          </cell>
        </row>
        <row r="1386">
          <cell r="O1386">
            <v>14.969166666666666</v>
          </cell>
        </row>
        <row r="1387">
          <cell r="O1387">
            <v>0</v>
          </cell>
        </row>
        <row r="1388">
          <cell r="O1388">
            <v>0</v>
          </cell>
        </row>
        <row r="1389">
          <cell r="O1389">
            <v>25.057269372693728</v>
          </cell>
        </row>
        <row r="1390">
          <cell r="O1390">
            <v>18.834444444444443</v>
          </cell>
        </row>
        <row r="1391">
          <cell r="O1391">
            <v>15.301365313653138</v>
          </cell>
        </row>
        <row r="1392">
          <cell r="O1392">
            <v>13.24749077490775</v>
          </cell>
        </row>
        <row r="1393">
          <cell r="O1393">
            <v>13.24749077490775</v>
          </cell>
        </row>
        <row r="1394">
          <cell r="O1394">
            <v>23.794229607250756</v>
          </cell>
        </row>
        <row r="1395">
          <cell r="O1395">
            <v>17.320181268882177</v>
          </cell>
        </row>
        <row r="1396">
          <cell r="O1396">
            <v>4.1618882175226588</v>
          </cell>
        </row>
        <row r="1397">
          <cell r="O1397">
            <v>4.6942168674698799</v>
          </cell>
        </row>
        <row r="1398">
          <cell r="O1398">
            <v>4.3589156626506034</v>
          </cell>
        </row>
        <row r="1399">
          <cell r="O1399">
            <v>6.7060240963855433</v>
          </cell>
        </row>
        <row r="1400">
          <cell r="O1400">
            <v>4.023614457831326</v>
          </cell>
        </row>
        <row r="1401">
          <cell r="O1401">
            <v>10.988228782287823</v>
          </cell>
        </row>
        <row r="1402">
          <cell r="O1402">
            <v>0</v>
          </cell>
        </row>
        <row r="1403">
          <cell r="O1403">
            <v>0</v>
          </cell>
        </row>
        <row r="1404">
          <cell r="O1404">
            <v>0</v>
          </cell>
        </row>
        <row r="1405">
          <cell r="O1405">
            <v>0</v>
          </cell>
        </row>
        <row r="1406">
          <cell r="O1406">
            <v>0</v>
          </cell>
        </row>
        <row r="1407">
          <cell r="O1407">
            <v>0</v>
          </cell>
        </row>
        <row r="1408">
          <cell r="O1408">
            <v>0</v>
          </cell>
        </row>
        <row r="1409">
          <cell r="O1409">
            <v>0</v>
          </cell>
        </row>
        <row r="1410">
          <cell r="O1410">
            <v>0</v>
          </cell>
        </row>
        <row r="1411">
          <cell r="O1411">
            <v>0</v>
          </cell>
        </row>
        <row r="1412">
          <cell r="O1412">
            <v>0</v>
          </cell>
        </row>
        <row r="1413">
          <cell r="O1413">
            <v>0</v>
          </cell>
        </row>
        <row r="1414">
          <cell r="O1414">
            <v>0</v>
          </cell>
        </row>
        <row r="1415">
          <cell r="O1415">
            <v>0</v>
          </cell>
        </row>
        <row r="1416">
          <cell r="O1416">
            <v>0</v>
          </cell>
        </row>
        <row r="1417">
          <cell r="O1417">
            <v>0</v>
          </cell>
        </row>
        <row r="1418">
          <cell r="O1418">
            <v>0</v>
          </cell>
        </row>
        <row r="1419">
          <cell r="O1419">
            <v>0</v>
          </cell>
        </row>
        <row r="1420">
          <cell r="O1420">
            <v>0</v>
          </cell>
        </row>
        <row r="1421">
          <cell r="O1421">
            <v>0</v>
          </cell>
        </row>
        <row r="1422">
          <cell r="O1422">
            <v>0</v>
          </cell>
        </row>
        <row r="1423">
          <cell r="O1423">
            <v>0</v>
          </cell>
        </row>
        <row r="1424">
          <cell r="O1424">
            <v>25.594658634538153</v>
          </cell>
        </row>
        <row r="1425">
          <cell r="O1425">
            <v>0</v>
          </cell>
        </row>
        <row r="1426">
          <cell r="O1426">
            <v>0</v>
          </cell>
        </row>
        <row r="1427">
          <cell r="O1427">
            <v>0</v>
          </cell>
        </row>
        <row r="1428">
          <cell r="O1428">
            <v>19.335702811244985</v>
          </cell>
        </row>
        <row r="1429">
          <cell r="O1429">
            <v>0</v>
          </cell>
        </row>
        <row r="1430">
          <cell r="O1430">
            <v>0</v>
          </cell>
        </row>
        <row r="1431">
          <cell r="O1431">
            <v>0</v>
          </cell>
        </row>
        <row r="1432">
          <cell r="O1432">
            <v>25.594658634538153</v>
          </cell>
        </row>
        <row r="1433">
          <cell r="O1433">
            <v>0</v>
          </cell>
        </row>
        <row r="1434">
          <cell r="O1434">
            <v>0</v>
          </cell>
        </row>
        <row r="1435">
          <cell r="O1435">
            <v>0</v>
          </cell>
        </row>
        <row r="1436">
          <cell r="O1436">
            <v>0</v>
          </cell>
        </row>
        <row r="1437">
          <cell r="O1437">
            <v>0</v>
          </cell>
        </row>
        <row r="1438">
          <cell r="O1438">
            <v>0</v>
          </cell>
        </row>
        <row r="1439">
          <cell r="O1439">
            <v>0</v>
          </cell>
        </row>
        <row r="1440">
          <cell r="O1440">
            <v>0</v>
          </cell>
        </row>
        <row r="1441">
          <cell r="O1441">
            <v>0</v>
          </cell>
        </row>
        <row r="1442">
          <cell r="O1442">
            <v>0</v>
          </cell>
        </row>
        <row r="1443">
          <cell r="O1443">
            <v>0</v>
          </cell>
        </row>
        <row r="1444">
          <cell r="O1444">
            <v>0</v>
          </cell>
        </row>
        <row r="1445">
          <cell r="O1445">
            <v>0</v>
          </cell>
        </row>
        <row r="1446">
          <cell r="O1446">
            <v>0</v>
          </cell>
        </row>
        <row r="1447">
          <cell r="O1447">
            <v>0</v>
          </cell>
        </row>
        <row r="1448">
          <cell r="O1448">
            <v>0</v>
          </cell>
        </row>
        <row r="1449">
          <cell r="O1449">
            <v>0</v>
          </cell>
        </row>
        <row r="1450">
          <cell r="O1450">
            <v>0</v>
          </cell>
        </row>
        <row r="1451">
          <cell r="O1451">
            <v>0</v>
          </cell>
        </row>
        <row r="1452">
          <cell r="O1452">
            <v>0</v>
          </cell>
        </row>
        <row r="1453">
          <cell r="O1453">
            <v>0</v>
          </cell>
        </row>
        <row r="1454">
          <cell r="O1454">
            <v>0</v>
          </cell>
        </row>
        <row r="1455">
          <cell r="O1455">
            <v>2.8119578313253011</v>
          </cell>
        </row>
        <row r="1456">
          <cell r="O1456">
            <v>3.9417399999999994</v>
          </cell>
        </row>
        <row r="1457">
          <cell r="O1457">
            <v>1.1360158610271902</v>
          </cell>
        </row>
        <row r="1458">
          <cell r="O1458">
            <v>2.6969799999999999</v>
          </cell>
        </row>
        <row r="1459">
          <cell r="O1459">
            <v>5.3114759036144576</v>
          </cell>
        </row>
        <row r="1460">
          <cell r="O1460">
            <v>3.4368373493975906</v>
          </cell>
        </row>
        <row r="1461">
          <cell r="O1461">
            <v>4.0617168674698796</v>
          </cell>
        </row>
        <row r="1462">
          <cell r="O1462">
            <v>0</v>
          </cell>
        </row>
        <row r="1463">
          <cell r="O1463">
            <v>6.7548543689320386</v>
          </cell>
        </row>
        <row r="1464">
          <cell r="O1464">
            <v>6.5092233009708726</v>
          </cell>
        </row>
        <row r="1465">
          <cell r="O1465">
            <v>4.0617168674698796</v>
          </cell>
        </row>
        <row r="1466">
          <cell r="O1466">
            <v>4.0617168674698796</v>
          </cell>
        </row>
        <row r="1467">
          <cell r="O1467">
            <v>25.266559667673711</v>
          </cell>
        </row>
        <row r="1468">
          <cell r="O1468">
            <v>11.143684738955821</v>
          </cell>
        </row>
        <row r="1469">
          <cell r="O1469">
            <v>15.94339501510574</v>
          </cell>
        </row>
        <row r="1470">
          <cell r="O1470">
            <v>6.5092233009708726</v>
          </cell>
        </row>
        <row r="1471">
          <cell r="O1471">
            <v>0</v>
          </cell>
        </row>
        <row r="1472">
          <cell r="O1472">
            <v>9.3731927710843372</v>
          </cell>
        </row>
        <row r="1473">
          <cell r="O1473">
            <v>8.4358734939759028</v>
          </cell>
        </row>
        <row r="1474">
          <cell r="O1474">
            <v>0</v>
          </cell>
        </row>
        <row r="1475">
          <cell r="O1475">
            <v>0</v>
          </cell>
        </row>
        <row r="1476">
          <cell r="O1476">
            <v>0</v>
          </cell>
        </row>
        <row r="1477">
          <cell r="O1477">
            <v>23.699641238670694</v>
          </cell>
        </row>
        <row r="1478">
          <cell r="O1478">
            <v>16.452643504531718</v>
          </cell>
        </row>
        <row r="1479">
          <cell r="O1479">
            <v>0</v>
          </cell>
        </row>
        <row r="1480">
          <cell r="O1480">
            <v>0</v>
          </cell>
        </row>
        <row r="1481">
          <cell r="O1481">
            <v>0</v>
          </cell>
        </row>
        <row r="1482">
          <cell r="O1482">
            <v>0</v>
          </cell>
        </row>
        <row r="1483">
          <cell r="O1483">
            <v>0</v>
          </cell>
        </row>
        <row r="1484">
          <cell r="O1484">
            <v>0</v>
          </cell>
        </row>
        <row r="1485">
          <cell r="O1485">
            <v>0</v>
          </cell>
        </row>
        <row r="1486">
          <cell r="O1486">
            <v>0</v>
          </cell>
        </row>
        <row r="1487">
          <cell r="O1487">
            <v>0</v>
          </cell>
        </row>
        <row r="1488">
          <cell r="O1488">
            <v>0</v>
          </cell>
        </row>
        <row r="1489">
          <cell r="O1489">
            <v>0</v>
          </cell>
        </row>
        <row r="1490">
          <cell r="O1490">
            <v>7.2461165048543688</v>
          </cell>
        </row>
        <row r="1491">
          <cell r="O1491">
            <v>3.6844660194174752</v>
          </cell>
        </row>
        <row r="1492">
          <cell r="O1492">
            <v>15.517841365461846</v>
          </cell>
        </row>
        <row r="1493">
          <cell r="O1493">
            <v>22.211068731117823</v>
          </cell>
        </row>
        <row r="1494">
          <cell r="O1494">
            <v>9.2056457703927475</v>
          </cell>
        </row>
        <row r="1495">
          <cell r="O1495">
            <v>25.384078549848937</v>
          </cell>
        </row>
        <row r="1496">
          <cell r="O1496">
            <v>1.8411291540785497</v>
          </cell>
        </row>
        <row r="1497">
          <cell r="O1497">
            <v>7.7562462235649541</v>
          </cell>
        </row>
        <row r="1498">
          <cell r="O1498">
            <v>5.9014285714285712</v>
          </cell>
        </row>
        <row r="1499">
          <cell r="O1499">
            <v>2.7812802114803623</v>
          </cell>
        </row>
        <row r="1500">
          <cell r="O1500">
            <v>0.73610595696691306</v>
          </cell>
        </row>
        <row r="1501">
          <cell r="O1501">
            <v>4.9542857142857137</v>
          </cell>
        </row>
        <row r="1502">
          <cell r="O1502">
            <v>10.763091482649843</v>
          </cell>
        </row>
        <row r="1503">
          <cell r="O1503">
            <v>3.2542857142857144</v>
          </cell>
        </row>
        <row r="1504">
          <cell r="O1504">
            <v>22.078481012658226</v>
          </cell>
        </row>
        <row r="1505">
          <cell r="O1505">
            <v>3.1814285714285715</v>
          </cell>
        </row>
        <row r="1506">
          <cell r="O1506">
            <v>21.356354916067147</v>
          </cell>
        </row>
        <row r="1507">
          <cell r="O1507">
            <v>2.9142857142857141</v>
          </cell>
        </row>
        <row r="1508">
          <cell r="O1508">
            <v>2.9385714285714286</v>
          </cell>
        </row>
        <row r="1509">
          <cell r="O1509">
            <v>3.6428571428571428</v>
          </cell>
        </row>
        <row r="1510">
          <cell r="O1510">
            <v>3.6914285714285713</v>
          </cell>
        </row>
        <row r="1511">
          <cell r="O1511">
            <v>4.0557142857142852</v>
          </cell>
        </row>
        <row r="1512">
          <cell r="O1512">
            <v>3.4971428571428573</v>
          </cell>
        </row>
        <row r="1513">
          <cell r="O1513">
            <v>37.87341772151899</v>
          </cell>
        </row>
        <row r="1514">
          <cell r="O1514">
            <v>4.5440634441087608</v>
          </cell>
        </row>
        <row r="1515">
          <cell r="O1515">
            <v>8.3924050632911396</v>
          </cell>
        </row>
        <row r="1516">
          <cell r="O1516">
            <v>4.0886075949367093</v>
          </cell>
        </row>
        <row r="1517">
          <cell r="O1517">
            <v>2.79746835443038</v>
          </cell>
        </row>
        <row r="1518">
          <cell r="O1518">
            <v>4.6050632911392402</v>
          </cell>
        </row>
        <row r="1519">
          <cell r="O1519">
            <v>3.7885714285714283</v>
          </cell>
        </row>
        <row r="1520">
          <cell r="O1520">
            <v>60.830496987951818</v>
          </cell>
        </row>
        <row r="1521">
          <cell r="O1521">
            <v>176.82661172161173</v>
          </cell>
        </row>
        <row r="1522">
          <cell r="O1522">
            <v>363.564706959707</v>
          </cell>
        </row>
        <row r="1523">
          <cell r="O1523">
            <v>9.3151419558359621</v>
          </cell>
        </row>
        <row r="1524">
          <cell r="O1524">
            <v>10.666561514195584</v>
          </cell>
        </row>
        <row r="1525">
          <cell r="O1525">
            <v>15.34826498422713</v>
          </cell>
        </row>
        <row r="1526">
          <cell r="O1526">
            <v>9.3151419558359621</v>
          </cell>
        </row>
        <row r="1527">
          <cell r="O1527">
            <v>3.327142857142857</v>
          </cell>
        </row>
        <row r="1528">
          <cell r="O1528">
            <v>3.6914285714285713</v>
          </cell>
        </row>
        <row r="1529">
          <cell r="O1529">
            <v>3.327142857142857</v>
          </cell>
        </row>
        <row r="1530">
          <cell r="O1530">
            <v>4.5171428571428578</v>
          </cell>
        </row>
        <row r="1531">
          <cell r="O1531">
            <v>0</v>
          </cell>
        </row>
        <row r="1532">
          <cell r="O1532">
            <v>0</v>
          </cell>
        </row>
        <row r="1533">
          <cell r="O1533">
            <v>0</v>
          </cell>
        </row>
        <row r="1534">
          <cell r="O1534">
            <v>4.6615823262839875</v>
          </cell>
        </row>
        <row r="1535">
          <cell r="O1535">
            <v>0</v>
          </cell>
        </row>
        <row r="1536">
          <cell r="O1536">
            <v>8.4534797297297288</v>
          </cell>
        </row>
        <row r="1537">
          <cell r="O1537">
            <v>3.7717534082093924</v>
          </cell>
        </row>
        <row r="1538">
          <cell r="O1538">
            <v>3.5457142857142854</v>
          </cell>
        </row>
        <row r="1539">
          <cell r="O1539">
            <v>3.2785714285714285</v>
          </cell>
        </row>
        <row r="1540">
          <cell r="O1540">
            <v>4.3741566265060232</v>
          </cell>
        </row>
        <row r="1541">
          <cell r="O1541">
            <v>5.3114759036144576</v>
          </cell>
        </row>
        <row r="1542">
          <cell r="O1542">
            <v>2.1336404549765593</v>
          </cell>
        </row>
        <row r="1543">
          <cell r="O1543">
            <v>18.893670886075949</v>
          </cell>
        </row>
        <row r="1544">
          <cell r="O1544">
            <v>1.7282487685310131</v>
          </cell>
        </row>
        <row r="1545">
          <cell r="O1545">
            <v>5.5088607594936718</v>
          </cell>
        </row>
        <row r="1546">
          <cell r="O1546">
            <v>8.5645569620253159</v>
          </cell>
        </row>
        <row r="1547">
          <cell r="O1547">
            <v>5.9889908256880737</v>
          </cell>
        </row>
        <row r="1548">
          <cell r="O1548">
            <v>45.688278388278384</v>
          </cell>
        </row>
        <row r="1549">
          <cell r="O1549">
            <v>18.4348623853211</v>
          </cell>
        </row>
        <row r="1550">
          <cell r="O1550">
            <v>6.1293577981651381</v>
          </cell>
        </row>
        <row r="1551">
          <cell r="O1551">
            <v>8.047706422018349</v>
          </cell>
        </row>
        <row r="1552">
          <cell r="O1552">
            <v>2.4798165137614681</v>
          </cell>
        </row>
        <row r="1553">
          <cell r="O1553">
            <v>14.622151898734177</v>
          </cell>
        </row>
        <row r="1554">
          <cell r="O1554">
            <v>15.49367088607595</v>
          </cell>
        </row>
        <row r="1555">
          <cell r="O1555">
            <v>4.9057142857142857</v>
          </cell>
        </row>
        <row r="1556">
          <cell r="O1556">
            <v>0.62942393421808507</v>
          </cell>
        </row>
        <row r="1557">
          <cell r="O1557">
            <v>0</v>
          </cell>
        </row>
        <row r="1558">
          <cell r="O1558">
            <v>71.247765567765569</v>
          </cell>
        </row>
        <row r="1559">
          <cell r="O1559">
            <v>0.94015105740181248</v>
          </cell>
        </row>
        <row r="1560">
          <cell r="O1560">
            <v>16.871746987951806</v>
          </cell>
        </row>
        <row r="1561">
          <cell r="O1561">
            <v>36.629395604395604</v>
          </cell>
        </row>
        <row r="1562">
          <cell r="O1562">
            <v>15.800915750915753</v>
          </cell>
        </row>
        <row r="1563">
          <cell r="O1563">
            <v>3.3688746223564952</v>
          </cell>
        </row>
        <row r="1564">
          <cell r="O1564">
            <v>0</v>
          </cell>
        </row>
        <row r="1565">
          <cell r="O1565">
            <v>0</v>
          </cell>
        </row>
        <row r="1566">
          <cell r="O1566">
            <v>0</v>
          </cell>
        </row>
        <row r="1567">
          <cell r="O1567">
            <v>0</v>
          </cell>
        </row>
        <row r="1568">
          <cell r="O1568">
            <v>0</v>
          </cell>
        </row>
        <row r="1569">
          <cell r="O1569">
            <v>3.1243975903614456</v>
          </cell>
        </row>
        <row r="1570">
          <cell r="O1570">
            <v>3.1243975903614456</v>
          </cell>
        </row>
        <row r="1571">
          <cell r="O1571">
            <v>3.1243975903614456</v>
          </cell>
        </row>
        <row r="1572">
          <cell r="O1572">
            <v>3.1243975903614456</v>
          </cell>
        </row>
        <row r="1573">
          <cell r="O1573">
            <v>0</v>
          </cell>
        </row>
        <row r="1574">
          <cell r="O1574">
            <v>3.1243975903614456</v>
          </cell>
        </row>
        <row r="1575">
          <cell r="O1575">
            <v>3.1243975903614456</v>
          </cell>
        </row>
        <row r="1576">
          <cell r="O1576">
            <v>3.1243975903614456</v>
          </cell>
        </row>
        <row r="1577">
          <cell r="O1577">
            <v>0</v>
          </cell>
        </row>
        <row r="1578">
          <cell r="O1578">
            <v>5.3666956193353466</v>
          </cell>
        </row>
        <row r="1579">
          <cell r="O1579">
            <v>110.03639705882352</v>
          </cell>
        </row>
        <row r="1580">
          <cell r="O1580">
            <v>0</v>
          </cell>
        </row>
        <row r="1581">
          <cell r="O1581">
            <v>3.2513557401812689</v>
          </cell>
        </row>
        <row r="1582">
          <cell r="O1582">
            <v>0</v>
          </cell>
        </row>
        <row r="1583">
          <cell r="O1583">
            <v>14.476375502008031</v>
          </cell>
        </row>
        <row r="1584">
          <cell r="O1584">
            <v>238.99550669216057</v>
          </cell>
        </row>
        <row r="1585">
          <cell r="O1585">
            <v>0</v>
          </cell>
        </row>
        <row r="1586">
          <cell r="O1586">
            <v>37.492771084337349</v>
          </cell>
        </row>
        <row r="1587">
          <cell r="O1587">
            <v>36.867891566265058</v>
          </cell>
        </row>
        <row r="1588">
          <cell r="O1588">
            <v>0</v>
          </cell>
        </row>
        <row r="1589">
          <cell r="O1589">
            <v>22.183222891566263</v>
          </cell>
        </row>
        <row r="1590">
          <cell r="O1590">
            <v>2.3503776435045314</v>
          </cell>
        </row>
        <row r="1591">
          <cell r="O1591">
            <v>0</v>
          </cell>
        </row>
        <row r="1592">
          <cell r="O1592">
            <v>21.817017208412999</v>
          </cell>
        </row>
        <row r="1593">
          <cell r="O1593">
            <v>31.730098187311174</v>
          </cell>
        </row>
        <row r="1594">
          <cell r="O1594">
            <v>0</v>
          </cell>
        </row>
        <row r="1595">
          <cell r="O1595">
            <v>0</v>
          </cell>
        </row>
        <row r="1596">
          <cell r="O1596">
            <v>0</v>
          </cell>
        </row>
        <row r="1597">
          <cell r="O1597">
            <v>0</v>
          </cell>
        </row>
        <row r="1598">
          <cell r="O1598">
            <v>0</v>
          </cell>
        </row>
        <row r="1599">
          <cell r="O1599">
            <v>0</v>
          </cell>
        </row>
        <row r="1600">
          <cell r="O1600">
            <v>14.997108433734939</v>
          </cell>
        </row>
        <row r="1601">
          <cell r="O1601">
            <v>0</v>
          </cell>
        </row>
        <row r="1602">
          <cell r="O1602">
            <v>125.84889705882352</v>
          </cell>
        </row>
        <row r="1603">
          <cell r="O1603">
            <v>131.56930147058824</v>
          </cell>
        </row>
        <row r="1604">
          <cell r="O1604">
            <v>142.43806985294117</v>
          </cell>
        </row>
        <row r="1605">
          <cell r="O1605">
            <v>0</v>
          </cell>
        </row>
        <row r="1606">
          <cell r="O1606">
            <v>104.76095565749233</v>
          </cell>
        </row>
        <row r="1607">
          <cell r="O1607">
            <v>0</v>
          </cell>
        </row>
        <row r="1608">
          <cell r="O1608">
            <v>0</v>
          </cell>
        </row>
        <row r="1609">
          <cell r="O1609">
            <v>0</v>
          </cell>
        </row>
        <row r="1610">
          <cell r="O1610">
            <v>35.614148681055156</v>
          </cell>
        </row>
        <row r="1611">
          <cell r="O1611">
            <v>14.817350157728706</v>
          </cell>
        </row>
        <row r="1612">
          <cell r="O1612">
            <v>7.2128571428571426</v>
          </cell>
        </row>
        <row r="1613">
          <cell r="O1613">
            <v>5.9985714285714282</v>
          </cell>
        </row>
        <row r="1614">
          <cell r="O1614">
            <v>25.773501577287064</v>
          </cell>
        </row>
        <row r="1615">
          <cell r="O1615">
            <v>29.7321336996337</v>
          </cell>
        </row>
        <row r="1616">
          <cell r="O1616">
            <v>81.407152014652013</v>
          </cell>
        </row>
        <row r="1617">
          <cell r="O1617">
            <v>81.407152014652013</v>
          </cell>
        </row>
        <row r="1618">
          <cell r="O1618">
            <v>40.466098901098903</v>
          </cell>
        </row>
        <row r="1619">
          <cell r="O1619">
            <v>6.4949771480804381</v>
          </cell>
        </row>
        <row r="1620">
          <cell r="O1620">
            <v>5.5233874622356494</v>
          </cell>
        </row>
        <row r="1621">
          <cell r="O1621">
            <v>30.310410094637223</v>
          </cell>
        </row>
        <row r="1622">
          <cell r="O1622">
            <v>3.2542857142857144</v>
          </cell>
        </row>
        <row r="1623">
          <cell r="O1623">
            <v>3.0554909365558909</v>
          </cell>
        </row>
        <row r="1624">
          <cell r="O1624">
            <v>14.219784743202414</v>
          </cell>
        </row>
        <row r="1625">
          <cell r="O1625">
            <v>1.0454838229385142</v>
          </cell>
        </row>
        <row r="1626">
          <cell r="O1626">
            <v>0</v>
          </cell>
        </row>
        <row r="1627">
          <cell r="O1627">
            <v>0</v>
          </cell>
        </row>
        <row r="1628">
          <cell r="O1628">
            <v>12.041782449725774</v>
          </cell>
        </row>
        <row r="1629">
          <cell r="O1629">
            <v>16.335124622356496</v>
          </cell>
        </row>
        <row r="1630">
          <cell r="O1630">
            <v>23.704296160877508</v>
          </cell>
        </row>
        <row r="1631">
          <cell r="O1631">
            <v>7.5042765567765564</v>
          </cell>
        </row>
        <row r="1632">
          <cell r="O1632">
            <v>7.5042765567765564</v>
          </cell>
        </row>
        <row r="1633">
          <cell r="O1633">
            <v>12.790555555555555</v>
          </cell>
        </row>
        <row r="1634">
          <cell r="O1634">
            <v>15.198534798534798</v>
          </cell>
        </row>
        <row r="1635">
          <cell r="O1635">
            <v>16.433415750915753</v>
          </cell>
        </row>
        <row r="1636">
          <cell r="O1636">
            <v>1.5669184290030209</v>
          </cell>
        </row>
        <row r="1637">
          <cell r="O1637">
            <v>2.0369939577039275</v>
          </cell>
        </row>
        <row r="1638">
          <cell r="O1638">
            <v>10.302488670694864</v>
          </cell>
        </row>
        <row r="1639">
          <cell r="O1639">
            <v>1.5468893298580055</v>
          </cell>
        </row>
        <row r="1640">
          <cell r="O1640">
            <v>8.8007579524885831</v>
          </cell>
        </row>
        <row r="1641">
          <cell r="O1641">
            <v>4.3741566265060232</v>
          </cell>
        </row>
        <row r="1642">
          <cell r="O1642">
            <v>6.5612349397590366</v>
          </cell>
        </row>
        <row r="1643">
          <cell r="O1643">
            <v>19.586480362537763</v>
          </cell>
        </row>
        <row r="1644">
          <cell r="O1644">
            <v>7.4494444444444436</v>
          </cell>
        </row>
        <row r="1645">
          <cell r="O1645">
            <v>0</v>
          </cell>
        </row>
        <row r="1646">
          <cell r="O1646">
            <v>0</v>
          </cell>
        </row>
        <row r="1647">
          <cell r="O1647">
            <v>0</v>
          </cell>
        </row>
        <row r="1648">
          <cell r="O1648">
            <v>0</v>
          </cell>
        </row>
        <row r="1649">
          <cell r="O1649">
            <v>0</v>
          </cell>
        </row>
        <row r="1650">
          <cell r="O1650">
            <v>0</v>
          </cell>
        </row>
        <row r="1651">
          <cell r="O1651">
            <v>0</v>
          </cell>
        </row>
        <row r="1652">
          <cell r="O1652">
            <v>27.029342900302112</v>
          </cell>
        </row>
        <row r="1653">
          <cell r="O1653">
            <v>16.142720883534135</v>
          </cell>
        </row>
        <row r="1654">
          <cell r="O1654">
            <v>0</v>
          </cell>
        </row>
        <row r="1655">
          <cell r="O1655">
            <v>0</v>
          </cell>
        </row>
        <row r="1656">
          <cell r="O1656">
            <v>0</v>
          </cell>
        </row>
        <row r="1657">
          <cell r="O1657">
            <v>0</v>
          </cell>
        </row>
        <row r="1658">
          <cell r="O1658">
            <v>21.558343373493976</v>
          </cell>
        </row>
        <row r="1659">
          <cell r="O1659">
            <v>14.997108433734939</v>
          </cell>
        </row>
        <row r="1660">
          <cell r="O1660">
            <v>14.059789156626504</v>
          </cell>
        </row>
        <row r="1661">
          <cell r="O1661">
            <v>33.336189577039264</v>
          </cell>
        </row>
        <row r="1662">
          <cell r="O1662">
            <v>18.121506024096384</v>
          </cell>
        </row>
        <row r="1663">
          <cell r="O1663">
            <v>7.9129380664652551</v>
          </cell>
        </row>
        <row r="1664">
          <cell r="O1664">
            <v>0</v>
          </cell>
        </row>
        <row r="1665">
          <cell r="O1665">
            <v>0</v>
          </cell>
        </row>
        <row r="1666">
          <cell r="O1666">
            <v>0</v>
          </cell>
        </row>
        <row r="1667">
          <cell r="O1667">
            <v>0</v>
          </cell>
        </row>
        <row r="1668">
          <cell r="O1668">
            <v>39.407998489425971</v>
          </cell>
        </row>
        <row r="1669">
          <cell r="O1669">
            <v>21.245903614457831</v>
          </cell>
        </row>
        <row r="1670">
          <cell r="O1670">
            <v>12.104444864048336</v>
          </cell>
        </row>
        <row r="1671">
          <cell r="O1671">
            <v>0</v>
          </cell>
        </row>
        <row r="1672">
          <cell r="O1672">
            <v>1.7236102719033231</v>
          </cell>
        </row>
        <row r="1673">
          <cell r="O1673">
            <v>0</v>
          </cell>
        </row>
        <row r="1674">
          <cell r="O1674">
            <v>0</v>
          </cell>
        </row>
        <row r="1675">
          <cell r="O1675">
            <v>17.496626506024093</v>
          </cell>
        </row>
        <row r="1676">
          <cell r="O1676">
            <v>24.682740963855423</v>
          </cell>
        </row>
        <row r="1677">
          <cell r="O1677">
            <v>8.7355702416918408</v>
          </cell>
        </row>
        <row r="1678">
          <cell r="O1678">
            <v>6.3460196374622342</v>
          </cell>
        </row>
        <row r="1679">
          <cell r="O1679">
            <v>6.1109818731117818</v>
          </cell>
        </row>
        <row r="1680">
          <cell r="O1680">
            <v>35.177318731117822</v>
          </cell>
        </row>
        <row r="1681">
          <cell r="O1681">
            <v>0</v>
          </cell>
        </row>
        <row r="1682">
          <cell r="O1682">
            <v>0</v>
          </cell>
        </row>
        <row r="1683">
          <cell r="O1683">
            <v>0</v>
          </cell>
        </row>
        <row r="1684">
          <cell r="O1684">
            <v>0</v>
          </cell>
        </row>
        <row r="1685">
          <cell r="O1685">
            <v>0</v>
          </cell>
        </row>
        <row r="1686">
          <cell r="O1686">
            <v>0</v>
          </cell>
        </row>
        <row r="1687">
          <cell r="O1687">
            <v>0</v>
          </cell>
        </row>
        <row r="1688">
          <cell r="O1688">
            <v>0</v>
          </cell>
        </row>
        <row r="1689">
          <cell r="O1689">
            <v>14.997108433734939</v>
          </cell>
        </row>
        <row r="1690">
          <cell r="O1690">
            <v>10.145796827794561</v>
          </cell>
        </row>
        <row r="1691">
          <cell r="O1691">
            <v>9.4015105740181255</v>
          </cell>
        </row>
        <row r="1692">
          <cell r="O1692">
            <v>9.2056457703927475</v>
          </cell>
        </row>
        <row r="1693">
          <cell r="O1693">
            <v>6.8160951661631408</v>
          </cell>
        </row>
        <row r="1694">
          <cell r="O1694">
            <v>7.2861706948640474</v>
          </cell>
        </row>
        <row r="1695">
          <cell r="O1695">
            <v>4.1523338368580047</v>
          </cell>
        </row>
        <row r="1696">
          <cell r="O1696">
            <v>3.7642857142857142</v>
          </cell>
        </row>
        <row r="1697">
          <cell r="O1697">
            <v>10.618296529968454</v>
          </cell>
        </row>
        <row r="1698">
          <cell r="O1698">
            <v>53.054564220183487</v>
          </cell>
        </row>
        <row r="1699">
          <cell r="O1699">
            <v>15.251735015772871</v>
          </cell>
        </row>
        <row r="1700">
          <cell r="O1700">
            <v>35.686926605504581</v>
          </cell>
        </row>
        <row r="1701">
          <cell r="O1701">
            <v>20.078233438485803</v>
          </cell>
        </row>
        <row r="1702">
          <cell r="O1702">
            <v>3.8371428571428572</v>
          </cell>
        </row>
        <row r="1703">
          <cell r="O1703">
            <v>9.0255520504731859</v>
          </cell>
        </row>
        <row r="1704">
          <cell r="O1704">
            <v>7.7957142857142863</v>
          </cell>
        </row>
        <row r="1705">
          <cell r="O1705">
            <v>11.342271293375394</v>
          </cell>
        </row>
        <row r="1706">
          <cell r="O1706">
            <v>11.315260224628178</v>
          </cell>
        </row>
        <row r="1707">
          <cell r="O1707">
            <v>11.103888888888889</v>
          </cell>
        </row>
        <row r="1708">
          <cell r="O1708">
            <v>17.037539432176654</v>
          </cell>
        </row>
        <row r="1709">
          <cell r="O1709">
            <v>3.8371428571428572</v>
          </cell>
        </row>
        <row r="1710">
          <cell r="O1710">
            <v>0.68276494559249912</v>
          </cell>
        </row>
        <row r="1711">
          <cell r="O1711">
            <v>3.8371428571428572</v>
          </cell>
        </row>
        <row r="1712">
          <cell r="O1712">
            <v>19.59558359621451</v>
          </cell>
        </row>
        <row r="1713">
          <cell r="O1713">
            <v>3.7642857142857142</v>
          </cell>
        </row>
        <row r="1714">
          <cell r="O1714">
            <v>3.7642857142857142</v>
          </cell>
        </row>
        <row r="1715">
          <cell r="O1715">
            <v>7.4810725552050474</v>
          </cell>
        </row>
        <row r="1716">
          <cell r="O1716">
            <v>7.4810725552050474</v>
          </cell>
        </row>
        <row r="1717">
          <cell r="O1717">
            <v>7.6258675078864355</v>
          </cell>
        </row>
        <row r="1718">
          <cell r="O1718">
            <v>7.6258675078864355</v>
          </cell>
        </row>
        <row r="1719">
          <cell r="O1719">
            <v>3.8371428571428572</v>
          </cell>
        </row>
        <row r="1720">
          <cell r="O1720">
            <v>7.6258675078864355</v>
          </cell>
        </row>
        <row r="1721">
          <cell r="O1721">
            <v>35.315970394736837</v>
          </cell>
        </row>
        <row r="1722">
          <cell r="O1722">
            <v>3.7642857142857142</v>
          </cell>
        </row>
        <row r="1723">
          <cell r="O1723">
            <v>1.1094930365878111</v>
          </cell>
        </row>
        <row r="1724">
          <cell r="O1724">
            <v>5.1242857142857146</v>
          </cell>
        </row>
        <row r="1725">
          <cell r="O1725">
            <v>12.645425867507885</v>
          </cell>
        </row>
        <row r="1726">
          <cell r="O1726">
            <v>3.0842857142857141</v>
          </cell>
        </row>
        <row r="1727">
          <cell r="O1727">
            <v>1.2588478684361701</v>
          </cell>
        </row>
        <row r="1728">
          <cell r="O1728">
            <v>5.95</v>
          </cell>
        </row>
        <row r="1729">
          <cell r="O1729">
            <v>18.195899053627762</v>
          </cell>
        </row>
        <row r="1730">
          <cell r="O1730">
            <v>4.8814285714285717</v>
          </cell>
        </row>
        <row r="1731">
          <cell r="O1731">
            <v>8.977287066246058</v>
          </cell>
        </row>
        <row r="1732">
          <cell r="O1732">
            <v>11.873186119873818</v>
          </cell>
        </row>
        <row r="1733">
          <cell r="O1733">
            <v>3.4485714285714284</v>
          </cell>
        </row>
        <row r="1734">
          <cell r="O1734">
            <v>9.6529968454258679</v>
          </cell>
        </row>
        <row r="1735">
          <cell r="O1735">
            <v>8.8007579524885831</v>
          </cell>
        </row>
        <row r="1736">
          <cell r="O1736">
            <v>41.759498567335243</v>
          </cell>
        </row>
        <row r="1737">
          <cell r="O1737">
            <v>5.7071428571428573</v>
          </cell>
        </row>
        <row r="1738">
          <cell r="O1738">
            <v>4.8328571428571427</v>
          </cell>
        </row>
        <row r="1739">
          <cell r="O1739">
            <v>10.328706624605678</v>
          </cell>
        </row>
        <row r="1740">
          <cell r="O1740">
            <v>8.0602523659305998</v>
          </cell>
        </row>
        <row r="1741">
          <cell r="O1741">
            <v>9.3634069400630899</v>
          </cell>
        </row>
        <row r="1742">
          <cell r="O1742">
            <v>12.307570977917981</v>
          </cell>
        </row>
        <row r="1743">
          <cell r="O1743">
            <v>12.534369287020109</v>
          </cell>
        </row>
        <row r="1744">
          <cell r="O1744">
            <v>53.194871794871794</v>
          </cell>
        </row>
        <row r="1745">
          <cell r="O1745">
            <v>27.520109689213893</v>
          </cell>
        </row>
        <row r="1746">
          <cell r="O1746">
            <v>10.101465201465203</v>
          </cell>
        </row>
        <row r="1747">
          <cell r="O1747">
            <v>15.291208791208792</v>
          </cell>
        </row>
        <row r="1748">
          <cell r="O1748">
            <v>71.729670329670341</v>
          </cell>
        </row>
        <row r="1749">
          <cell r="O1749">
            <v>18.130895795246801</v>
          </cell>
        </row>
        <row r="1750">
          <cell r="O1750">
            <v>0</v>
          </cell>
        </row>
        <row r="1751">
          <cell r="O1751">
            <v>38.089010989010994</v>
          </cell>
        </row>
        <row r="1752">
          <cell r="O1752">
            <v>5.0043956043956053</v>
          </cell>
        </row>
        <row r="1753">
          <cell r="O1753">
            <v>38.089010989010994</v>
          </cell>
        </row>
        <row r="1754">
          <cell r="O1754">
            <v>16.333791208791208</v>
          </cell>
        </row>
        <row r="1755">
          <cell r="O1755">
            <v>5.3750915750915755</v>
          </cell>
        </row>
        <row r="1756">
          <cell r="O1756">
            <v>55.789743589743594</v>
          </cell>
        </row>
        <row r="1757">
          <cell r="O1757">
            <v>8.0626373626373624</v>
          </cell>
        </row>
        <row r="1758">
          <cell r="O1758">
            <v>47.495421245421248</v>
          </cell>
        </row>
        <row r="1759">
          <cell r="O1759">
            <v>18.388073394495411</v>
          </cell>
        </row>
        <row r="1760">
          <cell r="O1760">
            <v>9.3772477064220183</v>
          </cell>
        </row>
        <row r="1761">
          <cell r="O1761">
            <v>9.4513761467889914</v>
          </cell>
        </row>
        <row r="1762">
          <cell r="O1762">
            <v>2.3895506042296066</v>
          </cell>
        </row>
        <row r="1763">
          <cell r="O1763">
            <v>6.4290676416819013</v>
          </cell>
        </row>
        <row r="1764">
          <cell r="O1764">
            <v>17.265137614678899</v>
          </cell>
        </row>
        <row r="1765">
          <cell r="O1765">
            <v>9.3429616087751359</v>
          </cell>
        </row>
        <row r="1766">
          <cell r="O1766">
            <v>1.2695160707110529</v>
          </cell>
        </row>
        <row r="1767">
          <cell r="O1767">
            <v>17.714625228519193</v>
          </cell>
        </row>
        <row r="1768">
          <cell r="O1768">
            <v>11.954945054945055</v>
          </cell>
        </row>
        <row r="1769">
          <cell r="O1769">
            <v>90.635164835164829</v>
          </cell>
        </row>
        <row r="1770">
          <cell r="O1770">
            <v>0</v>
          </cell>
        </row>
        <row r="1771">
          <cell r="O1771">
            <v>3.4368373493975906</v>
          </cell>
        </row>
        <row r="1772">
          <cell r="O1772">
            <v>3.1243975903614456</v>
          </cell>
        </row>
        <row r="1773">
          <cell r="O1773">
            <v>3.1243975903614456</v>
          </cell>
        </row>
        <row r="1774">
          <cell r="O1774">
            <v>3.1243975903614456</v>
          </cell>
        </row>
        <row r="1775">
          <cell r="O1775">
            <v>3.1243975903614456</v>
          </cell>
        </row>
        <row r="1776">
          <cell r="O1776">
            <v>0</v>
          </cell>
        </row>
        <row r="1777">
          <cell r="O1777">
            <v>0.97080640701433452</v>
          </cell>
        </row>
        <row r="1778">
          <cell r="O1778">
            <v>0</v>
          </cell>
        </row>
        <row r="1779">
          <cell r="O1779">
            <v>0</v>
          </cell>
        </row>
        <row r="1780">
          <cell r="O1780">
            <v>0</v>
          </cell>
        </row>
        <row r="1781">
          <cell r="O1781">
            <v>3.4368373493975906</v>
          </cell>
        </row>
        <row r="1782">
          <cell r="O1782">
            <v>3.1243975903614456</v>
          </cell>
        </row>
        <row r="1783">
          <cell r="O1783">
            <v>3.1243975903614456</v>
          </cell>
        </row>
        <row r="1784">
          <cell r="O1784">
            <v>0</v>
          </cell>
        </row>
        <row r="1785">
          <cell r="O1785">
            <v>3.1243975903614456</v>
          </cell>
        </row>
        <row r="1786">
          <cell r="O1786">
            <v>2.8119578313253011</v>
          </cell>
        </row>
        <row r="1787">
          <cell r="O1787">
            <v>0</v>
          </cell>
        </row>
        <row r="1788">
          <cell r="O1788">
            <v>0</v>
          </cell>
        </row>
        <row r="1789">
          <cell r="O1789">
            <v>0</v>
          </cell>
        </row>
        <row r="1790">
          <cell r="O1790">
            <v>1.0348156206636312</v>
          </cell>
        </row>
        <row r="1791">
          <cell r="O1791">
            <v>0</v>
          </cell>
        </row>
        <row r="1792">
          <cell r="O1792">
            <v>22.994527945619335</v>
          </cell>
        </row>
        <row r="1793">
          <cell r="O1793">
            <v>16.142720883534135</v>
          </cell>
        </row>
        <row r="1794">
          <cell r="O1794">
            <v>0</v>
          </cell>
        </row>
        <row r="1795">
          <cell r="O1795">
            <v>0</v>
          </cell>
        </row>
        <row r="1796">
          <cell r="O1796">
            <v>0</v>
          </cell>
        </row>
        <row r="1797">
          <cell r="O1797">
            <v>0</v>
          </cell>
        </row>
        <row r="1798">
          <cell r="O1798">
            <v>21.245903614457831</v>
          </cell>
        </row>
        <row r="1799">
          <cell r="O1799">
            <v>14.997108433734939</v>
          </cell>
        </row>
        <row r="1800">
          <cell r="O1800">
            <v>14.059789156626504</v>
          </cell>
        </row>
        <row r="1801">
          <cell r="O1801">
            <v>35.843259063444101</v>
          </cell>
        </row>
        <row r="1802">
          <cell r="O1802">
            <v>8.1088028700906332</v>
          </cell>
        </row>
        <row r="1803">
          <cell r="O1803">
            <v>5.4677655677655679</v>
          </cell>
        </row>
        <row r="1804">
          <cell r="O1804">
            <v>0</v>
          </cell>
        </row>
        <row r="1805">
          <cell r="O1805">
            <v>0</v>
          </cell>
        </row>
        <row r="1806">
          <cell r="O1806">
            <v>0</v>
          </cell>
        </row>
        <row r="1807">
          <cell r="O1807">
            <v>39.055441842900301</v>
          </cell>
        </row>
        <row r="1808">
          <cell r="O1808">
            <v>21.454196787148593</v>
          </cell>
        </row>
        <row r="1809">
          <cell r="O1809">
            <v>12.221963746223564</v>
          </cell>
        </row>
        <row r="1810">
          <cell r="O1810">
            <v>0</v>
          </cell>
        </row>
        <row r="1811">
          <cell r="O1811">
            <v>1.7627832326283988</v>
          </cell>
        </row>
        <row r="1812">
          <cell r="O1812">
            <v>0</v>
          </cell>
        </row>
        <row r="1813">
          <cell r="O1813">
            <v>0</v>
          </cell>
        </row>
        <row r="1814">
          <cell r="O1814">
            <v>0</v>
          </cell>
        </row>
        <row r="1815">
          <cell r="O1815">
            <v>17.496626506024093</v>
          </cell>
        </row>
        <row r="1816">
          <cell r="O1816">
            <v>24.682740963855423</v>
          </cell>
        </row>
        <row r="1817">
          <cell r="O1817">
            <v>8.7355702416918408</v>
          </cell>
        </row>
        <row r="1818">
          <cell r="O1818">
            <v>6.0326359516616304</v>
          </cell>
        </row>
        <row r="1819">
          <cell r="O1819">
            <v>6.150154833836857</v>
          </cell>
        </row>
        <row r="1820">
          <cell r="O1820">
            <v>35.882432024169177</v>
          </cell>
        </row>
        <row r="1821">
          <cell r="O1821">
            <v>0</v>
          </cell>
        </row>
        <row r="1822">
          <cell r="O1822">
            <v>0</v>
          </cell>
        </row>
        <row r="1823">
          <cell r="O1823">
            <v>0</v>
          </cell>
        </row>
        <row r="1824">
          <cell r="O1824">
            <v>0</v>
          </cell>
        </row>
        <row r="1825">
          <cell r="O1825">
            <v>0</v>
          </cell>
        </row>
        <row r="1826">
          <cell r="O1826">
            <v>0</v>
          </cell>
        </row>
        <row r="1827">
          <cell r="O1827">
            <v>0</v>
          </cell>
        </row>
        <row r="1828">
          <cell r="O1828">
            <v>14.997108433734939</v>
          </cell>
        </row>
        <row r="1829">
          <cell r="O1829">
            <v>0</v>
          </cell>
        </row>
        <row r="1830">
          <cell r="O1830">
            <v>10.145796827794561</v>
          </cell>
        </row>
        <row r="1831">
          <cell r="O1831">
            <v>7.1686518126888208</v>
          </cell>
        </row>
        <row r="1832">
          <cell r="O1832">
            <v>6.5418844410876122</v>
          </cell>
        </row>
        <row r="1833">
          <cell r="O1833">
            <v>9.3623376132930485</v>
          </cell>
        </row>
        <row r="1834">
          <cell r="O1834">
            <v>9.7540672205438046</v>
          </cell>
        </row>
        <row r="1835">
          <cell r="O1835">
            <v>0</v>
          </cell>
        </row>
        <row r="1836">
          <cell r="O1836">
            <v>9.3742857142857137</v>
          </cell>
        </row>
        <row r="1837">
          <cell r="O1837">
            <v>13.900315457413249</v>
          </cell>
        </row>
        <row r="1838">
          <cell r="O1838">
            <v>7.3342857142857136</v>
          </cell>
        </row>
        <row r="1839">
          <cell r="O1839">
            <v>83.269495412844023</v>
          </cell>
        </row>
        <row r="1840">
          <cell r="O1840">
            <v>25.239328537170266</v>
          </cell>
        </row>
        <row r="1841">
          <cell r="O1841">
            <v>7.6258675078864355</v>
          </cell>
        </row>
        <row r="1842">
          <cell r="O1842">
            <v>5.0999999999999996</v>
          </cell>
        </row>
        <row r="1843">
          <cell r="O1843">
            <v>3.8371428571428572</v>
          </cell>
        </row>
        <row r="1844">
          <cell r="O1844">
            <v>0.68276494559249912</v>
          </cell>
        </row>
        <row r="1845">
          <cell r="O1845">
            <v>15.541324921135647</v>
          </cell>
        </row>
        <row r="1846">
          <cell r="O1846">
            <v>5.3671428571428574</v>
          </cell>
        </row>
        <row r="1847">
          <cell r="O1847">
            <v>0</v>
          </cell>
        </row>
        <row r="1848">
          <cell r="O1848">
            <v>1.6855759594314821</v>
          </cell>
        </row>
        <row r="1849">
          <cell r="O1849">
            <v>0.22403224777253875</v>
          </cell>
        </row>
        <row r="1850">
          <cell r="O1850">
            <v>7.6258675078864355</v>
          </cell>
        </row>
        <row r="1851">
          <cell r="O1851">
            <v>4.8328571428571427</v>
          </cell>
        </row>
        <row r="1852">
          <cell r="O1852">
            <v>15.203470031545741</v>
          </cell>
        </row>
        <row r="1853">
          <cell r="O1853">
            <v>10.127142857142857</v>
          </cell>
        </row>
        <row r="1854">
          <cell r="O1854">
            <v>5.2457142857142864</v>
          </cell>
        </row>
        <row r="1855">
          <cell r="O1855">
            <v>15.203470031545741</v>
          </cell>
        </row>
        <row r="1856">
          <cell r="O1856">
            <v>15.541324921135647</v>
          </cell>
        </row>
        <row r="1857">
          <cell r="O1857">
            <v>3.8371428571428572</v>
          </cell>
        </row>
        <row r="1858">
          <cell r="O1858">
            <v>3.8371428571428572</v>
          </cell>
        </row>
        <row r="1859">
          <cell r="O1859">
            <v>10.078571428571429</v>
          </cell>
        </row>
        <row r="1860">
          <cell r="O1860">
            <v>3.7642857142857142</v>
          </cell>
        </row>
        <row r="1861">
          <cell r="O1861">
            <v>2.5014285714285718</v>
          </cell>
        </row>
        <row r="1862">
          <cell r="O1862">
            <v>5.3914285714285715</v>
          </cell>
        </row>
        <row r="1863">
          <cell r="O1863">
            <v>5.0028571428571436</v>
          </cell>
        </row>
        <row r="1864">
          <cell r="O1864">
            <v>15.895923261390887</v>
          </cell>
        </row>
        <row r="1865">
          <cell r="O1865">
            <v>3.132857142857143</v>
          </cell>
        </row>
        <row r="1866">
          <cell r="O1866">
            <v>24.229022082018929</v>
          </cell>
        </row>
        <row r="1867">
          <cell r="O1867">
            <v>11.921451104100946</v>
          </cell>
        </row>
        <row r="1868">
          <cell r="O1868">
            <v>9.7977917981072551</v>
          </cell>
        </row>
        <row r="1869">
          <cell r="O1869">
            <v>8.8807570977917969</v>
          </cell>
        </row>
        <row r="1870">
          <cell r="O1870">
            <v>12.597160883280758</v>
          </cell>
        </row>
        <row r="1871">
          <cell r="O1871">
            <v>16.168769716088327</v>
          </cell>
        </row>
        <row r="1872">
          <cell r="O1872">
            <v>8.8007579524885831</v>
          </cell>
        </row>
        <row r="1873">
          <cell r="O1873">
            <v>45.697671919770769</v>
          </cell>
        </row>
        <row r="1874">
          <cell r="O1874">
            <v>11.969716088328076</v>
          </cell>
        </row>
        <row r="1875">
          <cell r="O1875">
            <v>10.8596214511041</v>
          </cell>
        </row>
        <row r="1876">
          <cell r="O1876">
            <v>9.5082018927444789</v>
          </cell>
        </row>
        <row r="1877">
          <cell r="O1877">
            <v>8.9290220820189266</v>
          </cell>
        </row>
        <row r="1878">
          <cell r="O1878">
            <v>5.8042857142857143</v>
          </cell>
        </row>
        <row r="1879">
          <cell r="O1879">
            <v>5.1242857142857146</v>
          </cell>
        </row>
        <row r="1880">
          <cell r="O1880">
            <v>55.511721611721612</v>
          </cell>
        </row>
        <row r="1881">
          <cell r="O1881">
            <v>67.466666666666669</v>
          </cell>
        </row>
        <row r="1882">
          <cell r="O1882">
            <v>2.7630643891946445</v>
          </cell>
        </row>
        <row r="1883">
          <cell r="O1883">
            <v>77.012087912087907</v>
          </cell>
        </row>
        <row r="1884">
          <cell r="O1884">
            <v>10.101465201465203</v>
          </cell>
        </row>
        <row r="1885">
          <cell r="O1885">
            <v>17.25210237659963</v>
          </cell>
        </row>
        <row r="1886">
          <cell r="O1886">
            <v>57.179853479853485</v>
          </cell>
        </row>
        <row r="1887">
          <cell r="O1887">
            <v>7.1358974358974363</v>
          </cell>
        </row>
        <row r="1888">
          <cell r="O1888">
            <v>16.327056672760509</v>
          </cell>
        </row>
        <row r="1889">
          <cell r="O1889">
            <v>2.6826325411334548</v>
          </cell>
        </row>
        <row r="1890">
          <cell r="O1890">
            <v>55.789743589743594</v>
          </cell>
        </row>
        <row r="1891">
          <cell r="O1891">
            <v>6.8578754578754584</v>
          </cell>
        </row>
        <row r="1892">
          <cell r="O1892">
            <v>15.661904761904761</v>
          </cell>
        </row>
        <row r="1893">
          <cell r="O1893">
            <v>9.7307692307692317</v>
          </cell>
        </row>
        <row r="1894">
          <cell r="O1894">
            <v>37.996336996337</v>
          </cell>
        </row>
        <row r="1895">
          <cell r="O1895">
            <v>2.4287235649546828</v>
          </cell>
        </row>
        <row r="1896">
          <cell r="O1896">
            <v>4.3014625228519199</v>
          </cell>
        </row>
        <row r="1897">
          <cell r="O1897">
            <v>99.253846153846155</v>
          </cell>
        </row>
        <row r="1898">
          <cell r="O1898">
            <v>14.642490842490844</v>
          </cell>
        </row>
        <row r="1899">
          <cell r="O1899">
            <v>25.022486288848263</v>
          </cell>
        </row>
        <row r="1900">
          <cell r="O1900">
            <v>27.103839122486288</v>
          </cell>
        </row>
        <row r="1901">
          <cell r="O1901">
            <v>5.9665447897623398</v>
          </cell>
        </row>
        <row r="1902">
          <cell r="O1902">
            <v>0</v>
          </cell>
        </row>
        <row r="1903">
          <cell r="O1903">
            <v>0</v>
          </cell>
        </row>
        <row r="1904">
          <cell r="O1904">
            <v>3.4368373493975906</v>
          </cell>
        </row>
        <row r="1905">
          <cell r="O1905">
            <v>3.1243975903614456</v>
          </cell>
        </row>
        <row r="1906">
          <cell r="O1906">
            <v>3.1243975903614456</v>
          </cell>
        </row>
        <row r="1907">
          <cell r="O1907">
            <v>3.1243975903614456</v>
          </cell>
        </row>
        <row r="1908">
          <cell r="O1908">
            <v>3.1243975903614456</v>
          </cell>
        </row>
        <row r="1909">
          <cell r="O1909">
            <v>0</v>
          </cell>
        </row>
        <row r="1910">
          <cell r="O1910">
            <v>0.96013820473945177</v>
          </cell>
        </row>
        <row r="1911">
          <cell r="O1911">
            <v>0</v>
          </cell>
        </row>
        <row r="1912">
          <cell r="O1912">
            <v>0</v>
          </cell>
        </row>
        <row r="1913">
          <cell r="O1913">
            <v>0</v>
          </cell>
        </row>
        <row r="1914">
          <cell r="O1914">
            <v>3.4368373493975906</v>
          </cell>
        </row>
        <row r="1915">
          <cell r="O1915">
            <v>3.4368373493975906</v>
          </cell>
        </row>
        <row r="1916">
          <cell r="O1916">
            <v>3.4368373493975906</v>
          </cell>
        </row>
        <row r="1917">
          <cell r="O1917">
            <v>0</v>
          </cell>
        </row>
        <row r="1918">
          <cell r="O1918">
            <v>2.8119578313253011</v>
          </cell>
        </row>
        <row r="1919">
          <cell r="O1919">
            <v>3.1243975903614456</v>
          </cell>
        </row>
        <row r="1920">
          <cell r="O1920">
            <v>0</v>
          </cell>
        </row>
        <row r="1921">
          <cell r="O1921">
            <v>0</v>
          </cell>
        </row>
        <row r="1922">
          <cell r="O1922">
            <v>1.0184969788519638</v>
          </cell>
        </row>
        <row r="1923">
          <cell r="O1923">
            <v>2.2106796116504852</v>
          </cell>
        </row>
        <row r="1924">
          <cell r="O1924">
            <v>22.837836102719031</v>
          </cell>
        </row>
        <row r="1925">
          <cell r="O1925">
            <v>16.142720883534135</v>
          </cell>
        </row>
        <row r="1926">
          <cell r="O1926">
            <v>0</v>
          </cell>
        </row>
        <row r="1927">
          <cell r="O1927">
            <v>0</v>
          </cell>
        </row>
        <row r="1928">
          <cell r="O1928">
            <v>0</v>
          </cell>
        </row>
        <row r="1929">
          <cell r="O1929">
            <v>21.245903614457831</v>
          </cell>
        </row>
        <row r="1930">
          <cell r="O1930">
            <v>14.997108433734939</v>
          </cell>
        </row>
        <row r="1931">
          <cell r="O1931">
            <v>14.059789156626504</v>
          </cell>
        </row>
        <row r="1932">
          <cell r="O1932">
            <v>34.550551359516618</v>
          </cell>
        </row>
        <row r="1933">
          <cell r="O1933">
            <v>8.1088028700906332</v>
          </cell>
        </row>
        <row r="1934">
          <cell r="O1934">
            <v>0</v>
          </cell>
        </row>
        <row r="1935">
          <cell r="O1935">
            <v>0</v>
          </cell>
        </row>
        <row r="1936">
          <cell r="O1936">
            <v>0</v>
          </cell>
        </row>
        <row r="1937">
          <cell r="O1937">
            <v>12.221963746223564</v>
          </cell>
        </row>
        <row r="1938">
          <cell r="O1938">
            <v>49.044546827794555</v>
          </cell>
        </row>
        <row r="1939">
          <cell r="O1939">
            <v>21.454196787148593</v>
          </cell>
        </row>
        <row r="1940">
          <cell r="O1940">
            <v>0</v>
          </cell>
        </row>
        <row r="1941">
          <cell r="O1941">
            <v>1.6452643504531721</v>
          </cell>
        </row>
        <row r="1942">
          <cell r="O1942">
            <v>0</v>
          </cell>
        </row>
        <row r="1943">
          <cell r="O1943">
            <v>0</v>
          </cell>
        </row>
        <row r="1944">
          <cell r="O1944">
            <v>17.496626506024093</v>
          </cell>
        </row>
        <row r="1945">
          <cell r="O1945">
            <v>24.682740963855423</v>
          </cell>
        </row>
        <row r="1946">
          <cell r="O1946">
            <v>9.5582024169184265</v>
          </cell>
        </row>
        <row r="1947">
          <cell r="O1947">
            <v>6.3460196374622342</v>
          </cell>
        </row>
        <row r="1948">
          <cell r="O1948">
            <v>6.6202303625377628</v>
          </cell>
        </row>
        <row r="1949">
          <cell r="O1949">
            <v>34.433032477341385</v>
          </cell>
        </row>
        <row r="1950">
          <cell r="O1950">
            <v>0</v>
          </cell>
        </row>
        <row r="1951">
          <cell r="O1951">
            <v>0</v>
          </cell>
        </row>
        <row r="1952">
          <cell r="O1952">
            <v>0</v>
          </cell>
        </row>
        <row r="1953">
          <cell r="O1953">
            <v>0</v>
          </cell>
        </row>
        <row r="1954">
          <cell r="O1954">
            <v>0</v>
          </cell>
        </row>
        <row r="1955">
          <cell r="O1955">
            <v>0</v>
          </cell>
        </row>
        <row r="1956">
          <cell r="O1956">
            <v>0</v>
          </cell>
        </row>
        <row r="1957">
          <cell r="O1957">
            <v>0</v>
          </cell>
        </row>
        <row r="1958">
          <cell r="O1958">
            <v>14.997108433734939</v>
          </cell>
        </row>
        <row r="1959">
          <cell r="O1959">
            <v>10.576699395770392</v>
          </cell>
        </row>
        <row r="1960">
          <cell r="O1960">
            <v>5.7584252265861009</v>
          </cell>
        </row>
        <row r="1961">
          <cell r="O1961">
            <v>0</v>
          </cell>
        </row>
        <row r="1962">
          <cell r="O1962">
            <v>10.618296529968454</v>
          </cell>
        </row>
        <row r="1963">
          <cell r="O1963">
            <v>2.234285714285714</v>
          </cell>
        </row>
        <row r="1964">
          <cell r="O1964">
            <v>0.54407831601902268</v>
          </cell>
        </row>
        <row r="1965">
          <cell r="O1965">
            <v>10.666561514195584</v>
          </cell>
        </row>
        <row r="1966">
          <cell r="O1966">
            <v>3.7642857142857142</v>
          </cell>
        </row>
        <row r="1967">
          <cell r="O1967">
            <v>29.748351648351651</v>
          </cell>
        </row>
        <row r="1968">
          <cell r="O1968">
            <v>7.4810725552050474</v>
          </cell>
        </row>
        <row r="1969">
          <cell r="O1969">
            <v>8.5260073260073259</v>
          </cell>
        </row>
        <row r="1970">
          <cell r="O1970">
            <v>6.0957142857142861</v>
          </cell>
        </row>
        <row r="1971">
          <cell r="O1971">
            <v>59.542384868421045</v>
          </cell>
        </row>
        <row r="1972">
          <cell r="O1972">
            <v>7.6258675078864355</v>
          </cell>
        </row>
        <row r="1973">
          <cell r="O1973">
            <v>20.302417763157894</v>
          </cell>
        </row>
        <row r="1974">
          <cell r="O1974">
            <v>7.6258675078864355</v>
          </cell>
        </row>
        <row r="1975">
          <cell r="O1975">
            <v>7.6258675078864355</v>
          </cell>
        </row>
        <row r="1976">
          <cell r="O1976">
            <v>4.4657175226586094</v>
          </cell>
        </row>
        <row r="1977">
          <cell r="O1977">
            <v>7.6258675078864355</v>
          </cell>
        </row>
        <row r="1978">
          <cell r="O1978">
            <v>12.19496402877698</v>
          </cell>
        </row>
        <row r="1979">
          <cell r="O1979">
            <v>3.8371428571428572</v>
          </cell>
        </row>
        <row r="1980">
          <cell r="O1980">
            <v>2.3895506042296066</v>
          </cell>
        </row>
        <row r="1981">
          <cell r="O1981">
            <v>7.6258675078864355</v>
          </cell>
        </row>
        <row r="1982">
          <cell r="O1982">
            <v>0</v>
          </cell>
        </row>
        <row r="1983">
          <cell r="O1983">
            <v>3.8371428571428572</v>
          </cell>
        </row>
        <row r="1984">
          <cell r="O1984">
            <v>36.922712933753942</v>
          </cell>
        </row>
        <row r="1985">
          <cell r="O1985">
            <v>7.4810725552050474</v>
          </cell>
        </row>
        <row r="1986">
          <cell r="O1986">
            <v>7.4810725552050474</v>
          </cell>
        </row>
        <row r="1987">
          <cell r="O1987">
            <v>7.4810725552050474</v>
          </cell>
        </row>
        <row r="1988">
          <cell r="O1988">
            <v>7.4810725552050474</v>
          </cell>
        </row>
        <row r="1989">
          <cell r="O1989">
            <v>3.8371428571428572</v>
          </cell>
        </row>
        <row r="1990">
          <cell r="O1990">
            <v>3.8371428571428572</v>
          </cell>
        </row>
        <row r="1991">
          <cell r="O1991">
            <v>3.8371428571428572</v>
          </cell>
        </row>
        <row r="1992">
          <cell r="O1992">
            <v>3.8371428571428572</v>
          </cell>
        </row>
        <row r="1993">
          <cell r="O1993">
            <v>35.401274671052633</v>
          </cell>
        </row>
        <row r="1994">
          <cell r="O1994">
            <v>12.645425867507885</v>
          </cell>
        </row>
        <row r="1995">
          <cell r="O1995">
            <v>8.6963972809667656</v>
          </cell>
        </row>
        <row r="1996">
          <cell r="O1996">
            <v>5.5857142857142854</v>
          </cell>
        </row>
        <row r="1997">
          <cell r="O1997">
            <v>2.8657142857142857</v>
          </cell>
        </row>
        <row r="1998">
          <cell r="O1998">
            <v>3.1085714285714285</v>
          </cell>
        </row>
        <row r="1999">
          <cell r="O1999">
            <v>16.265299684542587</v>
          </cell>
        </row>
        <row r="2000">
          <cell r="O2000">
            <v>7.6742857142857144</v>
          </cell>
        </row>
        <row r="2001">
          <cell r="O2001">
            <v>5.7071428571428573</v>
          </cell>
        </row>
        <row r="2002">
          <cell r="O2002">
            <v>4.8814285714285717</v>
          </cell>
        </row>
        <row r="2003">
          <cell r="O2003">
            <v>7.4557142857142855</v>
          </cell>
        </row>
        <row r="2004">
          <cell r="O2004">
            <v>6.1928571428571431</v>
          </cell>
        </row>
        <row r="2005">
          <cell r="O2005">
            <v>6.0957142857142861</v>
          </cell>
        </row>
        <row r="2006">
          <cell r="O2006">
            <v>4.0071428571428571</v>
          </cell>
        </row>
        <row r="2007">
          <cell r="O2007">
            <v>7.9637223974763405</v>
          </cell>
        </row>
        <row r="2008">
          <cell r="O2008">
            <v>10.763091482649843</v>
          </cell>
        </row>
        <row r="2009">
          <cell r="O2009">
            <v>4.1042857142857141</v>
          </cell>
        </row>
        <row r="2010">
          <cell r="O2010">
            <v>4.7600000000000007</v>
          </cell>
        </row>
        <row r="2011">
          <cell r="O2011">
            <v>16.217948717948719</v>
          </cell>
        </row>
        <row r="2012">
          <cell r="O2012">
            <v>83.313919413919422</v>
          </cell>
        </row>
        <row r="2013">
          <cell r="O2013">
            <v>11.979341864716634</v>
          </cell>
        </row>
        <row r="2014">
          <cell r="O2014">
            <v>18.720146520146521</v>
          </cell>
        </row>
        <row r="2015">
          <cell r="O2015">
            <v>0</v>
          </cell>
        </row>
        <row r="2016">
          <cell r="O2016">
            <v>18.720146520146521</v>
          </cell>
        </row>
        <row r="2017">
          <cell r="O2017">
            <v>10.101465201465203</v>
          </cell>
        </row>
        <row r="2018">
          <cell r="O2018">
            <v>9.3429616087751359</v>
          </cell>
        </row>
        <row r="2019">
          <cell r="O2019">
            <v>0</v>
          </cell>
        </row>
        <row r="2020">
          <cell r="O2020">
            <v>9.3892138939670922</v>
          </cell>
        </row>
        <row r="2021">
          <cell r="O2021">
            <v>48.468498168498165</v>
          </cell>
        </row>
        <row r="2022">
          <cell r="O2022">
            <v>18.720146520146521</v>
          </cell>
        </row>
        <row r="2023">
          <cell r="O2023">
            <v>4.5410256410256418</v>
          </cell>
        </row>
        <row r="2024">
          <cell r="O2024">
            <v>8.7273394495412848</v>
          </cell>
        </row>
        <row r="2025">
          <cell r="O2025">
            <v>7.3212454212454219</v>
          </cell>
        </row>
        <row r="2026">
          <cell r="O2026">
            <v>9.4513761467889914</v>
          </cell>
        </row>
        <row r="2027">
          <cell r="O2027">
            <v>9.4513761467889914</v>
          </cell>
        </row>
        <row r="2028">
          <cell r="O2028">
            <v>9.4513761467889914</v>
          </cell>
        </row>
        <row r="2029">
          <cell r="O2029">
            <v>7.691941391941393</v>
          </cell>
        </row>
        <row r="2030">
          <cell r="O2030">
            <v>9.4513761467889914</v>
          </cell>
        </row>
        <row r="2031">
          <cell r="O2031">
            <v>8.4220183486238529</v>
          </cell>
        </row>
        <row r="2032">
          <cell r="O2032">
            <v>18.627472527472531</v>
          </cell>
        </row>
        <row r="2033">
          <cell r="O2033">
            <v>17.886080586080588</v>
          </cell>
        </row>
        <row r="2034">
          <cell r="O2034">
            <v>2.1549768595263248</v>
          </cell>
        </row>
        <row r="2035">
          <cell r="O2035">
            <v>11.213553113553115</v>
          </cell>
        </row>
        <row r="2036">
          <cell r="O2036">
            <v>9.9161172161172164</v>
          </cell>
        </row>
        <row r="2037">
          <cell r="O2037">
            <v>1.1414976434124593</v>
          </cell>
        </row>
        <row r="2038">
          <cell r="O2038">
            <v>68.208058608058607</v>
          </cell>
        </row>
        <row r="2039">
          <cell r="O2039">
            <v>14.364468864468865</v>
          </cell>
        </row>
        <row r="2040">
          <cell r="O2040">
            <v>4.3741566265060232</v>
          </cell>
        </row>
        <row r="2041">
          <cell r="O2041">
            <v>4.9990361445783131</v>
          </cell>
        </row>
        <row r="2042">
          <cell r="O2042">
            <v>4.9990361445783131</v>
          </cell>
        </row>
        <row r="2043">
          <cell r="O2043">
            <v>16.246867469879518</v>
          </cell>
        </row>
        <row r="2044">
          <cell r="O2044">
            <v>18.720146520146521</v>
          </cell>
        </row>
        <row r="2045">
          <cell r="O2045">
            <v>18.720146520146521</v>
          </cell>
        </row>
        <row r="2046">
          <cell r="O2046">
            <v>18.720146520146521</v>
          </cell>
        </row>
        <row r="2047">
          <cell r="O2047">
            <v>40.869230769230775</v>
          </cell>
        </row>
        <row r="2048">
          <cell r="O2048">
            <v>0</v>
          </cell>
        </row>
        <row r="2049">
          <cell r="O2049">
            <v>0</v>
          </cell>
        </row>
        <row r="2050">
          <cell r="O2050">
            <v>0</v>
          </cell>
        </row>
        <row r="2051">
          <cell r="O2051">
            <v>3.4368373493975906</v>
          </cell>
        </row>
        <row r="2052">
          <cell r="O2052">
            <v>3.1243975903614456</v>
          </cell>
        </row>
        <row r="2053">
          <cell r="O2053">
            <v>3.1243975903614456</v>
          </cell>
        </row>
        <row r="2054">
          <cell r="O2054">
            <v>3.1243975903614456</v>
          </cell>
        </row>
        <row r="2055">
          <cell r="O2055">
            <v>3.1243975903614456</v>
          </cell>
        </row>
        <row r="2056">
          <cell r="O2056">
            <v>0.98147460928921726</v>
          </cell>
        </row>
        <row r="2057">
          <cell r="O2057">
            <v>0</v>
          </cell>
        </row>
        <row r="2058">
          <cell r="O2058">
            <v>0</v>
          </cell>
        </row>
        <row r="2059">
          <cell r="O2059">
            <v>0</v>
          </cell>
        </row>
        <row r="2060">
          <cell r="O2060">
            <v>3.4368373493975906</v>
          </cell>
        </row>
        <row r="2061">
          <cell r="O2061">
            <v>3.4368373493975906</v>
          </cell>
        </row>
        <row r="2062">
          <cell r="O2062">
            <v>3.4368373493975906</v>
          </cell>
        </row>
        <row r="2063">
          <cell r="O2063">
            <v>0</v>
          </cell>
        </row>
        <row r="2064">
          <cell r="O2064">
            <v>3.1243975903614456</v>
          </cell>
        </row>
        <row r="2065">
          <cell r="O2065">
            <v>2.8119578313253011</v>
          </cell>
        </row>
        <row r="2066">
          <cell r="O2066">
            <v>6.7377492447129903</v>
          </cell>
        </row>
        <row r="2067">
          <cell r="O2067">
            <v>12.809558157099698</v>
          </cell>
        </row>
        <row r="2068">
          <cell r="O2068">
            <v>0</v>
          </cell>
        </row>
        <row r="2069">
          <cell r="O2069">
            <v>52.830967048710598</v>
          </cell>
        </row>
        <row r="2070">
          <cell r="O2070">
            <v>3.058241758241758</v>
          </cell>
        </row>
        <row r="2071">
          <cell r="O2071">
            <v>6.8578754578754584</v>
          </cell>
        </row>
        <row r="2072">
          <cell r="O2072">
            <v>6.5798534798534796</v>
          </cell>
        </row>
        <row r="2073">
          <cell r="O2073">
            <v>0.12801842729859356</v>
          </cell>
        </row>
        <row r="2074">
          <cell r="O2074">
            <v>14.827838827838828</v>
          </cell>
        </row>
        <row r="2075">
          <cell r="O2075">
            <v>8.7113553113553124</v>
          </cell>
        </row>
        <row r="2076">
          <cell r="O2076">
            <v>3.7492771084337346</v>
          </cell>
        </row>
        <row r="2077">
          <cell r="O2077">
            <v>4.3741566265060232</v>
          </cell>
        </row>
        <row r="2078">
          <cell r="O2078">
            <v>3.1243975903614456</v>
          </cell>
        </row>
        <row r="2079">
          <cell r="O2079">
            <v>23.072873867069482</v>
          </cell>
        </row>
        <row r="2080">
          <cell r="O2080">
            <v>16.142720883534135</v>
          </cell>
        </row>
        <row r="2081">
          <cell r="O2081">
            <v>0</v>
          </cell>
        </row>
        <row r="2082">
          <cell r="O2082">
            <v>0</v>
          </cell>
        </row>
        <row r="2083">
          <cell r="O2083">
            <v>0</v>
          </cell>
        </row>
        <row r="2084">
          <cell r="O2084">
            <v>0</v>
          </cell>
        </row>
        <row r="2085">
          <cell r="O2085">
            <v>0</v>
          </cell>
        </row>
        <row r="2086">
          <cell r="O2086">
            <v>0</v>
          </cell>
        </row>
        <row r="2087">
          <cell r="O2087">
            <v>21.245903614457831</v>
          </cell>
        </row>
        <row r="2088">
          <cell r="O2088">
            <v>3.4368373493975906</v>
          </cell>
        </row>
        <row r="2089">
          <cell r="O2089">
            <v>3.1243975903614456</v>
          </cell>
        </row>
        <row r="2090">
          <cell r="O2090">
            <v>14.997108433734939</v>
          </cell>
        </row>
        <row r="2091">
          <cell r="O2091">
            <v>3.1243975903614456</v>
          </cell>
        </row>
        <row r="2092">
          <cell r="O2092">
            <v>3.1243975903614456</v>
          </cell>
        </row>
        <row r="2093">
          <cell r="O2093">
            <v>3.1243975903614456</v>
          </cell>
        </row>
        <row r="2094">
          <cell r="O2094">
            <v>14.059789156626504</v>
          </cell>
        </row>
        <row r="2095">
          <cell r="O2095">
            <v>26.990169939577036</v>
          </cell>
        </row>
        <row r="2096">
          <cell r="O2096">
            <v>0</v>
          </cell>
        </row>
        <row r="2097">
          <cell r="O2097">
            <v>0</v>
          </cell>
        </row>
        <row r="2098">
          <cell r="O2098">
            <v>0</v>
          </cell>
        </row>
        <row r="2099">
          <cell r="O2099">
            <v>0</v>
          </cell>
        </row>
        <row r="2100">
          <cell r="O2100">
            <v>0</v>
          </cell>
        </row>
        <row r="2101">
          <cell r="O2101">
            <v>58.015154833836853</v>
          </cell>
        </row>
        <row r="2102">
          <cell r="O2102">
            <v>0</v>
          </cell>
        </row>
        <row r="2103">
          <cell r="O2103">
            <v>8.1088028700906332</v>
          </cell>
        </row>
        <row r="2104">
          <cell r="O2104">
            <v>21.454196787148593</v>
          </cell>
        </row>
        <row r="2105">
          <cell r="O2105">
            <v>12.221963746223564</v>
          </cell>
        </row>
        <row r="2106">
          <cell r="O2106">
            <v>0.90679719336503772</v>
          </cell>
        </row>
        <row r="2107">
          <cell r="O2107">
            <v>0</v>
          </cell>
        </row>
        <row r="2108">
          <cell r="O2108">
            <v>0</v>
          </cell>
        </row>
        <row r="2109">
          <cell r="O2109">
            <v>0</v>
          </cell>
        </row>
        <row r="2110">
          <cell r="O2110">
            <v>0</v>
          </cell>
        </row>
        <row r="2111">
          <cell r="O2111">
            <v>1.6452643504531721</v>
          </cell>
        </row>
        <row r="2112">
          <cell r="O2112">
            <v>0</v>
          </cell>
        </row>
        <row r="2113">
          <cell r="O2113">
            <v>0</v>
          </cell>
        </row>
        <row r="2114">
          <cell r="O2114">
            <v>17.496626506024093</v>
          </cell>
        </row>
        <row r="2115">
          <cell r="O2115">
            <v>3.4368373493975906</v>
          </cell>
        </row>
        <row r="2116">
          <cell r="O2116">
            <v>3.4368373493975906</v>
          </cell>
        </row>
        <row r="2117">
          <cell r="O2117">
            <v>3.4368373493975906</v>
          </cell>
        </row>
        <row r="2118">
          <cell r="O2118">
            <v>24.682740963855423</v>
          </cell>
        </row>
        <row r="2119">
          <cell r="O2119">
            <v>2.8119578313253011</v>
          </cell>
        </row>
        <row r="2120">
          <cell r="O2120">
            <v>3.1243975903614456</v>
          </cell>
        </row>
        <row r="2121">
          <cell r="O2121">
            <v>0</v>
          </cell>
        </row>
        <row r="2122">
          <cell r="O2122">
            <v>0</v>
          </cell>
        </row>
        <row r="2123">
          <cell r="O2123">
            <v>6.4243655589123856</v>
          </cell>
        </row>
        <row r="2124">
          <cell r="O2124">
            <v>6.0718089123867056</v>
          </cell>
        </row>
        <row r="2125">
          <cell r="O2125">
            <v>13.279633685800603</v>
          </cell>
        </row>
        <row r="2126">
          <cell r="O2126">
            <v>1.7236102719033231</v>
          </cell>
        </row>
        <row r="2127">
          <cell r="O2127">
            <v>0.3627188773460151</v>
          </cell>
        </row>
        <row r="2128">
          <cell r="O2128">
            <v>0</v>
          </cell>
        </row>
        <row r="2129">
          <cell r="O2129">
            <v>0</v>
          </cell>
        </row>
        <row r="2130">
          <cell r="O2130">
            <v>0</v>
          </cell>
        </row>
        <row r="2131">
          <cell r="O2131">
            <v>0</v>
          </cell>
        </row>
        <row r="2132">
          <cell r="O2132">
            <v>0</v>
          </cell>
        </row>
        <row r="2133">
          <cell r="O2133">
            <v>0</v>
          </cell>
        </row>
        <row r="2134">
          <cell r="O2134">
            <v>0</v>
          </cell>
        </row>
        <row r="2135">
          <cell r="O2135">
            <v>0</v>
          </cell>
        </row>
        <row r="2136">
          <cell r="O2136">
            <v>14.997108433734939</v>
          </cell>
        </row>
        <row r="2137">
          <cell r="O2137">
            <v>0</v>
          </cell>
        </row>
        <row r="2138">
          <cell r="O2138">
            <v>0</v>
          </cell>
        </row>
        <row r="2139">
          <cell r="O2139">
            <v>0</v>
          </cell>
        </row>
        <row r="2140">
          <cell r="O2140">
            <v>27.616937311178244</v>
          </cell>
        </row>
        <row r="2141">
          <cell r="O2141">
            <v>4.8966200906344408</v>
          </cell>
        </row>
        <row r="2142">
          <cell r="O2142">
            <v>0</v>
          </cell>
        </row>
        <row r="2143">
          <cell r="O2143">
            <v>0</v>
          </cell>
        </row>
        <row r="2144">
          <cell r="O2144">
            <v>2.3895506042296066</v>
          </cell>
        </row>
        <row r="2145">
          <cell r="O2145">
            <v>17.392794561933531</v>
          </cell>
        </row>
        <row r="2146">
          <cell r="O2146">
            <v>20.657413249211356</v>
          </cell>
        </row>
        <row r="2147">
          <cell r="O2147">
            <v>30.767765567765572</v>
          </cell>
        </row>
        <row r="2148">
          <cell r="O2148">
            <v>2.2585714285714289</v>
          </cell>
        </row>
        <row r="2149">
          <cell r="O2149">
            <v>2.2585714285714289</v>
          </cell>
        </row>
        <row r="2150">
          <cell r="O2150">
            <v>18.630283911671924</v>
          </cell>
        </row>
        <row r="2151">
          <cell r="O2151">
            <v>3.7642857142857142</v>
          </cell>
        </row>
        <row r="2152">
          <cell r="O2152">
            <v>12.114511041009465</v>
          </cell>
        </row>
        <row r="2153">
          <cell r="O2153">
            <v>60.238095238095241</v>
          </cell>
        </row>
        <row r="2154">
          <cell r="O2154">
            <v>0</v>
          </cell>
        </row>
        <row r="2155">
          <cell r="O2155">
            <v>3.8371428571428572</v>
          </cell>
        </row>
        <row r="2156">
          <cell r="O2156">
            <v>3.8371428571428572</v>
          </cell>
        </row>
        <row r="2157">
          <cell r="O2157">
            <v>3.8371428571428572</v>
          </cell>
        </row>
        <row r="2158">
          <cell r="O2158">
            <v>3.8371428571428572</v>
          </cell>
        </row>
        <row r="2159">
          <cell r="O2159">
            <v>10.537526435045315</v>
          </cell>
        </row>
        <row r="2160">
          <cell r="O2160">
            <v>0</v>
          </cell>
        </row>
        <row r="2161">
          <cell r="O2161">
            <v>7.6258675078864355</v>
          </cell>
        </row>
        <row r="2162">
          <cell r="O2162">
            <v>23.118927444794952</v>
          </cell>
        </row>
        <row r="2163">
          <cell r="O2163">
            <v>3.8371428571428572</v>
          </cell>
        </row>
        <row r="2164">
          <cell r="O2164">
            <v>1.162834047962225</v>
          </cell>
        </row>
        <row r="2165">
          <cell r="O2165">
            <v>3.8371428571428572</v>
          </cell>
        </row>
        <row r="2166">
          <cell r="O2166">
            <v>10.515191319856488</v>
          </cell>
        </row>
        <row r="2167">
          <cell r="O2167">
            <v>7.4810725552050474</v>
          </cell>
        </row>
        <row r="2168">
          <cell r="O2168">
            <v>8.9290220820189266</v>
          </cell>
        </row>
        <row r="2169">
          <cell r="O2169">
            <v>0.92285714285714282</v>
          </cell>
        </row>
        <row r="2170">
          <cell r="O2170">
            <v>7.4810725552050474</v>
          </cell>
        </row>
        <row r="2171">
          <cell r="O2171">
            <v>2.1128571428571425</v>
          </cell>
        </row>
        <row r="2172">
          <cell r="O2172">
            <v>7.4810725552050474</v>
          </cell>
        </row>
        <row r="2173">
          <cell r="O2173">
            <v>7.6258675078864355</v>
          </cell>
        </row>
        <row r="2174">
          <cell r="O2174">
            <v>15.444794952681388</v>
          </cell>
        </row>
        <row r="2175">
          <cell r="O2175">
            <v>7.6741324921135652</v>
          </cell>
        </row>
        <row r="2176">
          <cell r="O2176">
            <v>20.029968454258675</v>
          </cell>
        </row>
        <row r="2177">
          <cell r="O2177">
            <v>0.97932401812688807</v>
          </cell>
        </row>
        <row r="2178">
          <cell r="O2178">
            <v>0</v>
          </cell>
        </row>
        <row r="2179">
          <cell r="O2179">
            <v>7.4810725552050474</v>
          </cell>
        </row>
        <row r="2180">
          <cell r="O2180">
            <v>2.5014285714285718</v>
          </cell>
        </row>
        <row r="2181">
          <cell r="O2181">
            <v>10.714826498422713</v>
          </cell>
        </row>
        <row r="2182">
          <cell r="O2182">
            <v>11.728391167192429</v>
          </cell>
        </row>
        <row r="2183">
          <cell r="O2183">
            <v>10.570031545741324</v>
          </cell>
        </row>
        <row r="2184">
          <cell r="O2184">
            <v>3.3514285714285714</v>
          </cell>
        </row>
        <row r="2185">
          <cell r="O2185">
            <v>0</v>
          </cell>
        </row>
        <row r="2186">
          <cell r="O2186">
            <v>3.327142857142857</v>
          </cell>
        </row>
        <row r="2187">
          <cell r="O2187">
            <v>0</v>
          </cell>
        </row>
        <row r="2188">
          <cell r="O2188">
            <v>5.6828571428571424</v>
          </cell>
        </row>
        <row r="2189">
          <cell r="O2189">
            <v>5.7071428571428573</v>
          </cell>
        </row>
        <row r="2190">
          <cell r="O2190">
            <v>4.322857142857143</v>
          </cell>
        </row>
        <row r="2191">
          <cell r="O2191">
            <v>3.0842857142857141</v>
          </cell>
        </row>
        <row r="2192">
          <cell r="O2192">
            <v>0.46940090009484314</v>
          </cell>
        </row>
        <row r="2193">
          <cell r="O2193">
            <v>3.5942857142857143</v>
          </cell>
        </row>
        <row r="2194">
          <cell r="O2194">
            <v>3.23</v>
          </cell>
        </row>
        <row r="2195">
          <cell r="O2195">
            <v>12.741955835962145</v>
          </cell>
        </row>
        <row r="2196">
          <cell r="O2196">
            <v>6.6123028391167189</v>
          </cell>
        </row>
        <row r="2197">
          <cell r="O2197">
            <v>8.4946372239747632</v>
          </cell>
        </row>
        <row r="2198">
          <cell r="O2198">
            <v>11.487066246056783</v>
          </cell>
        </row>
        <row r="2199">
          <cell r="O2199">
            <v>8.5911671924290225</v>
          </cell>
        </row>
        <row r="2200">
          <cell r="O2200">
            <v>10.714826498422713</v>
          </cell>
        </row>
        <row r="2201">
          <cell r="O2201">
            <v>11.052681388012617</v>
          </cell>
        </row>
        <row r="2202">
          <cell r="O2202">
            <v>11.676923076923076</v>
          </cell>
        </row>
        <row r="2203">
          <cell r="O2203">
            <v>6.6725274725274728</v>
          </cell>
        </row>
        <row r="2204">
          <cell r="O2204">
            <v>9.8234432234432241</v>
          </cell>
        </row>
        <row r="2205">
          <cell r="O2205">
            <v>4.911721611721612</v>
          </cell>
        </row>
        <row r="2206">
          <cell r="O2206">
            <v>3.5216117216117215</v>
          </cell>
        </row>
        <row r="2207">
          <cell r="O2207">
            <v>12.603663003663003</v>
          </cell>
        </row>
        <row r="2208">
          <cell r="O2208">
            <v>3.4289377289377292</v>
          </cell>
        </row>
        <row r="2209">
          <cell r="O2209">
            <v>3.5216117216117215</v>
          </cell>
        </row>
        <row r="2210">
          <cell r="O2210">
            <v>8.7113553113553124</v>
          </cell>
        </row>
        <row r="2211">
          <cell r="O2211">
            <v>8.7113553113553124</v>
          </cell>
        </row>
        <row r="2212">
          <cell r="O2212">
            <v>3.7996336996336995</v>
          </cell>
        </row>
        <row r="2213">
          <cell r="O2213">
            <v>11.584249084249084</v>
          </cell>
        </row>
        <row r="2214">
          <cell r="O2214">
            <v>10.101465201465203</v>
          </cell>
        </row>
        <row r="2215">
          <cell r="O2215">
            <v>6.1164835164835161</v>
          </cell>
        </row>
        <row r="2216">
          <cell r="O2216">
            <v>6.2091575091575093</v>
          </cell>
        </row>
        <row r="2217">
          <cell r="O2217">
            <v>2.9655677655677657</v>
          </cell>
        </row>
        <row r="2218">
          <cell r="O2218">
            <v>12.232967032967032</v>
          </cell>
        </row>
        <row r="2219">
          <cell r="O2219">
            <v>6.2091575091575093</v>
          </cell>
        </row>
        <row r="2220">
          <cell r="O2220">
            <v>6.2091575091575093</v>
          </cell>
        </row>
        <row r="2221">
          <cell r="O2221">
            <v>0</v>
          </cell>
        </row>
        <row r="2222">
          <cell r="O2222">
            <v>4.4483516483516485</v>
          </cell>
        </row>
        <row r="2223">
          <cell r="O2223">
            <v>4.263003663003663</v>
          </cell>
        </row>
        <row r="2224">
          <cell r="O2224">
            <v>6.3018315018315016</v>
          </cell>
        </row>
        <row r="2225">
          <cell r="O2225">
            <v>4.911721611721612</v>
          </cell>
        </row>
        <row r="2226">
          <cell r="O2226">
            <v>14.086446886446886</v>
          </cell>
        </row>
        <row r="2227">
          <cell r="O2227">
            <v>0</v>
          </cell>
        </row>
        <row r="2228">
          <cell r="O2228">
            <v>0</v>
          </cell>
        </row>
        <row r="2229">
          <cell r="O2229">
            <v>0</v>
          </cell>
        </row>
        <row r="2230">
          <cell r="O2230">
            <v>0</v>
          </cell>
        </row>
        <row r="2231">
          <cell r="O2231">
            <v>0</v>
          </cell>
        </row>
        <row r="2232">
          <cell r="O2232">
            <v>0</v>
          </cell>
        </row>
        <row r="2233">
          <cell r="O2233">
            <v>0</v>
          </cell>
        </row>
        <row r="2234">
          <cell r="O2234">
            <v>0</v>
          </cell>
        </row>
        <row r="2235">
          <cell r="O2235">
            <v>0</v>
          </cell>
        </row>
        <row r="2236">
          <cell r="O2236">
            <v>0</v>
          </cell>
        </row>
        <row r="2237">
          <cell r="O2237">
            <v>0</v>
          </cell>
        </row>
        <row r="2238">
          <cell r="O2238">
            <v>0</v>
          </cell>
        </row>
        <row r="2239">
          <cell r="O2239">
            <v>0</v>
          </cell>
        </row>
        <row r="2240">
          <cell r="O2240">
            <v>0</v>
          </cell>
        </row>
        <row r="2241">
          <cell r="O2241">
            <v>0</v>
          </cell>
        </row>
        <row r="2242">
          <cell r="O2242">
            <v>0</v>
          </cell>
        </row>
        <row r="2243">
          <cell r="O2243">
            <v>0</v>
          </cell>
        </row>
        <row r="2244">
          <cell r="O2244">
            <v>0</v>
          </cell>
        </row>
        <row r="2245">
          <cell r="O2245">
            <v>5.2824175824175832</v>
          </cell>
        </row>
        <row r="2246">
          <cell r="O2246">
            <v>5.18974358974359</v>
          </cell>
        </row>
        <row r="2247">
          <cell r="O2247">
            <v>2.015714285714286</v>
          </cell>
        </row>
        <row r="2248">
          <cell r="O2248">
            <v>3.73428</v>
          </cell>
        </row>
        <row r="2249">
          <cell r="O2249">
            <v>5.2824175824175832</v>
          </cell>
        </row>
        <row r="2250">
          <cell r="O2250">
            <v>6.1164835164835161</v>
          </cell>
        </row>
        <row r="2251">
          <cell r="O2251">
            <v>14.642490842490844</v>
          </cell>
        </row>
        <row r="2252">
          <cell r="O2252">
            <v>12.325641025641026</v>
          </cell>
        </row>
        <row r="2253">
          <cell r="O2253">
            <v>9.7307692307692317</v>
          </cell>
        </row>
        <row r="2254">
          <cell r="O2254">
            <v>6.1164835164835161</v>
          </cell>
        </row>
        <row r="2255">
          <cell r="O2255">
            <v>6.3018315018315016</v>
          </cell>
        </row>
        <row r="2256">
          <cell r="O2256">
            <v>18.905494505494506</v>
          </cell>
        </row>
        <row r="2257">
          <cell r="O2257">
            <v>4.911721611721612</v>
          </cell>
        </row>
        <row r="2258">
          <cell r="O2258">
            <v>5.7457875457875458</v>
          </cell>
        </row>
        <row r="2259">
          <cell r="O2259">
            <v>27.802197802197803</v>
          </cell>
        </row>
        <row r="2260">
          <cell r="O2260">
            <v>4.911721611721612</v>
          </cell>
        </row>
        <row r="2261">
          <cell r="O2261">
            <v>5.7457875457875458</v>
          </cell>
        </row>
        <row r="2262">
          <cell r="O2262">
            <v>54.214285714285715</v>
          </cell>
        </row>
        <row r="2263">
          <cell r="O2263">
            <v>6.2091575091575093</v>
          </cell>
        </row>
        <row r="2264">
          <cell r="O2264">
            <v>6.2091575091575093</v>
          </cell>
        </row>
        <row r="2265">
          <cell r="O2265">
            <v>12.696336996336996</v>
          </cell>
        </row>
        <row r="2266">
          <cell r="O2266">
            <v>6.2091575091575093</v>
          </cell>
        </row>
        <row r="2267">
          <cell r="O2267">
            <v>6.3018315018315016</v>
          </cell>
        </row>
        <row r="2268">
          <cell r="O2268">
            <v>6.1164835164835161</v>
          </cell>
        </row>
        <row r="2269">
          <cell r="O2269">
            <v>6.3018315018315016</v>
          </cell>
        </row>
        <row r="2270">
          <cell r="O2270">
            <v>9.7307692307692317</v>
          </cell>
        </row>
        <row r="2271">
          <cell r="O2271">
            <v>6.1164835164835161</v>
          </cell>
        </row>
        <row r="2272">
          <cell r="O2272">
            <v>6.3018315018315016</v>
          </cell>
        </row>
        <row r="2273">
          <cell r="O2273">
            <v>12.881684981684982</v>
          </cell>
        </row>
        <row r="2274">
          <cell r="O2274">
            <v>0</v>
          </cell>
        </row>
        <row r="2275">
          <cell r="O2275">
            <v>0</v>
          </cell>
        </row>
        <row r="2276">
          <cell r="O2276">
            <v>0</v>
          </cell>
        </row>
        <row r="2277">
          <cell r="O2277">
            <v>0</v>
          </cell>
        </row>
        <row r="2278">
          <cell r="O2278">
            <v>0</v>
          </cell>
        </row>
        <row r="2279">
          <cell r="O2279">
            <v>0</v>
          </cell>
        </row>
        <row r="2280">
          <cell r="O2280">
            <v>0</v>
          </cell>
        </row>
        <row r="2281">
          <cell r="O2281">
            <v>0</v>
          </cell>
        </row>
        <row r="2282">
          <cell r="O2282">
            <v>0</v>
          </cell>
        </row>
        <row r="2283">
          <cell r="O2283">
            <v>0</v>
          </cell>
        </row>
        <row r="2284">
          <cell r="O2284">
            <v>0</v>
          </cell>
        </row>
        <row r="2285">
          <cell r="O2285">
            <v>0</v>
          </cell>
        </row>
        <row r="2286">
          <cell r="O2286">
            <v>0</v>
          </cell>
        </row>
        <row r="2287">
          <cell r="O2287">
            <v>0</v>
          </cell>
        </row>
        <row r="2288">
          <cell r="O2288">
            <v>0</v>
          </cell>
        </row>
        <row r="2289">
          <cell r="O2289">
            <v>20.753943217665615</v>
          </cell>
        </row>
        <row r="2290">
          <cell r="O2290">
            <v>8.205047318611987</v>
          </cell>
        </row>
        <row r="2291">
          <cell r="O2291">
            <v>8.205047318611987</v>
          </cell>
        </row>
        <row r="2292">
          <cell r="O2292">
            <v>21.91230283911672</v>
          </cell>
        </row>
        <row r="2293">
          <cell r="O2293">
            <v>10.135646687697161</v>
          </cell>
        </row>
        <row r="2294">
          <cell r="O2294">
            <v>10.135646687697161</v>
          </cell>
        </row>
        <row r="2295">
          <cell r="O2295">
            <v>10.183911671924291</v>
          </cell>
        </row>
        <row r="2296">
          <cell r="O2296">
            <v>10.183911671924291</v>
          </cell>
        </row>
        <row r="2297">
          <cell r="O2297">
            <v>5.1242857142857146</v>
          </cell>
        </row>
        <row r="2298">
          <cell r="O2298">
            <v>10.183911671924291</v>
          </cell>
        </row>
        <row r="2299">
          <cell r="O2299">
            <v>10.183911671924291</v>
          </cell>
        </row>
        <row r="2300">
          <cell r="O2300">
            <v>10.183911671924291</v>
          </cell>
        </row>
        <row r="2301">
          <cell r="O2301">
            <v>10.183911671924291</v>
          </cell>
        </row>
        <row r="2302">
          <cell r="O2302">
            <v>10.183911671924291</v>
          </cell>
        </row>
        <row r="2303">
          <cell r="O2303">
            <v>10.183911671924291</v>
          </cell>
        </row>
        <row r="2304">
          <cell r="O2304">
            <v>10.183911671924291</v>
          </cell>
        </row>
        <row r="2305">
          <cell r="O2305">
            <v>10.135646687697161</v>
          </cell>
        </row>
        <row r="2306">
          <cell r="O2306">
            <v>10.183911671924291</v>
          </cell>
        </row>
        <row r="2307">
          <cell r="O2307">
            <v>22.925867507886434</v>
          </cell>
        </row>
        <row r="2308">
          <cell r="O2308">
            <v>16.55930722891566</v>
          </cell>
        </row>
        <row r="2309">
          <cell r="O2309">
            <v>14.997108433734939</v>
          </cell>
        </row>
        <row r="2310">
          <cell r="O2310">
            <v>16.506624605678233</v>
          </cell>
        </row>
        <row r="2311">
          <cell r="O2311">
            <v>8.1085173501577295</v>
          </cell>
        </row>
        <row r="2312">
          <cell r="O2312">
            <v>8.1085173501577295</v>
          </cell>
        </row>
        <row r="2313">
          <cell r="O2313">
            <v>8.1085173501577295</v>
          </cell>
        </row>
        <row r="2314">
          <cell r="O2314">
            <v>4.08</v>
          </cell>
        </row>
        <row r="2315">
          <cell r="O2315">
            <v>4.08</v>
          </cell>
        </row>
        <row r="2316">
          <cell r="O2316">
            <v>11.806666666666667</v>
          </cell>
        </row>
        <row r="2317">
          <cell r="O2317">
            <v>8.1085173501577295</v>
          </cell>
        </row>
        <row r="2318">
          <cell r="O2318">
            <v>8.1085173501577295</v>
          </cell>
        </row>
        <row r="2319">
          <cell r="O2319">
            <v>8.1085173501577295</v>
          </cell>
        </row>
        <row r="2320">
          <cell r="O2320">
            <v>8.1085173501577295</v>
          </cell>
        </row>
        <row r="2321">
          <cell r="O2321">
            <v>8.1085173501577295</v>
          </cell>
        </row>
        <row r="2322">
          <cell r="O2322">
            <v>8.1085173501577295</v>
          </cell>
        </row>
        <row r="2323">
          <cell r="O2323">
            <v>8.1085173501577295</v>
          </cell>
        </row>
        <row r="2324">
          <cell r="O2324">
            <v>4.08</v>
          </cell>
        </row>
        <row r="2325">
          <cell r="O2325">
            <v>1.3975344980096465</v>
          </cell>
        </row>
        <row r="2326">
          <cell r="O2326">
            <v>43.325294561933525</v>
          </cell>
        </row>
        <row r="2327">
          <cell r="O2327">
            <v>23.120542168674696</v>
          </cell>
        </row>
        <row r="2328">
          <cell r="O2328">
            <v>18.565467625899281</v>
          </cell>
        </row>
        <row r="2329">
          <cell r="O2329">
            <v>0</v>
          </cell>
        </row>
        <row r="2330">
          <cell r="O2330">
            <v>50.141389728096669</v>
          </cell>
        </row>
        <row r="2331">
          <cell r="O2331">
            <v>0.66142854104273341</v>
          </cell>
        </row>
        <row r="2332">
          <cell r="O2332">
            <v>0</v>
          </cell>
        </row>
        <row r="2333">
          <cell r="O2333">
            <v>0</v>
          </cell>
        </row>
        <row r="2334">
          <cell r="O2334">
            <v>2.4771428571428569</v>
          </cell>
        </row>
        <row r="2335">
          <cell r="O2335">
            <v>2.3800000000000003</v>
          </cell>
        </row>
        <row r="2336">
          <cell r="O2336">
            <v>0.54842145015105725</v>
          </cell>
        </row>
        <row r="2337">
          <cell r="O2337">
            <v>0</v>
          </cell>
        </row>
        <row r="2338">
          <cell r="O2338">
            <v>14.059789156626506</v>
          </cell>
        </row>
        <row r="2339">
          <cell r="O2339">
            <v>3.1243975903614456</v>
          </cell>
        </row>
        <row r="2340">
          <cell r="O2340">
            <v>3.1243975903614456</v>
          </cell>
        </row>
        <row r="2341">
          <cell r="O2341">
            <v>3.1243975903614456</v>
          </cell>
        </row>
        <row r="2342">
          <cell r="O2342">
            <v>3.1243975903614456</v>
          </cell>
        </row>
        <row r="2343">
          <cell r="O2343">
            <v>14.059789156626506</v>
          </cell>
        </row>
        <row r="2344">
          <cell r="O2344">
            <v>4.2289356395075011</v>
          </cell>
        </row>
        <row r="2345">
          <cell r="O2345">
            <v>0</v>
          </cell>
        </row>
        <row r="2346">
          <cell r="O2346">
            <v>0</v>
          </cell>
        </row>
        <row r="2347">
          <cell r="O2347">
            <v>0</v>
          </cell>
        </row>
        <row r="2348">
          <cell r="O2348">
            <v>0</v>
          </cell>
        </row>
        <row r="2349">
          <cell r="O2349">
            <v>0</v>
          </cell>
        </row>
        <row r="2350">
          <cell r="O2350">
            <v>0</v>
          </cell>
        </row>
        <row r="2351">
          <cell r="O2351">
            <v>0</v>
          </cell>
        </row>
        <row r="2352">
          <cell r="O2352">
            <v>14.163935742971887</v>
          </cell>
        </row>
        <row r="2353">
          <cell r="O2353">
            <v>15.786703172205435</v>
          </cell>
        </row>
        <row r="2354">
          <cell r="O2354">
            <v>6.5027114803625379</v>
          </cell>
        </row>
        <row r="2355">
          <cell r="O2355">
            <v>12.065271903323261</v>
          </cell>
        </row>
        <row r="2356">
          <cell r="O2356">
            <v>6.0471428571428572</v>
          </cell>
        </row>
        <row r="2357">
          <cell r="O2357">
            <v>4.1285714285714281</v>
          </cell>
        </row>
        <row r="2358">
          <cell r="O2358">
            <v>8.2533123028391167</v>
          </cell>
        </row>
        <row r="2359">
          <cell r="O2359">
            <v>5.7557142857142853</v>
          </cell>
        </row>
        <row r="2360">
          <cell r="O2360">
            <v>5.1485714285714286</v>
          </cell>
        </row>
        <row r="2361">
          <cell r="O2361">
            <v>10.232176656151418</v>
          </cell>
        </row>
        <row r="2362">
          <cell r="O2362">
            <v>10.232176656151418</v>
          </cell>
        </row>
        <row r="2363">
          <cell r="O2363">
            <v>10.232176656151418</v>
          </cell>
        </row>
        <row r="2364">
          <cell r="O2364">
            <v>10.232176656151418</v>
          </cell>
        </row>
        <row r="2365">
          <cell r="O2365">
            <v>10.232176656151418</v>
          </cell>
        </row>
        <row r="2366">
          <cell r="O2366">
            <v>10.232176656151418</v>
          </cell>
        </row>
        <row r="2367">
          <cell r="O2367">
            <v>10.232176656151418</v>
          </cell>
        </row>
        <row r="2368">
          <cell r="O2368">
            <v>10.232176656151418</v>
          </cell>
        </row>
        <row r="2369">
          <cell r="O2369">
            <v>10.232176656151418</v>
          </cell>
        </row>
        <row r="2370">
          <cell r="O2370">
            <v>10.232176656151418</v>
          </cell>
        </row>
        <row r="2371">
          <cell r="O2371">
            <v>10.232176656151418</v>
          </cell>
        </row>
        <row r="2372">
          <cell r="O2372">
            <v>10.232176656151418</v>
          </cell>
        </row>
        <row r="2373">
          <cell r="O2373">
            <v>42.530695443645079</v>
          </cell>
        </row>
        <row r="2374">
          <cell r="O2374">
            <v>0</v>
          </cell>
        </row>
        <row r="2375">
          <cell r="O2375">
            <v>3.1243975903614456</v>
          </cell>
        </row>
        <row r="2376">
          <cell r="O2376">
            <v>1.9194750755287009</v>
          </cell>
        </row>
        <row r="2377">
          <cell r="O2377">
            <v>15.10125502008032</v>
          </cell>
        </row>
        <row r="2378">
          <cell r="O2378">
            <v>16.603154574132493</v>
          </cell>
        </row>
        <row r="2379">
          <cell r="O2379">
            <v>4.08</v>
          </cell>
        </row>
        <row r="2380">
          <cell r="O2380">
            <v>8.1085173501577295</v>
          </cell>
        </row>
        <row r="2381">
          <cell r="O2381">
            <v>4.08</v>
          </cell>
        </row>
        <row r="2382">
          <cell r="O2382">
            <v>8.1085173501577295</v>
          </cell>
        </row>
        <row r="2383">
          <cell r="O2383">
            <v>4.08</v>
          </cell>
        </row>
        <row r="2384">
          <cell r="O2384">
            <v>4.08</v>
          </cell>
        </row>
        <row r="2385">
          <cell r="O2385">
            <v>4.08</v>
          </cell>
        </row>
        <row r="2386">
          <cell r="O2386">
            <v>4.08</v>
          </cell>
        </row>
        <row r="2387">
          <cell r="O2387">
            <v>4.08</v>
          </cell>
        </row>
        <row r="2388">
          <cell r="O2388">
            <v>4.0557142857142852</v>
          </cell>
        </row>
        <row r="2389">
          <cell r="O2389">
            <v>4.0557142857142852</v>
          </cell>
        </row>
        <row r="2390">
          <cell r="O2390">
            <v>4.08</v>
          </cell>
        </row>
        <row r="2391">
          <cell r="O2391">
            <v>4.0557142857142852</v>
          </cell>
        </row>
        <row r="2392">
          <cell r="O2392">
            <v>4.0557142857142852</v>
          </cell>
        </row>
        <row r="2393">
          <cell r="O2393">
            <v>4.2742857142857149</v>
          </cell>
        </row>
        <row r="2394">
          <cell r="O2394">
            <v>32.239346676737156</v>
          </cell>
        </row>
        <row r="2395">
          <cell r="O2395">
            <v>16.455160642570281</v>
          </cell>
        </row>
        <row r="2396">
          <cell r="O2396">
            <v>6.1893277945619332</v>
          </cell>
        </row>
        <row r="2397">
          <cell r="O2397">
            <v>9.5860911270983227</v>
          </cell>
        </row>
        <row r="2398">
          <cell r="O2398">
            <v>17.784524169184287</v>
          </cell>
        </row>
        <row r="2399">
          <cell r="O2399">
            <v>3.5255664652567975</v>
          </cell>
        </row>
        <row r="2400">
          <cell r="O2400">
            <v>0</v>
          </cell>
        </row>
        <row r="2401">
          <cell r="O2401">
            <v>4.3481986404833828</v>
          </cell>
        </row>
        <row r="2402">
          <cell r="O2402">
            <v>18.058698136275275</v>
          </cell>
        </row>
        <row r="2403">
          <cell r="O2403">
            <v>3.8371428571428572</v>
          </cell>
        </row>
        <row r="2404">
          <cell r="O2404">
            <v>13.436325528700904</v>
          </cell>
        </row>
        <row r="2405">
          <cell r="O2405">
            <v>11.872710843373493</v>
          </cell>
        </row>
        <row r="2406">
          <cell r="O2406">
            <v>0</v>
          </cell>
        </row>
        <row r="2407">
          <cell r="O2407">
            <v>0</v>
          </cell>
        </row>
        <row r="2408">
          <cell r="O2408">
            <v>0</v>
          </cell>
        </row>
        <row r="2409">
          <cell r="O2409">
            <v>3.1243975903614456</v>
          </cell>
        </row>
        <row r="2410">
          <cell r="O2410">
            <v>3.1243975903614456</v>
          </cell>
        </row>
        <row r="2411">
          <cell r="O2411">
            <v>3.1243975903614456</v>
          </cell>
        </row>
        <row r="2412">
          <cell r="O2412">
            <v>3.1243975903614456</v>
          </cell>
        </row>
        <row r="2413">
          <cell r="O2413">
            <v>11.872710843373493</v>
          </cell>
        </row>
        <row r="2414">
          <cell r="O2414">
            <v>0</v>
          </cell>
        </row>
        <row r="2415">
          <cell r="O2415">
            <v>0</v>
          </cell>
        </row>
        <row r="2416">
          <cell r="O2416">
            <v>0</v>
          </cell>
        </row>
        <row r="2417">
          <cell r="O2417">
            <v>0</v>
          </cell>
        </row>
        <row r="2418">
          <cell r="O2418">
            <v>0</v>
          </cell>
        </row>
        <row r="2419">
          <cell r="O2419">
            <v>0</v>
          </cell>
        </row>
        <row r="2420">
          <cell r="O2420">
            <v>0</v>
          </cell>
        </row>
        <row r="2421">
          <cell r="O2421">
            <v>0</v>
          </cell>
        </row>
        <row r="2422">
          <cell r="O2422">
            <v>4.0557142857142852</v>
          </cell>
        </row>
        <row r="2423">
          <cell r="O2423">
            <v>1.7236102719033231</v>
          </cell>
        </row>
        <row r="2424">
          <cell r="O2424">
            <v>7.8345921450151054E-2</v>
          </cell>
        </row>
        <row r="2425">
          <cell r="O2425">
            <v>14.997108433734939</v>
          </cell>
        </row>
        <row r="2426">
          <cell r="O2426">
            <v>12.935015772870663</v>
          </cell>
        </row>
        <row r="2427">
          <cell r="O2427">
            <v>14.744126959363991</v>
          </cell>
        </row>
        <row r="2428">
          <cell r="O2428">
            <v>13.031545741324921</v>
          </cell>
        </row>
        <row r="2429">
          <cell r="O2429">
            <v>5.4539432176656151</v>
          </cell>
        </row>
        <row r="2430">
          <cell r="O2430">
            <v>9.3827129337539432</v>
          </cell>
        </row>
        <row r="2431">
          <cell r="O2431">
            <v>74.638821752265855</v>
          </cell>
        </row>
        <row r="2432">
          <cell r="O2432">
            <v>116.79274924471299</v>
          </cell>
        </row>
        <row r="2433">
          <cell r="O2433">
            <v>0</v>
          </cell>
        </row>
        <row r="2434">
          <cell r="O2434">
            <v>16.58009708737864</v>
          </cell>
        </row>
        <row r="2435">
          <cell r="O2435">
            <v>16.714257028112449</v>
          </cell>
        </row>
        <row r="2436">
          <cell r="O2436">
            <v>22.251807228915659</v>
          </cell>
        </row>
        <row r="2437">
          <cell r="O2437">
            <v>21.562025316455699</v>
          </cell>
        </row>
        <row r="2438">
          <cell r="O2438">
            <v>10.151428571428571</v>
          </cell>
        </row>
        <row r="2439">
          <cell r="O2439">
            <v>9.2461847389558223</v>
          </cell>
        </row>
        <row r="2440">
          <cell r="O2440">
            <v>11.044864048338367</v>
          </cell>
        </row>
        <row r="2441">
          <cell r="O2441">
            <v>16.815709969788518</v>
          </cell>
        </row>
        <row r="2442">
          <cell r="O2442">
            <v>13.643655589123867</v>
          </cell>
        </row>
        <row r="2443">
          <cell r="O2443">
            <v>17.580060422960724</v>
          </cell>
        </row>
        <row r="2444">
          <cell r="O2444">
            <v>13.310441767068273</v>
          </cell>
        </row>
        <row r="2445">
          <cell r="O2445">
            <v>5.5415407854984888</v>
          </cell>
        </row>
        <row r="2446">
          <cell r="O2446">
            <v>0</v>
          </cell>
        </row>
        <row r="2447">
          <cell r="O2447">
            <v>36.612386706948641</v>
          </cell>
        </row>
        <row r="2448">
          <cell r="O2448">
            <v>22.251807228915659</v>
          </cell>
        </row>
        <row r="2449">
          <cell r="O2449">
            <v>0</v>
          </cell>
        </row>
        <row r="2450">
          <cell r="O2450">
            <v>18.038670694864049</v>
          </cell>
        </row>
        <row r="2451">
          <cell r="O2451">
            <v>21.94698795180723</v>
          </cell>
        </row>
        <row r="2452">
          <cell r="O2452">
            <v>66.880664652567972</v>
          </cell>
        </row>
        <row r="2453">
          <cell r="O2453">
            <v>0</v>
          </cell>
        </row>
        <row r="2454">
          <cell r="O2454">
            <v>18.038670694864049</v>
          </cell>
        </row>
        <row r="2455">
          <cell r="O2455">
            <v>21.94698795180723</v>
          </cell>
        </row>
        <row r="2456">
          <cell r="O2456">
            <v>0</v>
          </cell>
        </row>
        <row r="2457">
          <cell r="O2457">
            <v>18.038670694864049</v>
          </cell>
        </row>
        <row r="2458">
          <cell r="O2458">
            <v>21.94698795180723</v>
          </cell>
        </row>
        <row r="2459">
          <cell r="O2459">
            <v>7.3743243243243253</v>
          </cell>
        </row>
        <row r="2460">
          <cell r="O2460">
            <v>1.9840399002493763</v>
          </cell>
        </row>
        <row r="2461">
          <cell r="O2461">
            <v>6.4012048192771092</v>
          </cell>
        </row>
        <row r="2462">
          <cell r="O2462">
            <v>13.412048192771087</v>
          </cell>
        </row>
        <row r="2463">
          <cell r="O2463">
            <v>6.4012048192771092</v>
          </cell>
        </row>
        <row r="2464">
          <cell r="O2464">
            <v>1.2268432616115217</v>
          </cell>
        </row>
        <row r="2465">
          <cell r="O2465">
            <v>1.1319201995012469</v>
          </cell>
        </row>
        <row r="2466">
          <cell r="O2466">
            <v>0</v>
          </cell>
        </row>
        <row r="2467">
          <cell r="O2467">
            <v>0</v>
          </cell>
        </row>
        <row r="2468">
          <cell r="O2468">
            <v>2.6471428571428572</v>
          </cell>
        </row>
        <row r="2469">
          <cell r="O2469">
            <v>0</v>
          </cell>
        </row>
        <row r="2470">
          <cell r="O2470">
            <v>21.94698795180723</v>
          </cell>
        </row>
        <row r="2471">
          <cell r="O2471">
            <v>4.8771084337349402</v>
          </cell>
        </row>
        <row r="2472">
          <cell r="O2472">
            <v>4.2674698795180719</v>
          </cell>
        </row>
        <row r="2473">
          <cell r="O2473">
            <v>4.8771084337349402</v>
          </cell>
        </row>
        <row r="2474">
          <cell r="O2474">
            <v>4.572289156626506</v>
          </cell>
        </row>
        <row r="2475">
          <cell r="O2475">
            <v>0</v>
          </cell>
        </row>
        <row r="2476">
          <cell r="O2476">
            <v>9.4527472527472529</v>
          </cell>
        </row>
        <row r="2477">
          <cell r="O2477">
            <v>10.657509157509159</v>
          </cell>
        </row>
        <row r="2478">
          <cell r="O2478">
            <v>0</v>
          </cell>
        </row>
        <row r="2479">
          <cell r="O2479">
            <v>10.051208459214502</v>
          </cell>
        </row>
        <row r="2480">
          <cell r="O2480">
            <v>46.959040590405905</v>
          </cell>
        </row>
        <row r="2481">
          <cell r="O2481">
            <v>0</v>
          </cell>
        </row>
        <row r="2482">
          <cell r="O2482">
            <v>0</v>
          </cell>
        </row>
        <row r="2483">
          <cell r="O2483">
            <v>0</v>
          </cell>
        </row>
        <row r="2484">
          <cell r="O2484">
            <v>0</v>
          </cell>
        </row>
        <row r="2485">
          <cell r="O2485">
            <v>0</v>
          </cell>
        </row>
        <row r="2486">
          <cell r="O2486">
            <v>3.0142144638403985</v>
          </cell>
        </row>
        <row r="2487">
          <cell r="O2487">
            <v>0</v>
          </cell>
        </row>
        <row r="2488">
          <cell r="O2488">
            <v>1.2229607250755288</v>
          </cell>
        </row>
        <row r="2489">
          <cell r="O2489">
            <v>2.1401812688821749</v>
          </cell>
        </row>
        <row r="2490">
          <cell r="O2490">
            <v>12.043173431734317</v>
          </cell>
        </row>
        <row r="2491">
          <cell r="O2491">
            <v>3.132857142857143</v>
          </cell>
        </row>
        <row r="2492">
          <cell r="O2492">
            <v>3.0554054054054056</v>
          </cell>
        </row>
        <row r="2493">
          <cell r="O2493">
            <v>0</v>
          </cell>
        </row>
        <row r="2494">
          <cell r="O2494">
            <v>6.8151291512915124</v>
          </cell>
        </row>
        <row r="2495">
          <cell r="O2495">
            <v>7.5288519637462228</v>
          </cell>
        </row>
        <row r="2496">
          <cell r="O2496">
            <v>2.5329999999999999</v>
          </cell>
        </row>
        <row r="2497">
          <cell r="O2497">
            <v>2.5329999999999999</v>
          </cell>
        </row>
        <row r="2498">
          <cell r="O2498">
            <v>31.212965299684544</v>
          </cell>
        </row>
        <row r="2499">
          <cell r="O2499">
            <v>29.996687697160883</v>
          </cell>
        </row>
        <row r="2500">
          <cell r="O2500">
            <v>30.36832807570978</v>
          </cell>
        </row>
        <row r="2501">
          <cell r="O2501">
            <v>27.530347003154574</v>
          </cell>
        </row>
        <row r="2502">
          <cell r="O2502">
            <v>31.705268138801262</v>
          </cell>
        </row>
        <row r="2503">
          <cell r="O2503">
            <v>19.769337539432176</v>
          </cell>
        </row>
        <row r="2504">
          <cell r="O2504">
            <v>4.8959999999999999</v>
          </cell>
        </row>
        <row r="2505">
          <cell r="O2505">
            <v>7.8498791540785495</v>
          </cell>
        </row>
        <row r="2506">
          <cell r="O2506">
            <v>7.8040181268882174</v>
          </cell>
        </row>
        <row r="2507">
          <cell r="O2507">
            <v>5.6233414449667309</v>
          </cell>
        </row>
        <row r="2508">
          <cell r="O2508">
            <v>0.96227184519442832</v>
          </cell>
        </row>
        <row r="2509">
          <cell r="O2509">
            <v>3.3028571428571429</v>
          </cell>
        </row>
        <row r="2510">
          <cell r="O2510">
            <v>31.488075709779178</v>
          </cell>
        </row>
        <row r="2511">
          <cell r="O2511">
            <v>11.26062350119904</v>
          </cell>
        </row>
        <row r="2512">
          <cell r="O2512">
            <v>11.26062350119904</v>
          </cell>
        </row>
        <row r="2513">
          <cell r="O2513">
            <v>0</v>
          </cell>
        </row>
        <row r="2514">
          <cell r="O2514">
            <v>4.5861027190332324</v>
          </cell>
        </row>
        <row r="2515">
          <cell r="O2515">
            <v>0</v>
          </cell>
        </row>
        <row r="2516">
          <cell r="O2516">
            <v>0</v>
          </cell>
        </row>
        <row r="2517">
          <cell r="O2517">
            <v>0</v>
          </cell>
        </row>
        <row r="2518">
          <cell r="O2518">
            <v>0</v>
          </cell>
        </row>
        <row r="2519">
          <cell r="O2519">
            <v>0</v>
          </cell>
        </row>
        <row r="2520">
          <cell r="O2520">
            <v>0</v>
          </cell>
        </row>
        <row r="2521">
          <cell r="O2521">
            <v>0</v>
          </cell>
        </row>
        <row r="2522">
          <cell r="O2522">
            <v>0</v>
          </cell>
        </row>
        <row r="2523">
          <cell r="O2523">
            <v>0</v>
          </cell>
        </row>
        <row r="2524">
          <cell r="O2524">
            <v>17.713249211356469</v>
          </cell>
        </row>
        <row r="2525">
          <cell r="O2525">
            <v>3.8614285714285717</v>
          </cell>
        </row>
        <row r="2526">
          <cell r="O2526">
            <v>11.851428571428571</v>
          </cell>
        </row>
        <row r="2527">
          <cell r="O2527">
            <v>1.7709215776305445</v>
          </cell>
        </row>
        <row r="2528">
          <cell r="O2528">
            <v>1.1308294411375766</v>
          </cell>
        </row>
        <row r="2529">
          <cell r="O2529">
            <v>0</v>
          </cell>
        </row>
        <row r="2530">
          <cell r="O2530">
            <v>0</v>
          </cell>
        </row>
        <row r="2531">
          <cell r="O2531">
            <v>0</v>
          </cell>
        </row>
        <row r="2532">
          <cell r="O2532">
            <v>1.1708242695176725</v>
          </cell>
        </row>
        <row r="2533">
          <cell r="O2533">
            <v>0.75037406483790525</v>
          </cell>
        </row>
        <row r="2534">
          <cell r="O2534">
            <v>26.214457831325301</v>
          </cell>
        </row>
        <row r="2535">
          <cell r="O2535">
            <v>4.8771084337349402</v>
          </cell>
        </row>
        <row r="2536">
          <cell r="O2536">
            <v>4.8771084337349402</v>
          </cell>
        </row>
        <row r="2537">
          <cell r="O2537">
            <v>4.8771084337349402</v>
          </cell>
        </row>
        <row r="2538">
          <cell r="O2538">
            <v>4.8771084337349402</v>
          </cell>
        </row>
        <row r="2539">
          <cell r="O2539">
            <v>4.177142857142857</v>
          </cell>
        </row>
        <row r="2540">
          <cell r="O2540">
            <v>21.12857142857143</v>
          </cell>
        </row>
        <row r="2541">
          <cell r="O2541">
            <v>0.26670505687206991</v>
          </cell>
        </row>
        <row r="2542">
          <cell r="O2542">
            <v>0.25603685459718711</v>
          </cell>
        </row>
        <row r="2543">
          <cell r="O2543">
            <v>0.85211970074812959</v>
          </cell>
        </row>
        <row r="2544">
          <cell r="O2544">
            <v>4.488643533123029</v>
          </cell>
        </row>
        <row r="2545">
          <cell r="O2545">
            <v>2.5742857142857143</v>
          </cell>
        </row>
        <row r="2546">
          <cell r="O2546">
            <v>2.5014285714285718</v>
          </cell>
        </row>
        <row r="2547">
          <cell r="O2547">
            <v>2.8171428571428572</v>
          </cell>
        </row>
        <row r="2548">
          <cell r="O2548">
            <v>3.4485714285714284</v>
          </cell>
        </row>
        <row r="2549">
          <cell r="O2549">
            <v>5.8854984894259816</v>
          </cell>
        </row>
        <row r="2550">
          <cell r="O2550">
            <v>9.7012618296529975</v>
          </cell>
        </row>
        <row r="2551">
          <cell r="O2551">
            <v>25.242586750788643</v>
          </cell>
        </row>
        <row r="2552">
          <cell r="O2552">
            <v>8.573888888888888</v>
          </cell>
        </row>
        <row r="2553">
          <cell r="O2553">
            <v>17.278864353312301</v>
          </cell>
        </row>
        <row r="2554">
          <cell r="O2554">
            <v>1.2908524752608184</v>
          </cell>
        </row>
        <row r="2555">
          <cell r="O2555">
            <v>2.2585714285714289</v>
          </cell>
        </row>
        <row r="2556">
          <cell r="O2556">
            <v>3.0574018126888216</v>
          </cell>
        </row>
        <row r="2557">
          <cell r="O2557">
            <v>45.975679758308154</v>
          </cell>
        </row>
        <row r="2558">
          <cell r="O2558">
            <v>48.264984227129339</v>
          </cell>
        </row>
        <row r="2559">
          <cell r="O2559">
            <v>5.79179810725552</v>
          </cell>
        </row>
        <row r="2560">
          <cell r="O2560">
            <v>2.7442857142857142</v>
          </cell>
        </row>
        <row r="2561">
          <cell r="O2561">
            <v>2.5985714285714283</v>
          </cell>
        </row>
        <row r="2562">
          <cell r="O2562">
            <v>2.5499999999999998</v>
          </cell>
        </row>
        <row r="2563">
          <cell r="O2563">
            <v>2.6471428571428572</v>
          </cell>
        </row>
        <row r="2564">
          <cell r="O2564">
            <v>7.5435068164187848</v>
          </cell>
        </row>
        <row r="2565">
          <cell r="O2565">
            <v>19.111510791366907</v>
          </cell>
        </row>
        <row r="2566">
          <cell r="O2566">
            <v>28.816012084592145</v>
          </cell>
        </row>
        <row r="2567">
          <cell r="O2567">
            <v>26.642271293375394</v>
          </cell>
        </row>
        <row r="2568">
          <cell r="O2568">
            <v>1.1841704525119905</v>
          </cell>
        </row>
        <row r="2569">
          <cell r="O2569">
            <v>2.4528571428571428</v>
          </cell>
        </row>
        <row r="2570">
          <cell r="O2570">
            <v>2.971987951807229</v>
          </cell>
        </row>
        <row r="2571">
          <cell r="O2571">
            <v>12.955740181268881</v>
          </cell>
        </row>
        <row r="2572">
          <cell r="O2572">
            <v>1.5287009063444108</v>
          </cell>
        </row>
        <row r="2573">
          <cell r="O2573">
            <v>0</v>
          </cell>
        </row>
        <row r="2574">
          <cell r="O2574">
            <v>0</v>
          </cell>
        </row>
        <row r="2575">
          <cell r="O2575">
            <v>6.7060240963855433</v>
          </cell>
        </row>
        <row r="2576">
          <cell r="O2576">
            <v>6.7060240963855433</v>
          </cell>
        </row>
        <row r="2577">
          <cell r="O2577">
            <v>1.0407326840157087</v>
          </cell>
        </row>
        <row r="2578">
          <cell r="O2578">
            <v>0</v>
          </cell>
        </row>
        <row r="2579">
          <cell r="O2579">
            <v>15.401661631419937</v>
          </cell>
        </row>
        <row r="2580">
          <cell r="O2580">
            <v>3.9626506024096391</v>
          </cell>
        </row>
        <row r="2581">
          <cell r="O2581">
            <v>3.9626506024096391</v>
          </cell>
        </row>
        <row r="2582">
          <cell r="O2582">
            <v>18.955891238670695</v>
          </cell>
        </row>
        <row r="2583">
          <cell r="O2583">
            <v>3.5457142857142854</v>
          </cell>
        </row>
        <row r="2584">
          <cell r="O2584">
            <v>4.1042857142857141</v>
          </cell>
        </row>
        <row r="2585">
          <cell r="O2585">
            <v>8.2513189448441242</v>
          </cell>
        </row>
        <row r="2586">
          <cell r="O2586">
            <v>8.858033573141487</v>
          </cell>
        </row>
        <row r="2587">
          <cell r="O2587">
            <v>4.1042857142857141</v>
          </cell>
        </row>
        <row r="2588">
          <cell r="O2588">
            <v>2.5257142857142858</v>
          </cell>
        </row>
        <row r="2589">
          <cell r="O2589">
            <v>3.74</v>
          </cell>
        </row>
        <row r="2590">
          <cell r="O2590">
            <v>2.7685714285714287</v>
          </cell>
        </row>
        <row r="2591">
          <cell r="O2591">
            <v>3.132857142857143</v>
          </cell>
        </row>
        <row r="2592">
          <cell r="O2592">
            <v>3.1085714285714285</v>
          </cell>
        </row>
        <row r="2593">
          <cell r="O2593">
            <v>3.157142857142857</v>
          </cell>
        </row>
        <row r="2594">
          <cell r="O2594">
            <v>1.2908524752608184</v>
          </cell>
        </row>
        <row r="2595">
          <cell r="O2595">
            <v>0</v>
          </cell>
        </row>
        <row r="2596">
          <cell r="O2596">
            <v>0</v>
          </cell>
        </row>
        <row r="2597">
          <cell r="O2597">
            <v>0.32004606824648391</v>
          </cell>
        </row>
        <row r="2598">
          <cell r="O2598">
            <v>0</v>
          </cell>
        </row>
        <row r="2599">
          <cell r="O2599">
            <v>3.3530120481927717</v>
          </cell>
        </row>
        <row r="2600">
          <cell r="O2600">
            <v>3.3530120481927717</v>
          </cell>
        </row>
        <row r="2601">
          <cell r="O2601">
            <v>3.3530120481927717</v>
          </cell>
        </row>
        <row r="2602">
          <cell r="O2602">
            <v>3.3530120481927717</v>
          </cell>
        </row>
        <row r="2603">
          <cell r="O2603">
            <v>9.1445783132530121</v>
          </cell>
        </row>
        <row r="2604">
          <cell r="O2604">
            <v>9.1445783132530121</v>
          </cell>
        </row>
        <row r="2605">
          <cell r="O2605">
            <v>0</v>
          </cell>
        </row>
        <row r="2606">
          <cell r="O2606">
            <v>27.134441087613293</v>
          </cell>
        </row>
        <row r="2607">
          <cell r="O2607">
            <v>90.913186813186812</v>
          </cell>
        </row>
        <row r="2608">
          <cell r="O2608">
            <v>29.192307692307693</v>
          </cell>
        </row>
        <row r="2609">
          <cell r="O2609">
            <v>23.631868131868131</v>
          </cell>
        </row>
        <row r="2610">
          <cell r="O2610">
            <v>0</v>
          </cell>
        </row>
        <row r="2611">
          <cell r="O2611">
            <v>3.4289377289377292</v>
          </cell>
        </row>
        <row r="2612">
          <cell r="O2612">
            <v>13.900315457413249</v>
          </cell>
        </row>
        <row r="2613">
          <cell r="O2613">
            <v>16.588644688644688</v>
          </cell>
        </row>
        <row r="2614">
          <cell r="O2614">
            <v>6.12</v>
          </cell>
        </row>
        <row r="2615">
          <cell r="O2615">
            <v>15.34826498422713</v>
          </cell>
        </row>
        <row r="2616">
          <cell r="O2616">
            <v>39.593353474320239</v>
          </cell>
        </row>
        <row r="2617">
          <cell r="O2617">
            <v>21.036996336996339</v>
          </cell>
        </row>
        <row r="2618">
          <cell r="O2618">
            <v>47.078388278388275</v>
          </cell>
        </row>
        <row r="2619">
          <cell r="O2619">
            <v>72.47106227106228</v>
          </cell>
        </row>
        <row r="2620">
          <cell r="O2620">
            <v>0.84078549848942596</v>
          </cell>
        </row>
        <row r="2621">
          <cell r="O2621">
            <v>11.103797468354431</v>
          </cell>
        </row>
        <row r="2622">
          <cell r="O2622">
            <v>16.866666666666667</v>
          </cell>
        </row>
        <row r="2623">
          <cell r="O2623">
            <v>6.1164835164835161</v>
          </cell>
        </row>
        <row r="2624">
          <cell r="O2624">
            <v>18.7756446991404</v>
          </cell>
        </row>
        <row r="2625">
          <cell r="O2625">
            <v>15.974924471299092</v>
          </cell>
        </row>
        <row r="2626">
          <cell r="O2626">
            <v>1.2993957703927492</v>
          </cell>
        </row>
        <row r="2627">
          <cell r="O2627">
            <v>2.1949367088607596</v>
          </cell>
        </row>
        <row r="2628">
          <cell r="O2628">
            <v>1.2993957703927492</v>
          </cell>
        </row>
        <row r="2629">
          <cell r="O2629">
            <v>0.19077306733167082</v>
          </cell>
        </row>
        <row r="2630">
          <cell r="O2630">
            <v>0</v>
          </cell>
        </row>
        <row r="2631">
          <cell r="O2631">
            <v>0.19077306733167082</v>
          </cell>
        </row>
        <row r="2632">
          <cell r="O2632">
            <v>8.534561819906239E-2</v>
          </cell>
        </row>
        <row r="2633">
          <cell r="O2633">
            <v>9.6013820473945174E-2</v>
          </cell>
        </row>
        <row r="2634">
          <cell r="O2634">
            <v>3.157142857142857</v>
          </cell>
        </row>
        <row r="2635">
          <cell r="O2635">
            <v>2.4531645569620255</v>
          </cell>
        </row>
        <row r="2636">
          <cell r="O2636">
            <v>4.8747634069400627</v>
          </cell>
        </row>
        <row r="2637">
          <cell r="O2637">
            <v>0.71476955241714746</v>
          </cell>
        </row>
        <row r="2638">
          <cell r="O2638">
            <v>2.5499999999999998</v>
          </cell>
        </row>
        <row r="2639">
          <cell r="O2639">
            <v>6.2261829652996843</v>
          </cell>
        </row>
        <row r="2640">
          <cell r="O2640">
            <v>5.8531645569620254</v>
          </cell>
        </row>
        <row r="2641">
          <cell r="O2641">
            <v>5.8531645569620254</v>
          </cell>
        </row>
        <row r="2642">
          <cell r="O2642">
            <v>6.4126582278481017</v>
          </cell>
        </row>
        <row r="2643">
          <cell r="O2643">
            <v>6.4126582278481017</v>
          </cell>
        </row>
        <row r="2644">
          <cell r="O2644">
            <v>10.425236593059937</v>
          </cell>
        </row>
        <row r="2645">
          <cell r="O2645">
            <v>0</v>
          </cell>
        </row>
        <row r="2646">
          <cell r="O2646">
            <v>0</v>
          </cell>
        </row>
        <row r="2647">
          <cell r="O2647">
            <v>1.300915855019636</v>
          </cell>
        </row>
        <row r="2648">
          <cell r="O2648">
            <v>3.0481927710843375</v>
          </cell>
        </row>
        <row r="2649">
          <cell r="O2649">
            <v>3.0481927710843375</v>
          </cell>
        </row>
        <row r="2650">
          <cell r="O2650">
            <v>0.75744236151667854</v>
          </cell>
        </row>
        <row r="2651">
          <cell r="O2651">
            <v>3.0481927710843375</v>
          </cell>
        </row>
        <row r="2652">
          <cell r="O2652">
            <v>3.0481927710843375</v>
          </cell>
        </row>
        <row r="2653">
          <cell r="O2653">
            <v>11.278313253012049</v>
          </cell>
        </row>
        <row r="2654">
          <cell r="O2654">
            <v>10.973493975903615</v>
          </cell>
        </row>
        <row r="2655">
          <cell r="O2655">
            <v>0</v>
          </cell>
        </row>
        <row r="2656">
          <cell r="O2656">
            <v>24.573867069486404</v>
          </cell>
        </row>
        <row r="2657">
          <cell r="O2657">
            <v>2.7442857142857142</v>
          </cell>
        </row>
        <row r="2658">
          <cell r="O2658">
            <v>3.06</v>
          </cell>
        </row>
        <row r="2659">
          <cell r="O2659">
            <v>2.6471428571428572</v>
          </cell>
        </row>
        <row r="2660">
          <cell r="O2660">
            <v>3.6914285714285713</v>
          </cell>
        </row>
        <row r="2661">
          <cell r="O2661">
            <v>8.68769716088328</v>
          </cell>
        </row>
        <row r="2662">
          <cell r="O2662">
            <v>2.8171428571428572</v>
          </cell>
        </row>
        <row r="2663">
          <cell r="O2663">
            <v>3.4242857142857144</v>
          </cell>
        </row>
        <row r="2664">
          <cell r="O2664">
            <v>2.7685714285714287</v>
          </cell>
        </row>
        <row r="2665">
          <cell r="O2665">
            <v>3.132857142857143</v>
          </cell>
        </row>
        <row r="2666">
          <cell r="O2666">
            <v>3.132857142857143</v>
          </cell>
        </row>
        <row r="2667">
          <cell r="O2667">
            <v>3.0481927710843375</v>
          </cell>
        </row>
        <row r="2668">
          <cell r="O2668">
            <v>3.0481927710843375</v>
          </cell>
        </row>
        <row r="2669">
          <cell r="O2669">
            <v>9.4493975903614462</v>
          </cell>
        </row>
        <row r="2670">
          <cell r="O2670">
            <v>9.4493975903614462</v>
          </cell>
        </row>
        <row r="2671">
          <cell r="O2671">
            <v>3.0481927710843375</v>
          </cell>
        </row>
        <row r="2672">
          <cell r="O2672">
            <v>3.0481927710843375</v>
          </cell>
        </row>
        <row r="2673">
          <cell r="O2673">
            <v>0</v>
          </cell>
        </row>
        <row r="2674">
          <cell r="O2674">
            <v>1.300915855019636</v>
          </cell>
        </row>
        <row r="2675">
          <cell r="O2675">
            <v>0</v>
          </cell>
        </row>
        <row r="2676">
          <cell r="O2676">
            <v>0</v>
          </cell>
        </row>
        <row r="2677">
          <cell r="O2677">
            <v>1.7197885196374623</v>
          </cell>
        </row>
        <row r="2678">
          <cell r="O2678">
            <v>1.9367088607594938</v>
          </cell>
        </row>
        <row r="2679">
          <cell r="O2679">
            <v>29.98862385321101</v>
          </cell>
        </row>
        <row r="2680">
          <cell r="O2680">
            <v>12.000302114803624</v>
          </cell>
        </row>
        <row r="2681">
          <cell r="O2681">
            <v>2.7097233778202305</v>
          </cell>
        </row>
        <row r="2682">
          <cell r="O2682">
            <v>0</v>
          </cell>
        </row>
        <row r="2683">
          <cell r="O2683">
            <v>0</v>
          </cell>
        </row>
        <row r="2684">
          <cell r="O2684">
            <v>19.146978851963745</v>
          </cell>
        </row>
        <row r="2685">
          <cell r="O2685">
            <v>7.2798887122416538</v>
          </cell>
        </row>
        <row r="2686">
          <cell r="O2686">
            <v>1.5599761526232114</v>
          </cell>
        </row>
        <row r="2687">
          <cell r="O2687">
            <v>0.8319872813990461</v>
          </cell>
        </row>
        <row r="2688">
          <cell r="O2688">
            <v>7.7998807631160574</v>
          </cell>
        </row>
        <row r="2689">
          <cell r="O2689">
            <v>1.5599761526232114</v>
          </cell>
        </row>
        <row r="2690">
          <cell r="O2690">
            <v>0.8319872813990461</v>
          </cell>
        </row>
        <row r="2691">
          <cell r="O2691">
            <v>5.8239109697933227</v>
          </cell>
        </row>
        <row r="2692">
          <cell r="O2692">
            <v>0.87479258654038927</v>
          </cell>
        </row>
        <row r="2693">
          <cell r="O2693">
            <v>12.167813990461049</v>
          </cell>
        </row>
        <row r="2694">
          <cell r="O2694">
            <v>10.199999999999999</v>
          </cell>
        </row>
        <row r="2695">
          <cell r="O2695">
            <v>1.9914285714285713</v>
          </cell>
        </row>
        <row r="2696">
          <cell r="O2696">
            <v>16.743744038155803</v>
          </cell>
        </row>
        <row r="2697">
          <cell r="O2697">
            <v>8.1118759936406999</v>
          </cell>
        </row>
        <row r="2698">
          <cell r="O2698">
            <v>16.535747217806041</v>
          </cell>
        </row>
        <row r="2699">
          <cell r="O2699">
            <v>8.0078775834658185</v>
          </cell>
        </row>
        <row r="2700">
          <cell r="O2700">
            <v>16.743744038155803</v>
          </cell>
        </row>
        <row r="2701">
          <cell r="O2701">
            <v>8.1118759936406999</v>
          </cell>
        </row>
        <row r="2702">
          <cell r="O2702">
            <v>2.2879650238473768</v>
          </cell>
        </row>
        <row r="2703">
          <cell r="O2703">
            <v>1.1439825119236884</v>
          </cell>
        </row>
        <row r="2704">
          <cell r="O2704">
            <v>37.855421303656598</v>
          </cell>
        </row>
        <row r="2705">
          <cell r="O2705">
            <v>119.27142857142857</v>
          </cell>
        </row>
        <row r="2706">
          <cell r="O2706">
            <v>15.93992673992674</v>
          </cell>
        </row>
        <row r="2707">
          <cell r="O2707">
            <v>10.101465201465203</v>
          </cell>
        </row>
        <row r="2708">
          <cell r="O2708">
            <v>25.207326007326007</v>
          </cell>
        </row>
        <row r="2709">
          <cell r="O2709">
            <v>193.31794871794872</v>
          </cell>
        </row>
        <row r="2710">
          <cell r="O2710">
            <v>0</v>
          </cell>
        </row>
        <row r="2711">
          <cell r="O2711">
            <v>0</v>
          </cell>
        </row>
        <row r="2712">
          <cell r="O2712">
            <v>11.028205128205128</v>
          </cell>
        </row>
        <row r="2713">
          <cell r="O2713">
            <v>15.013186813186813</v>
          </cell>
        </row>
        <row r="2714">
          <cell r="O2714">
            <v>8.977287066246058</v>
          </cell>
        </row>
        <row r="2715">
          <cell r="O2715">
            <v>9.2186119873817045</v>
          </cell>
        </row>
        <row r="2716">
          <cell r="O2716">
            <v>0</v>
          </cell>
        </row>
        <row r="2717">
          <cell r="O2717">
            <v>0</v>
          </cell>
        </row>
        <row r="2718">
          <cell r="O2718">
            <v>1.300915855019636</v>
          </cell>
        </row>
        <row r="2719">
          <cell r="O2719">
            <v>0</v>
          </cell>
        </row>
        <row r="2720">
          <cell r="O2720">
            <v>10.973493975903615</v>
          </cell>
        </row>
        <row r="2721">
          <cell r="O2721">
            <v>3.3530120481927717</v>
          </cell>
        </row>
        <row r="2722">
          <cell r="O2722">
            <v>3.3530120481927717</v>
          </cell>
        </row>
        <row r="2723">
          <cell r="O2723">
            <v>21.642168674698794</v>
          </cell>
        </row>
        <row r="2724">
          <cell r="O2724">
            <v>3.3530120481927717</v>
          </cell>
        </row>
        <row r="2725">
          <cell r="O2725">
            <v>3.3530120481927717</v>
          </cell>
        </row>
        <row r="2726">
          <cell r="O2726">
            <v>10.973493975903615</v>
          </cell>
        </row>
        <row r="2727">
          <cell r="O2727">
            <v>19.796676737160119</v>
          </cell>
        </row>
        <row r="2728">
          <cell r="O2728">
            <v>3.5942857142857143</v>
          </cell>
        </row>
        <row r="2729">
          <cell r="O2729">
            <v>3.1814285714285715</v>
          </cell>
        </row>
        <row r="2730">
          <cell r="O2730">
            <v>3.2542857142857144</v>
          </cell>
        </row>
        <row r="2731">
          <cell r="O2731">
            <v>2.89</v>
          </cell>
        </row>
        <row r="2732">
          <cell r="O2732">
            <v>4.6628571428571428</v>
          </cell>
        </row>
        <row r="2733">
          <cell r="O2733">
            <v>2.9427492447129908</v>
          </cell>
        </row>
        <row r="2734">
          <cell r="O2734">
            <v>15.637854889589905</v>
          </cell>
        </row>
        <row r="2735">
          <cell r="O2735">
            <v>66.113467048710604</v>
          </cell>
        </row>
        <row r="2736">
          <cell r="O2736">
            <v>0</v>
          </cell>
        </row>
        <row r="2737">
          <cell r="O2737">
            <v>0</v>
          </cell>
        </row>
        <row r="2738">
          <cell r="O2738">
            <v>1.3876435786876118</v>
          </cell>
        </row>
        <row r="2739">
          <cell r="O2739">
            <v>0</v>
          </cell>
        </row>
        <row r="2740">
          <cell r="O2740">
            <v>3.6578313253012049</v>
          </cell>
        </row>
        <row r="2741">
          <cell r="O2741">
            <v>3.6578313253012049</v>
          </cell>
        </row>
        <row r="2742">
          <cell r="O2742">
            <v>5.1819277108433734</v>
          </cell>
        </row>
        <row r="2743">
          <cell r="O2743">
            <v>5.1819277108433734</v>
          </cell>
        </row>
        <row r="2744">
          <cell r="O2744">
            <v>0.50140550691949148</v>
          </cell>
        </row>
        <row r="2745">
          <cell r="O2745">
            <v>25.720392749244709</v>
          </cell>
        </row>
        <row r="2746">
          <cell r="O2746">
            <v>28.379810725552048</v>
          </cell>
        </row>
        <row r="2747">
          <cell r="O2747">
            <v>30.293421052631579</v>
          </cell>
        </row>
        <row r="2748">
          <cell r="O2748">
            <v>18.309210526315791</v>
          </cell>
        </row>
        <row r="2749">
          <cell r="O2749">
            <v>20.22302839116719</v>
          </cell>
        </row>
        <row r="2750">
          <cell r="O2750">
            <v>14.65719557195572</v>
          </cell>
        </row>
        <row r="2751">
          <cell r="O2751">
            <v>22.242598187311177</v>
          </cell>
        </row>
        <row r="2752">
          <cell r="O2752">
            <v>0</v>
          </cell>
        </row>
        <row r="2753">
          <cell r="O2753">
            <v>0</v>
          </cell>
        </row>
        <row r="2754">
          <cell r="O2754">
            <v>0</v>
          </cell>
        </row>
        <row r="2755">
          <cell r="O2755">
            <v>0</v>
          </cell>
        </row>
        <row r="2756">
          <cell r="O2756">
            <v>19.368864468864469</v>
          </cell>
        </row>
        <row r="2757">
          <cell r="O2757">
            <v>8.5429022082018928</v>
          </cell>
        </row>
        <row r="2758">
          <cell r="O2758">
            <v>6.6605678233438486</v>
          </cell>
        </row>
        <row r="2759">
          <cell r="O2759">
            <v>3.4</v>
          </cell>
        </row>
        <row r="2760">
          <cell r="O2760">
            <v>7.6741324921135652</v>
          </cell>
        </row>
        <row r="2761">
          <cell r="O2761">
            <v>3.57</v>
          </cell>
        </row>
        <row r="2762">
          <cell r="O2762">
            <v>3.2542857142857144</v>
          </cell>
        </row>
        <row r="2763">
          <cell r="O2763">
            <v>1.5362211275831228</v>
          </cell>
        </row>
        <row r="2764">
          <cell r="O2764">
            <v>3.3028571428571429</v>
          </cell>
        </row>
        <row r="2765">
          <cell r="O2765">
            <v>4.25</v>
          </cell>
        </row>
        <row r="2766">
          <cell r="O2766">
            <v>4.0071428571428571</v>
          </cell>
        </row>
        <row r="2767">
          <cell r="O2767">
            <v>3.9342857142857142</v>
          </cell>
        </row>
        <row r="2768">
          <cell r="O2768">
            <v>3.3514285714285714</v>
          </cell>
        </row>
        <row r="2769">
          <cell r="O2769">
            <v>3.6914285714285713</v>
          </cell>
        </row>
        <row r="2770">
          <cell r="O2770">
            <v>0.7681105637915614</v>
          </cell>
        </row>
        <row r="2771">
          <cell r="O2771">
            <v>1.8242625890049584</v>
          </cell>
        </row>
        <row r="2772">
          <cell r="O2772">
            <v>2.9871428571428571</v>
          </cell>
        </row>
        <row r="2773">
          <cell r="O2773">
            <v>2.6471428571428572</v>
          </cell>
        </row>
        <row r="2774">
          <cell r="O2774">
            <v>6.1779179810725555</v>
          </cell>
        </row>
        <row r="2775">
          <cell r="O2775">
            <v>11.42703927492447</v>
          </cell>
        </row>
        <row r="2776">
          <cell r="O2776">
            <v>14.675528700906343</v>
          </cell>
        </row>
        <row r="2777">
          <cell r="O2777">
            <v>0</v>
          </cell>
        </row>
        <row r="2778">
          <cell r="O2778">
            <v>0</v>
          </cell>
        </row>
        <row r="2779">
          <cell r="O2779">
            <v>0</v>
          </cell>
        </row>
        <row r="2780">
          <cell r="O2780">
            <v>0</v>
          </cell>
        </row>
        <row r="2781">
          <cell r="O2781">
            <v>3.4777945619335346</v>
          </cell>
        </row>
        <row r="2782">
          <cell r="O2782">
            <v>0</v>
          </cell>
        </row>
        <row r="2783">
          <cell r="O2783">
            <v>8.2513189448441242</v>
          </cell>
        </row>
        <row r="2784">
          <cell r="O2784">
            <v>6.8053627760252366</v>
          </cell>
        </row>
        <row r="2785">
          <cell r="O2785">
            <v>7.0949526813880119</v>
          </cell>
        </row>
        <row r="2786">
          <cell r="O2786">
            <v>3.4485714285714284</v>
          </cell>
        </row>
        <row r="2787">
          <cell r="O2787">
            <v>7.4328075709779178</v>
          </cell>
        </row>
        <row r="2788">
          <cell r="O2788">
            <v>4.1042857142857141</v>
          </cell>
        </row>
        <row r="2789">
          <cell r="O2789">
            <v>5.2457142857142864</v>
          </cell>
        </row>
        <row r="2790">
          <cell r="O2790">
            <v>9.3634069400630899</v>
          </cell>
        </row>
        <row r="2791">
          <cell r="O2791">
            <v>10.425236593059937</v>
          </cell>
        </row>
        <row r="2792">
          <cell r="O2792">
            <v>9.8943217665615144</v>
          </cell>
        </row>
        <row r="2793">
          <cell r="O2793">
            <v>0</v>
          </cell>
        </row>
        <row r="2794">
          <cell r="O2794">
            <v>0</v>
          </cell>
        </row>
        <row r="2795">
          <cell r="O2795">
            <v>1.300915855019636</v>
          </cell>
        </row>
        <row r="2796">
          <cell r="O2796">
            <v>0</v>
          </cell>
        </row>
        <row r="2797">
          <cell r="O2797">
            <v>10.973493975903615</v>
          </cell>
        </row>
        <row r="2798">
          <cell r="O2798">
            <v>4.0892749244712983</v>
          </cell>
        </row>
        <row r="2799">
          <cell r="O2799">
            <v>11.278313253012049</v>
          </cell>
        </row>
        <row r="2800">
          <cell r="O2800">
            <v>3.3530120481927717</v>
          </cell>
        </row>
        <row r="2801">
          <cell r="O2801">
            <v>3.0481927710843375</v>
          </cell>
        </row>
        <row r="2802">
          <cell r="O2802">
            <v>21.642168674698794</v>
          </cell>
        </row>
        <row r="2803">
          <cell r="O2803">
            <v>20.904984894259819</v>
          </cell>
        </row>
        <row r="2804">
          <cell r="O2804">
            <v>5.9742857142857142</v>
          </cell>
        </row>
        <row r="2805">
          <cell r="O2805">
            <v>9.7495268138801254</v>
          </cell>
        </row>
        <row r="2806">
          <cell r="O2806">
            <v>3.0357142857142856</v>
          </cell>
        </row>
        <row r="2807">
          <cell r="O2807">
            <v>2.7685714285714287</v>
          </cell>
        </row>
        <row r="2808">
          <cell r="O2808">
            <v>3.0481927710843375</v>
          </cell>
        </row>
        <row r="2809">
          <cell r="O2809">
            <v>3.0481927710843375</v>
          </cell>
        </row>
        <row r="2810">
          <cell r="O2810">
            <v>13.681873111782476</v>
          </cell>
        </row>
        <row r="2811">
          <cell r="O2811">
            <v>0</v>
          </cell>
        </row>
        <row r="2812">
          <cell r="O2812">
            <v>0</v>
          </cell>
        </row>
        <row r="2813">
          <cell r="O2813">
            <v>0</v>
          </cell>
        </row>
        <row r="2814">
          <cell r="O2814">
            <v>0</v>
          </cell>
        </row>
        <row r="2815">
          <cell r="O2815">
            <v>0</v>
          </cell>
        </row>
        <row r="2816">
          <cell r="O2816">
            <v>0</v>
          </cell>
        </row>
        <row r="2817">
          <cell r="O2817">
            <v>0</v>
          </cell>
        </row>
        <row r="2818">
          <cell r="O2818">
            <v>243.03479923518162</v>
          </cell>
        </row>
        <row r="2819">
          <cell r="O2819">
            <v>0</v>
          </cell>
        </row>
        <row r="2820">
          <cell r="O2820">
            <v>3.9626506024096391</v>
          </cell>
        </row>
        <row r="2821">
          <cell r="O2821">
            <v>3.9626506024096391</v>
          </cell>
        </row>
        <row r="2822">
          <cell r="O2822">
            <v>3.9626506024096391</v>
          </cell>
        </row>
        <row r="2823">
          <cell r="O2823">
            <v>3.9626506024096391</v>
          </cell>
        </row>
        <row r="2824">
          <cell r="O2824">
            <v>3.9626506024096391</v>
          </cell>
        </row>
        <row r="2825">
          <cell r="O2825">
            <v>0.43739629327019464</v>
          </cell>
        </row>
        <row r="2826">
          <cell r="O2826">
            <v>0</v>
          </cell>
        </row>
        <row r="2827">
          <cell r="O2827">
            <v>2.3312688821752263</v>
          </cell>
        </row>
        <row r="2828">
          <cell r="O2828">
            <v>21.642168674698794</v>
          </cell>
        </row>
        <row r="2829">
          <cell r="O2829">
            <v>125.26207951070336</v>
          </cell>
        </row>
        <row r="2830">
          <cell r="O2830">
            <v>8.0256797583081561</v>
          </cell>
        </row>
        <row r="2831">
          <cell r="O2831">
            <v>6.9555891238670693</v>
          </cell>
        </row>
        <row r="2832">
          <cell r="O2832">
            <v>2.2585714285714289</v>
          </cell>
        </row>
        <row r="2833">
          <cell r="O2833">
            <v>0.4053916864455463</v>
          </cell>
        </row>
        <row r="2834">
          <cell r="O2834">
            <v>0</v>
          </cell>
        </row>
        <row r="2835">
          <cell r="O2835">
            <v>0</v>
          </cell>
        </row>
        <row r="2836">
          <cell r="O2836">
            <v>19.203614457831325</v>
          </cell>
        </row>
        <row r="2837">
          <cell r="O2837">
            <v>46.027710843373498</v>
          </cell>
        </row>
        <row r="2838">
          <cell r="O2838">
            <v>136.12657743785849</v>
          </cell>
        </row>
        <row r="2839">
          <cell r="O2839">
            <v>11.583132530120482</v>
          </cell>
        </row>
        <row r="2840">
          <cell r="O2840">
            <v>2.4285714285714284</v>
          </cell>
        </row>
        <row r="2841">
          <cell r="O2841">
            <v>159.30489296636085</v>
          </cell>
        </row>
        <row r="2842">
          <cell r="O2842">
            <v>7.0702416918428996</v>
          </cell>
        </row>
        <row r="2843">
          <cell r="O2843">
            <v>1.0774884297631624</v>
          </cell>
        </row>
        <row r="2844">
          <cell r="O2844">
            <v>11.583132530120482</v>
          </cell>
        </row>
        <row r="2845">
          <cell r="O2845">
            <v>2.5499999999999998</v>
          </cell>
        </row>
        <row r="2846">
          <cell r="O2846">
            <v>0</v>
          </cell>
        </row>
        <row r="2847">
          <cell r="O2847">
            <v>0</v>
          </cell>
        </row>
        <row r="2848">
          <cell r="O2848">
            <v>0</v>
          </cell>
        </row>
        <row r="2849">
          <cell r="O2849">
            <v>7.9492447129909367</v>
          </cell>
        </row>
        <row r="2850">
          <cell r="O2850">
            <v>125.64892966360856</v>
          </cell>
        </row>
        <row r="2851">
          <cell r="O2851">
            <v>0</v>
          </cell>
        </row>
        <row r="2852">
          <cell r="O2852">
            <v>3.6578313253012049</v>
          </cell>
        </row>
        <row r="2853">
          <cell r="O2853">
            <v>3.6578313253012049</v>
          </cell>
        </row>
        <row r="2854">
          <cell r="O2854">
            <v>3.6578313253012049</v>
          </cell>
        </row>
        <row r="2855">
          <cell r="O2855">
            <v>55.172289156626512</v>
          </cell>
        </row>
        <row r="2856">
          <cell r="O2856">
            <v>3.9626506024096391</v>
          </cell>
        </row>
        <row r="2857">
          <cell r="O2857">
            <v>3.9626506024096391</v>
          </cell>
        </row>
        <row r="2858">
          <cell r="O2858">
            <v>3.6578313253012049</v>
          </cell>
        </row>
        <row r="2859">
          <cell r="O2859">
            <v>3.9626506024096391</v>
          </cell>
        </row>
        <row r="2860">
          <cell r="O2860">
            <v>3.9626506024096391</v>
          </cell>
        </row>
        <row r="2861">
          <cell r="O2861">
            <v>3.9626506024096391</v>
          </cell>
        </row>
        <row r="2862">
          <cell r="O2862">
            <v>0</v>
          </cell>
        </row>
        <row r="2863">
          <cell r="O2863">
            <v>0</v>
          </cell>
        </row>
        <row r="2864">
          <cell r="O2864">
            <v>2.3694864048338369</v>
          </cell>
        </row>
        <row r="2865">
          <cell r="O2865">
            <v>12.306042296072508</v>
          </cell>
        </row>
        <row r="2866">
          <cell r="O2866">
            <v>338.0912045889101</v>
          </cell>
        </row>
        <row r="2867">
          <cell r="O2867">
            <v>21.835078864353314</v>
          </cell>
        </row>
        <row r="2868">
          <cell r="O2868">
            <v>26.946024096385543</v>
          </cell>
        </row>
        <row r="2869">
          <cell r="O2869">
            <v>3.4139759036144581</v>
          </cell>
        </row>
        <row r="2870">
          <cell r="O2870">
            <v>11.613614457831327</v>
          </cell>
        </row>
        <row r="2871">
          <cell r="O2871">
            <v>3.596867469879518</v>
          </cell>
        </row>
        <row r="2872">
          <cell r="O2872">
            <v>3.4139759036144581</v>
          </cell>
        </row>
        <row r="2873">
          <cell r="O2873">
            <v>3.4139759036144581</v>
          </cell>
        </row>
        <row r="2874">
          <cell r="O2874">
            <v>22.404216867469881</v>
          </cell>
        </row>
        <row r="2875">
          <cell r="O2875">
            <v>3.596867469879518</v>
          </cell>
        </row>
        <row r="2876">
          <cell r="O2876">
            <v>1.9873111782477342</v>
          </cell>
        </row>
        <row r="2877">
          <cell r="O2877">
            <v>2.9871428571428571</v>
          </cell>
        </row>
        <row r="2878">
          <cell r="O2878">
            <v>0</v>
          </cell>
        </row>
        <row r="2879">
          <cell r="O2879">
            <v>1.6433534743202416</v>
          </cell>
        </row>
        <row r="2880">
          <cell r="O2880">
            <v>1.9108761329305135</v>
          </cell>
        </row>
        <row r="2881">
          <cell r="O2881">
            <v>3.0842857142857141</v>
          </cell>
        </row>
        <row r="2882">
          <cell r="O2882">
            <v>1.9108761329305135</v>
          </cell>
        </row>
        <row r="2883">
          <cell r="O2883">
            <v>0</v>
          </cell>
        </row>
        <row r="2884">
          <cell r="O2884">
            <v>1.6433534743202416</v>
          </cell>
        </row>
        <row r="2885">
          <cell r="O2885">
            <v>0</v>
          </cell>
        </row>
        <row r="2886">
          <cell r="O2886">
            <v>2.9871428571428571</v>
          </cell>
        </row>
        <row r="2887">
          <cell r="O2887">
            <v>1.9873111782477342</v>
          </cell>
        </row>
        <row r="2888">
          <cell r="O2888">
            <v>24.182329317269076</v>
          </cell>
        </row>
        <row r="2889">
          <cell r="O2889">
            <v>54.131357552581264</v>
          </cell>
        </row>
        <row r="2890">
          <cell r="O2890">
            <v>0</v>
          </cell>
        </row>
        <row r="2891">
          <cell r="O2891">
            <v>0</v>
          </cell>
        </row>
        <row r="2892">
          <cell r="O2892">
            <v>0</v>
          </cell>
        </row>
        <row r="2893">
          <cell r="O2893">
            <v>0</v>
          </cell>
        </row>
        <row r="2894">
          <cell r="O2894">
            <v>0</v>
          </cell>
        </row>
        <row r="2895">
          <cell r="O2895">
            <v>0</v>
          </cell>
        </row>
        <row r="2896">
          <cell r="O2896">
            <v>3.0481927710843375</v>
          </cell>
        </row>
        <row r="2897">
          <cell r="O2897">
            <v>3.0481927710843375</v>
          </cell>
        </row>
        <row r="2898">
          <cell r="O2898">
            <v>4.4528000000000008</v>
          </cell>
        </row>
        <row r="2899">
          <cell r="O2899">
            <v>0</v>
          </cell>
        </row>
        <row r="2900">
          <cell r="O2900">
            <v>0</v>
          </cell>
        </row>
        <row r="2901">
          <cell r="O2901">
            <v>2.7134441087613292</v>
          </cell>
        </row>
        <row r="2902">
          <cell r="O2902">
            <v>8.1403323262839873</v>
          </cell>
        </row>
        <row r="2903">
          <cell r="O2903">
            <v>13.796525679758307</v>
          </cell>
        </row>
        <row r="2904">
          <cell r="O2904">
            <v>8.1785498489425965</v>
          </cell>
        </row>
        <row r="2905">
          <cell r="O2905">
            <v>0</v>
          </cell>
        </row>
        <row r="2906">
          <cell r="O2906">
            <v>0</v>
          </cell>
        </row>
        <row r="2907">
          <cell r="O2907">
            <v>0</v>
          </cell>
        </row>
        <row r="2908">
          <cell r="O2908">
            <v>0</v>
          </cell>
        </row>
        <row r="2909">
          <cell r="O2909">
            <v>0</v>
          </cell>
        </row>
        <row r="2910">
          <cell r="O2910">
            <v>0</v>
          </cell>
        </row>
        <row r="2911">
          <cell r="O2911">
            <v>0</v>
          </cell>
        </row>
        <row r="2912">
          <cell r="O2912">
            <v>0</v>
          </cell>
        </row>
        <row r="2913">
          <cell r="O2913">
            <v>0</v>
          </cell>
        </row>
        <row r="2914">
          <cell r="O2914">
            <v>0</v>
          </cell>
        </row>
        <row r="2915">
          <cell r="O2915">
            <v>0</v>
          </cell>
        </row>
        <row r="2916">
          <cell r="O2916">
            <v>0</v>
          </cell>
        </row>
        <row r="2917">
          <cell r="O2917">
            <v>0</v>
          </cell>
        </row>
        <row r="2918">
          <cell r="O2918">
            <v>0</v>
          </cell>
        </row>
        <row r="2919">
          <cell r="O2919">
            <v>0</v>
          </cell>
        </row>
        <row r="2920">
          <cell r="O2920">
            <v>0</v>
          </cell>
        </row>
        <row r="2921">
          <cell r="O2921">
            <v>0</v>
          </cell>
        </row>
        <row r="2922">
          <cell r="O2922">
            <v>0</v>
          </cell>
        </row>
        <row r="2923">
          <cell r="O2923">
            <v>0</v>
          </cell>
        </row>
        <row r="2924">
          <cell r="O2924">
            <v>0</v>
          </cell>
        </row>
        <row r="2925">
          <cell r="O2925">
            <v>27.159397590361447</v>
          </cell>
        </row>
        <row r="2926">
          <cell r="O2926">
            <v>13.859116465863455</v>
          </cell>
        </row>
        <row r="2927">
          <cell r="O2927">
            <v>14.529718875502008</v>
          </cell>
        </row>
        <row r="2928">
          <cell r="O2928">
            <v>15.764728096676738</v>
          </cell>
        </row>
        <row r="2929">
          <cell r="O2929">
            <v>50.405090634441095</v>
          </cell>
        </row>
        <row r="2930">
          <cell r="O2930">
            <v>27.047630522088355</v>
          </cell>
        </row>
        <row r="2931">
          <cell r="O2931">
            <v>74.493595166163146</v>
          </cell>
        </row>
        <row r="2932">
          <cell r="O2932">
            <v>57.04729607250755</v>
          </cell>
        </row>
        <row r="2933">
          <cell r="O2933">
            <v>52.465015105740179</v>
          </cell>
        </row>
        <row r="2934">
          <cell r="O2934">
            <v>14.041117824773414</v>
          </cell>
        </row>
        <row r="2935">
          <cell r="O2935">
            <v>237.39578549848946</v>
          </cell>
        </row>
        <row r="2936">
          <cell r="O2936">
            <v>61.587537764350458</v>
          </cell>
        </row>
        <row r="2937">
          <cell r="O2937">
            <v>30.268277945619339</v>
          </cell>
        </row>
        <row r="2938">
          <cell r="O2938">
            <v>31.463361111111116</v>
          </cell>
        </row>
        <row r="2939">
          <cell r="O2939">
            <v>4.4561631419939571</v>
          </cell>
        </row>
        <row r="2940">
          <cell r="O2940">
            <v>80.053162650602417</v>
          </cell>
        </row>
        <row r="2941">
          <cell r="O2941">
            <v>16.653293172690766</v>
          </cell>
        </row>
        <row r="2942">
          <cell r="O2942">
            <v>7.4829909365558915</v>
          </cell>
        </row>
        <row r="2943">
          <cell r="O2943">
            <v>30.62417670682731</v>
          </cell>
        </row>
        <row r="2944">
          <cell r="O2944">
            <v>0</v>
          </cell>
        </row>
        <row r="2945">
          <cell r="O2945">
            <v>40.906746987951806</v>
          </cell>
        </row>
        <row r="2946">
          <cell r="O2946">
            <v>13.412048192771087</v>
          </cell>
        </row>
        <row r="2947">
          <cell r="O2947">
            <v>40.906746987951806</v>
          </cell>
        </row>
        <row r="2948">
          <cell r="O2948">
            <v>0</v>
          </cell>
        </row>
        <row r="2949">
          <cell r="O2949">
            <v>2.9721359223300969</v>
          </cell>
        </row>
        <row r="2950">
          <cell r="O2950">
            <v>4.4582038834951456</v>
          </cell>
        </row>
        <row r="2951">
          <cell r="O2951">
            <v>7.8193051359516623</v>
          </cell>
        </row>
        <row r="2952">
          <cell r="O2952">
            <v>12.906057401812689</v>
          </cell>
        </row>
        <row r="2953">
          <cell r="O2953">
            <v>6.263851963746224</v>
          </cell>
        </row>
        <row r="2954">
          <cell r="O2954">
            <v>76.448674698795188</v>
          </cell>
        </row>
        <row r="2955">
          <cell r="O2955">
            <v>85.166506024096392</v>
          </cell>
        </row>
        <row r="2956">
          <cell r="O2956">
            <v>0</v>
          </cell>
        </row>
        <row r="2957">
          <cell r="O2957">
            <v>30.436435045317221</v>
          </cell>
        </row>
        <row r="2958">
          <cell r="O2958">
            <v>40.399743202416914</v>
          </cell>
        </row>
        <row r="2959">
          <cell r="O2959">
            <v>3.6994561933534746</v>
          </cell>
        </row>
        <row r="2960">
          <cell r="O2960">
            <v>0</v>
          </cell>
        </row>
        <row r="2961">
          <cell r="O2961">
            <v>0.85345618199062379</v>
          </cell>
        </row>
        <row r="2962">
          <cell r="O2962">
            <v>7.9355867156197801</v>
          </cell>
        </row>
        <row r="2963">
          <cell r="O2963">
            <v>0</v>
          </cell>
        </row>
        <row r="2964">
          <cell r="O2964">
            <v>0</v>
          </cell>
        </row>
        <row r="2965">
          <cell r="O2965">
            <v>0</v>
          </cell>
        </row>
        <row r="2966">
          <cell r="O2966">
            <v>0</v>
          </cell>
        </row>
        <row r="2967">
          <cell r="O2967">
            <v>0</v>
          </cell>
        </row>
        <row r="2968">
          <cell r="O2968">
            <v>0</v>
          </cell>
        </row>
        <row r="2969">
          <cell r="O2969">
            <v>13.412048192771087</v>
          </cell>
        </row>
        <row r="2970">
          <cell r="O2970">
            <v>0</v>
          </cell>
        </row>
        <row r="2971">
          <cell r="O2971">
            <v>9.9752108433734961</v>
          </cell>
        </row>
        <row r="2972">
          <cell r="O2972">
            <v>9.9752108433734961</v>
          </cell>
        </row>
        <row r="2973">
          <cell r="O2973">
            <v>4.9057142857142857</v>
          </cell>
        </row>
        <row r="2974">
          <cell r="O2974">
            <v>98.869736842105269</v>
          </cell>
        </row>
        <row r="2975">
          <cell r="O2975">
            <v>33.53012048192771</v>
          </cell>
        </row>
        <row r="2976">
          <cell r="O2976">
            <v>33.53012048192771</v>
          </cell>
        </row>
        <row r="2977">
          <cell r="O2977">
            <v>33.53012048192771</v>
          </cell>
        </row>
        <row r="2978">
          <cell r="O2978">
            <v>48.387205438066459</v>
          </cell>
        </row>
        <row r="2979">
          <cell r="O2979">
            <v>51.54042763157895</v>
          </cell>
        </row>
        <row r="2980">
          <cell r="O2980">
            <v>109.76454682779458</v>
          </cell>
        </row>
        <row r="2981">
          <cell r="O2981">
            <v>3.2785714285714285</v>
          </cell>
        </row>
        <row r="2982">
          <cell r="O2982">
            <v>3.2785714285714285</v>
          </cell>
        </row>
        <row r="2983">
          <cell r="O2983">
            <v>3.2785714285714285</v>
          </cell>
        </row>
        <row r="2984">
          <cell r="O2984">
            <v>145.8328618421053</v>
          </cell>
        </row>
        <row r="2985">
          <cell r="O2985">
            <v>19.112168674698797</v>
          </cell>
        </row>
        <row r="2986">
          <cell r="O2986">
            <v>3.1529456193353473</v>
          </cell>
        </row>
        <row r="2987">
          <cell r="O2987">
            <v>20.676907630522091</v>
          </cell>
        </row>
        <row r="2988">
          <cell r="O2988">
            <v>0</v>
          </cell>
        </row>
        <row r="2989">
          <cell r="O2989">
            <v>3.3660000000000005</v>
          </cell>
        </row>
        <row r="2990">
          <cell r="O2990">
            <v>40.236144578313258</v>
          </cell>
        </row>
        <row r="2991">
          <cell r="O2991">
            <v>13.412048192771087</v>
          </cell>
        </row>
        <row r="2992">
          <cell r="O2992">
            <v>40.236144578313258</v>
          </cell>
        </row>
        <row r="2993">
          <cell r="O2993">
            <v>0</v>
          </cell>
        </row>
        <row r="2994">
          <cell r="O2994">
            <v>0</v>
          </cell>
        </row>
        <row r="2995">
          <cell r="O2995">
            <v>0</v>
          </cell>
        </row>
        <row r="2996">
          <cell r="O2996">
            <v>26.947175226586104</v>
          </cell>
        </row>
        <row r="2997">
          <cell r="O2997">
            <v>15.383805555555556</v>
          </cell>
        </row>
        <row r="2998">
          <cell r="O2998">
            <v>16.653293172690766</v>
          </cell>
        </row>
        <row r="2999">
          <cell r="O2999">
            <v>11.855075528700908</v>
          </cell>
        </row>
        <row r="3000">
          <cell r="O3000">
            <v>45.600963855421689</v>
          </cell>
        </row>
        <row r="3001">
          <cell r="O3001">
            <v>36.212530120481937</v>
          </cell>
        </row>
        <row r="3002">
          <cell r="O3002">
            <v>83.306907894736852</v>
          </cell>
        </row>
        <row r="3003">
          <cell r="O3003">
            <v>25.89619335347432</v>
          </cell>
        </row>
        <row r="3004">
          <cell r="O3004">
            <v>39.094637223974765</v>
          </cell>
        </row>
        <row r="3005">
          <cell r="O3005">
            <v>5.8400630914826497</v>
          </cell>
        </row>
        <row r="3006">
          <cell r="O3006">
            <v>5.8400630914826497</v>
          </cell>
        </row>
        <row r="3007">
          <cell r="O3007">
            <v>17.037539432176654</v>
          </cell>
        </row>
        <row r="3008">
          <cell r="O3008">
            <v>27.28886111111111</v>
          </cell>
        </row>
        <row r="3009">
          <cell r="O3009">
            <v>3.450946372239748</v>
          </cell>
        </row>
        <row r="3010">
          <cell r="O3010">
            <v>3.6633123028391168</v>
          </cell>
        </row>
        <row r="3011">
          <cell r="O3011">
            <v>3.6633123028391168</v>
          </cell>
        </row>
        <row r="3012">
          <cell r="O3012">
            <v>51.180189274447962</v>
          </cell>
        </row>
        <row r="3013">
          <cell r="O3013">
            <v>13.75552050473186</v>
          </cell>
        </row>
        <row r="3014">
          <cell r="O3014">
            <v>5.5504731861198735</v>
          </cell>
        </row>
        <row r="3015">
          <cell r="O3015">
            <v>36.195815709969793</v>
          </cell>
        </row>
        <row r="3016">
          <cell r="O3016">
            <v>96.690332326283993</v>
          </cell>
        </row>
        <row r="3017">
          <cell r="O3017">
            <v>48.519407894736844</v>
          </cell>
        </row>
        <row r="3018">
          <cell r="O3018">
            <v>0</v>
          </cell>
        </row>
        <row r="3019">
          <cell r="O3019">
            <v>2.5499999999999998</v>
          </cell>
        </row>
        <row r="3020">
          <cell r="O3020">
            <v>0</v>
          </cell>
        </row>
        <row r="3021">
          <cell r="O3021">
            <v>0</v>
          </cell>
        </row>
        <row r="3022">
          <cell r="O3022">
            <v>12.500630914826498</v>
          </cell>
        </row>
        <row r="3023">
          <cell r="O3023">
            <v>23.710427631578948</v>
          </cell>
        </row>
        <row r="3024">
          <cell r="O3024">
            <v>23.710427631578948</v>
          </cell>
        </row>
        <row r="3025">
          <cell r="O3025">
            <v>74.793125000000018</v>
          </cell>
        </row>
        <row r="3026">
          <cell r="O3026">
            <v>38.083157894736843</v>
          </cell>
        </row>
        <row r="3027">
          <cell r="O3027">
            <v>23.61888157894737</v>
          </cell>
        </row>
        <row r="3028">
          <cell r="O3028">
            <v>23.80197368421053</v>
          </cell>
        </row>
        <row r="3029">
          <cell r="O3029">
            <v>23.80197368421053</v>
          </cell>
        </row>
        <row r="3030">
          <cell r="O3030">
            <v>23.80197368421053</v>
          </cell>
        </row>
        <row r="3031">
          <cell r="O3031">
            <v>23.80197368421053</v>
          </cell>
        </row>
        <row r="3032">
          <cell r="O3032">
            <v>23.80197368421053</v>
          </cell>
        </row>
        <row r="3033">
          <cell r="O3033">
            <v>26.27371710526316</v>
          </cell>
        </row>
        <row r="3034">
          <cell r="O3034">
            <v>12.906057401812689</v>
          </cell>
        </row>
        <row r="3035">
          <cell r="O3035">
            <v>11.400240963855422</v>
          </cell>
        </row>
        <row r="3036">
          <cell r="O3036">
            <v>13.523815261044177</v>
          </cell>
        </row>
        <row r="3037">
          <cell r="O3037">
            <v>52.254818731117822</v>
          </cell>
        </row>
        <row r="3038">
          <cell r="O3038">
            <v>19.506223564954681</v>
          </cell>
        </row>
        <row r="3039">
          <cell r="O3039">
            <v>10.590861111111112</v>
          </cell>
        </row>
        <row r="3040">
          <cell r="O3040">
            <v>15.050060422960724</v>
          </cell>
        </row>
        <row r="3041">
          <cell r="O3041">
            <v>17.152024169184291</v>
          </cell>
        </row>
        <row r="3042">
          <cell r="O3042">
            <v>313.15055891238671</v>
          </cell>
        </row>
        <row r="3043">
          <cell r="O3043">
            <v>79.736611842105262</v>
          </cell>
        </row>
        <row r="3044">
          <cell r="O3044">
            <v>15.349880095923261</v>
          </cell>
        </row>
        <row r="3045">
          <cell r="O3045">
            <v>6.3709779179810724</v>
          </cell>
        </row>
        <row r="3046">
          <cell r="O3046">
            <v>16.653293172690766</v>
          </cell>
        </row>
        <row r="3047">
          <cell r="O3047">
            <v>11.93915407854985</v>
          </cell>
        </row>
        <row r="3048">
          <cell r="O3048">
            <v>4.4345714285714299</v>
          </cell>
        </row>
        <row r="3049">
          <cell r="O3049">
            <v>40.906746987951806</v>
          </cell>
        </row>
        <row r="3050">
          <cell r="O3050">
            <v>13.412048192771087</v>
          </cell>
        </row>
        <row r="3051">
          <cell r="O3051">
            <v>40.906746987951806</v>
          </cell>
        </row>
        <row r="3052">
          <cell r="O3052">
            <v>0</v>
          </cell>
        </row>
        <row r="3053">
          <cell r="O3053">
            <v>0</v>
          </cell>
        </row>
        <row r="3054">
          <cell r="O3054">
            <v>0</v>
          </cell>
        </row>
        <row r="3055">
          <cell r="O3055">
            <v>82.48299342105264</v>
          </cell>
        </row>
        <row r="3056">
          <cell r="O3056">
            <v>1.4114031609669941</v>
          </cell>
        </row>
        <row r="3057">
          <cell r="O3057">
            <v>0</v>
          </cell>
        </row>
        <row r="3058">
          <cell r="O3058">
            <v>0</v>
          </cell>
        </row>
        <row r="3059">
          <cell r="O3059">
            <v>2.7752871573752236</v>
          </cell>
        </row>
        <row r="3060">
          <cell r="O3060">
            <v>2.6981428571428574</v>
          </cell>
        </row>
        <row r="3061">
          <cell r="O3061">
            <v>16.653293172690766</v>
          </cell>
        </row>
        <row r="3062">
          <cell r="O3062">
            <v>11.855075528700908</v>
          </cell>
        </row>
        <row r="3063">
          <cell r="O3063">
            <v>45.600963855421689</v>
          </cell>
        </row>
        <row r="3064">
          <cell r="O3064">
            <v>36.212530120481937</v>
          </cell>
        </row>
        <row r="3065">
          <cell r="O3065">
            <v>3.5312990936555897</v>
          </cell>
        </row>
        <row r="3066">
          <cell r="O3066">
            <v>13.452567975830815</v>
          </cell>
        </row>
        <row r="3067">
          <cell r="O3067">
            <v>74.335394736842119</v>
          </cell>
        </row>
        <row r="3068">
          <cell r="O3068">
            <v>73.236842105263165</v>
          </cell>
        </row>
        <row r="3069">
          <cell r="O3069">
            <v>73.236842105263165</v>
          </cell>
        </row>
        <row r="3070">
          <cell r="O3070">
            <v>73.236842105263165</v>
          </cell>
        </row>
        <row r="3071">
          <cell r="O3071">
            <v>31.949572368421052</v>
          </cell>
        </row>
        <row r="3072">
          <cell r="O3072">
            <v>15.471282894736841</v>
          </cell>
        </row>
        <row r="3073">
          <cell r="O3073">
            <v>59.596480263157893</v>
          </cell>
        </row>
        <row r="3074">
          <cell r="O3074">
            <v>89.039184290030221</v>
          </cell>
        </row>
        <row r="3075">
          <cell r="O3075">
            <v>70.582006578947372</v>
          </cell>
        </row>
        <row r="3076">
          <cell r="O3076">
            <v>25.580441640378549</v>
          </cell>
        </row>
        <row r="3077">
          <cell r="O3077">
            <v>0</v>
          </cell>
        </row>
        <row r="3078">
          <cell r="O3078">
            <v>2.5499999999999998</v>
          </cell>
        </row>
        <row r="3079">
          <cell r="O3079">
            <v>0</v>
          </cell>
        </row>
        <row r="3080">
          <cell r="O3080">
            <v>0</v>
          </cell>
        </row>
        <row r="3081">
          <cell r="O3081">
            <v>12.500630914826498</v>
          </cell>
        </row>
        <row r="3082">
          <cell r="O3082">
            <v>12.500630914826498</v>
          </cell>
        </row>
        <row r="3083">
          <cell r="O3083">
            <v>12.500630914826498</v>
          </cell>
        </row>
        <row r="3084">
          <cell r="O3084">
            <v>23.61888157894737</v>
          </cell>
        </row>
        <row r="3085">
          <cell r="O3085">
            <v>37.167697368421059</v>
          </cell>
        </row>
        <row r="3086">
          <cell r="O3086">
            <v>23.80197368421053</v>
          </cell>
        </row>
        <row r="3087">
          <cell r="O3087">
            <v>23.710427631578948</v>
          </cell>
        </row>
        <row r="3088">
          <cell r="O3088">
            <v>23.710427631578948</v>
          </cell>
        </row>
        <row r="3089">
          <cell r="O3089">
            <v>23.80197368421053</v>
          </cell>
        </row>
        <row r="3090">
          <cell r="O3090">
            <v>23.80197368421053</v>
          </cell>
        </row>
        <row r="3091">
          <cell r="O3091">
            <v>23.80197368421053</v>
          </cell>
        </row>
        <row r="3092">
          <cell r="O3092">
            <v>25.266710526315791</v>
          </cell>
        </row>
        <row r="3093">
          <cell r="O3093">
            <v>15.260256797583082</v>
          </cell>
        </row>
        <row r="3094">
          <cell r="O3094">
            <v>62.764637462235655</v>
          </cell>
        </row>
        <row r="3095">
          <cell r="O3095">
            <v>21.986540785498487</v>
          </cell>
        </row>
        <row r="3096">
          <cell r="O3096">
            <v>15.535622489959842</v>
          </cell>
        </row>
        <row r="3097">
          <cell r="O3097">
            <v>10.590861111111112</v>
          </cell>
        </row>
        <row r="3098">
          <cell r="O3098">
            <v>726.78411184210529</v>
          </cell>
        </row>
        <row r="3099">
          <cell r="O3099">
            <v>0</v>
          </cell>
        </row>
        <row r="3100">
          <cell r="O3100">
            <v>0</v>
          </cell>
        </row>
        <row r="3101">
          <cell r="O3101">
            <v>0</v>
          </cell>
        </row>
        <row r="3102">
          <cell r="O3102">
            <v>88.79095238095239</v>
          </cell>
        </row>
        <row r="3103">
          <cell r="O3103">
            <v>11.100946372239747</v>
          </cell>
        </row>
        <row r="3104">
          <cell r="O3104">
            <v>14.433323782234961</v>
          </cell>
        </row>
        <row r="3105">
          <cell r="O3105">
            <v>16.653293172690766</v>
          </cell>
        </row>
        <row r="3106">
          <cell r="O3106">
            <v>31.440076305220884</v>
          </cell>
        </row>
        <row r="3107">
          <cell r="O3107">
            <v>4.4345714285714299</v>
          </cell>
        </row>
        <row r="3108">
          <cell r="O3108">
            <v>40.906746987951806</v>
          </cell>
        </row>
        <row r="3109">
          <cell r="O3109">
            <v>13.412048192771087</v>
          </cell>
        </row>
        <row r="3110">
          <cell r="O3110">
            <v>40.906746987951806</v>
          </cell>
        </row>
        <row r="3111">
          <cell r="O3111">
            <v>0</v>
          </cell>
        </row>
        <row r="3112">
          <cell r="O3112">
            <v>0</v>
          </cell>
        </row>
        <row r="3113">
          <cell r="O3113">
            <v>0</v>
          </cell>
        </row>
        <row r="3114">
          <cell r="O3114">
            <v>91.645311355311378</v>
          </cell>
        </row>
        <row r="3115">
          <cell r="O3115">
            <v>0</v>
          </cell>
        </row>
        <row r="3116">
          <cell r="O3116">
            <v>0</v>
          </cell>
        </row>
        <row r="3117">
          <cell r="O3117">
            <v>0.73718565117779367</v>
          </cell>
        </row>
        <row r="3118">
          <cell r="O3118">
            <v>2.644714285714286</v>
          </cell>
        </row>
        <row r="3119">
          <cell r="O3119">
            <v>16.653293172690766</v>
          </cell>
        </row>
        <row r="3120">
          <cell r="O3120">
            <v>31.406546184738957</v>
          </cell>
        </row>
        <row r="3121">
          <cell r="O3121">
            <v>44.25975903614458</v>
          </cell>
        </row>
        <row r="3122">
          <cell r="O3122">
            <v>35.541927710843375</v>
          </cell>
        </row>
        <row r="3123">
          <cell r="O3123">
            <v>32.728080000000006</v>
          </cell>
        </row>
        <row r="3124">
          <cell r="O3124">
            <v>56.169706959706964</v>
          </cell>
        </row>
        <row r="3125">
          <cell r="O3125">
            <v>80.43175824175826</v>
          </cell>
        </row>
        <row r="3126">
          <cell r="O3126">
            <v>2.0269584322277314</v>
          </cell>
        </row>
        <row r="3127">
          <cell r="O3127">
            <v>8.0101107011070116</v>
          </cell>
        </row>
        <row r="3128">
          <cell r="O3128">
            <v>8.1128044280442815</v>
          </cell>
        </row>
        <row r="3129">
          <cell r="O3129">
            <v>0</v>
          </cell>
        </row>
        <row r="3130">
          <cell r="O3130">
            <v>49.617960526315798</v>
          </cell>
        </row>
        <row r="3131">
          <cell r="O3131">
            <v>48.519407894736844</v>
          </cell>
        </row>
        <row r="3132">
          <cell r="O3132">
            <v>48.519407894736844</v>
          </cell>
        </row>
        <row r="3133">
          <cell r="O3133">
            <v>48.519407894736844</v>
          </cell>
        </row>
        <row r="3134">
          <cell r="O3134">
            <v>2.5257142857142858</v>
          </cell>
        </row>
        <row r="3135">
          <cell r="O3135">
            <v>8.0397777777777772</v>
          </cell>
        </row>
        <row r="3136">
          <cell r="O3136">
            <v>27.70410094637224</v>
          </cell>
        </row>
        <row r="3137">
          <cell r="O3137">
            <v>48.519407894736844</v>
          </cell>
        </row>
        <row r="3138">
          <cell r="O3138">
            <v>48.519407894736844</v>
          </cell>
        </row>
        <row r="3139">
          <cell r="O3139">
            <v>47.787039473684217</v>
          </cell>
        </row>
        <row r="3140">
          <cell r="O3140">
            <v>46.963125000000005</v>
          </cell>
        </row>
        <row r="3141">
          <cell r="O3141">
            <v>48.427861842105266</v>
          </cell>
        </row>
        <row r="3142">
          <cell r="O3142">
            <v>154.5363746223565</v>
          </cell>
        </row>
        <row r="3143">
          <cell r="O3143">
            <v>26.063091482649842</v>
          </cell>
        </row>
        <row r="3144">
          <cell r="O3144">
            <v>6.3142857142857141</v>
          </cell>
        </row>
        <row r="3145">
          <cell r="O3145">
            <v>25.48391167192429</v>
          </cell>
        </row>
        <row r="3146">
          <cell r="O3146">
            <v>0</v>
          </cell>
        </row>
        <row r="3147">
          <cell r="O3147">
            <v>10.509818731117825</v>
          </cell>
        </row>
        <row r="3148">
          <cell r="O3148">
            <v>0</v>
          </cell>
        </row>
        <row r="3149">
          <cell r="O3149">
            <v>0</v>
          </cell>
        </row>
        <row r="3150">
          <cell r="O3150">
            <v>12.114511041009465</v>
          </cell>
        </row>
        <row r="3151">
          <cell r="O3151">
            <v>12.114511041009465</v>
          </cell>
        </row>
        <row r="3152">
          <cell r="O3152">
            <v>53.525867507886439</v>
          </cell>
        </row>
        <row r="3153">
          <cell r="O3153">
            <v>37.167697368421059</v>
          </cell>
        </row>
        <row r="3154">
          <cell r="O3154">
            <v>38.515457413249209</v>
          </cell>
        </row>
        <row r="3155">
          <cell r="O3155">
            <v>12.500630914826498</v>
          </cell>
        </row>
        <row r="3156">
          <cell r="O3156">
            <v>39.19116719242902</v>
          </cell>
        </row>
        <row r="3157">
          <cell r="O3157">
            <v>0</v>
          </cell>
        </row>
        <row r="3158">
          <cell r="O3158">
            <v>24.13249211356467</v>
          </cell>
        </row>
        <row r="3159">
          <cell r="O3159">
            <v>0</v>
          </cell>
        </row>
        <row r="3160">
          <cell r="O3160">
            <v>0</v>
          </cell>
        </row>
        <row r="3161">
          <cell r="O3161">
            <v>24.13249211356467</v>
          </cell>
        </row>
        <row r="3162">
          <cell r="O3162">
            <v>4.4345714285714299</v>
          </cell>
        </row>
        <row r="3163">
          <cell r="O3163">
            <v>49.801052631578948</v>
          </cell>
        </row>
        <row r="3164">
          <cell r="O3164">
            <v>71.772105263157911</v>
          </cell>
        </row>
        <row r="3165">
          <cell r="O3165">
            <v>52.126182965299684</v>
          </cell>
        </row>
        <row r="3166">
          <cell r="O3166">
            <v>34.75078864353312</v>
          </cell>
        </row>
        <row r="3167">
          <cell r="O3167">
            <v>322.06288519637462</v>
          </cell>
        </row>
        <row r="3168">
          <cell r="O3168">
            <v>0</v>
          </cell>
        </row>
        <row r="3169">
          <cell r="O3169">
            <v>0</v>
          </cell>
        </row>
        <row r="3170">
          <cell r="O3170">
            <v>0</v>
          </cell>
        </row>
        <row r="3171">
          <cell r="O3171">
            <v>0</v>
          </cell>
        </row>
        <row r="3172">
          <cell r="O3172">
            <v>79.736611842105262</v>
          </cell>
        </row>
        <row r="3173">
          <cell r="O3173">
            <v>5.5857142857142854</v>
          </cell>
        </row>
        <row r="3174">
          <cell r="O3174">
            <v>4.8352857142857149</v>
          </cell>
        </row>
        <row r="3175">
          <cell r="O3175">
            <v>16.653293172690766</v>
          </cell>
        </row>
        <row r="3176">
          <cell r="O3176">
            <v>31.406546184738957</v>
          </cell>
        </row>
        <row r="3177">
          <cell r="O3177">
            <v>40.906746987951806</v>
          </cell>
        </row>
        <row r="3178">
          <cell r="O3178">
            <v>13.412048192771087</v>
          </cell>
        </row>
        <row r="3179">
          <cell r="O3179">
            <v>40.906746987951806</v>
          </cell>
        </row>
        <row r="3180">
          <cell r="O3180">
            <v>0</v>
          </cell>
        </row>
        <row r="3181">
          <cell r="O3181">
            <v>0</v>
          </cell>
        </row>
        <row r="3182">
          <cell r="O3182">
            <v>0</v>
          </cell>
        </row>
        <row r="3183">
          <cell r="O3183">
            <v>81.842171052631585</v>
          </cell>
        </row>
        <row r="3184">
          <cell r="O3184">
            <v>1.4114031609669941</v>
          </cell>
        </row>
        <row r="3185">
          <cell r="O3185">
            <v>0</v>
          </cell>
        </row>
        <row r="3186">
          <cell r="O3186">
            <v>0</v>
          </cell>
        </row>
        <row r="3187">
          <cell r="O3187">
            <v>0.68276494559249912</v>
          </cell>
        </row>
        <row r="3188">
          <cell r="O3188">
            <v>1.7364285714285714</v>
          </cell>
        </row>
        <row r="3189">
          <cell r="O3189">
            <v>16.653293172690766</v>
          </cell>
        </row>
        <row r="3190">
          <cell r="O3190">
            <v>31.406546184738957</v>
          </cell>
        </row>
        <row r="3191">
          <cell r="O3191">
            <v>45.600963855421689</v>
          </cell>
        </row>
        <row r="3192">
          <cell r="O3192">
            <v>36.212530120481937</v>
          </cell>
        </row>
        <row r="3193">
          <cell r="O3193">
            <v>4.7114285714285709</v>
          </cell>
        </row>
        <row r="3194">
          <cell r="O3194">
            <v>2.7685714285714287</v>
          </cell>
        </row>
        <row r="3195">
          <cell r="O3195">
            <v>2.7685714285714287</v>
          </cell>
        </row>
        <row r="3196">
          <cell r="O3196">
            <v>3.9585714285714286</v>
          </cell>
        </row>
        <row r="3197">
          <cell r="O3197">
            <v>0</v>
          </cell>
        </row>
        <row r="3198">
          <cell r="O3198">
            <v>3.132857142857143</v>
          </cell>
        </row>
        <row r="3199">
          <cell r="O3199">
            <v>38.708517350157727</v>
          </cell>
        </row>
        <row r="3200">
          <cell r="O3200">
            <v>2.9628571428571426</v>
          </cell>
        </row>
        <row r="3201">
          <cell r="O3201">
            <v>8.0602523659305998</v>
          </cell>
        </row>
        <row r="3202">
          <cell r="O3202">
            <v>4.0557142857142852</v>
          </cell>
        </row>
        <row r="3203">
          <cell r="O3203">
            <v>2.9628571428571426</v>
          </cell>
        </row>
        <row r="3204">
          <cell r="O3204">
            <v>34.075078864353308</v>
          </cell>
        </row>
        <row r="3205">
          <cell r="O3205">
            <v>3.132857142857143</v>
          </cell>
        </row>
        <row r="3206">
          <cell r="O3206">
            <v>2.5014285714285718</v>
          </cell>
        </row>
        <row r="3207">
          <cell r="O3207">
            <v>2.5014285714285718</v>
          </cell>
        </row>
        <row r="3208">
          <cell r="O3208">
            <v>6.1928571428571431</v>
          </cell>
        </row>
        <row r="3209">
          <cell r="O3209">
            <v>27.462776025236593</v>
          </cell>
        </row>
        <row r="3210">
          <cell r="O3210">
            <v>5.0999999999999996</v>
          </cell>
        </row>
        <row r="3211">
          <cell r="O3211">
            <v>6.2261829652996843</v>
          </cell>
        </row>
        <row r="3212">
          <cell r="O3212">
            <v>27.462776025236593</v>
          </cell>
        </row>
        <row r="3213">
          <cell r="O3213">
            <v>2.9628571428571426</v>
          </cell>
        </row>
        <row r="3214">
          <cell r="O3214">
            <v>3.7885714285714283</v>
          </cell>
        </row>
        <row r="3215">
          <cell r="O3215">
            <v>16.892744479495267</v>
          </cell>
        </row>
        <row r="3216">
          <cell r="O3216">
            <v>3.7885714285714283</v>
          </cell>
        </row>
        <row r="3217">
          <cell r="O3217">
            <v>16.892744479495267</v>
          </cell>
        </row>
        <row r="3218">
          <cell r="O3218">
            <v>183.33327794561933</v>
          </cell>
        </row>
        <row r="3219">
          <cell r="O3219">
            <v>59.77957236842105</v>
          </cell>
        </row>
        <row r="3220">
          <cell r="O3220">
            <v>0</v>
          </cell>
        </row>
        <row r="3221">
          <cell r="O3221">
            <v>1.7069123639812476</v>
          </cell>
        </row>
        <row r="3222">
          <cell r="O3222">
            <v>0</v>
          </cell>
        </row>
        <row r="3223">
          <cell r="O3223">
            <v>7.2613293051359511</v>
          </cell>
        </row>
        <row r="3224">
          <cell r="O3224">
            <v>11.083081570996978</v>
          </cell>
        </row>
        <row r="3225">
          <cell r="O3225">
            <v>1.9108761329305135</v>
          </cell>
        </row>
        <row r="3226">
          <cell r="O3226">
            <v>0</v>
          </cell>
        </row>
        <row r="3227">
          <cell r="O3227">
            <v>0</v>
          </cell>
        </row>
        <row r="3228">
          <cell r="O3228">
            <v>4.9682779456193353</v>
          </cell>
        </row>
        <row r="3229">
          <cell r="O3229">
            <v>3.4395770392749245</v>
          </cell>
        </row>
        <row r="3230">
          <cell r="O3230">
            <v>18.289156626506024</v>
          </cell>
        </row>
        <row r="3231">
          <cell r="O3231">
            <v>18.289156626506024</v>
          </cell>
        </row>
        <row r="3232">
          <cell r="O3232">
            <v>15.240963855421688</v>
          </cell>
        </row>
        <row r="3233">
          <cell r="O3233">
            <v>9.1445783132530121</v>
          </cell>
        </row>
        <row r="3234">
          <cell r="O3234">
            <v>0</v>
          </cell>
        </row>
        <row r="3235">
          <cell r="O3235">
            <v>0</v>
          </cell>
        </row>
        <row r="3236">
          <cell r="O3236">
            <v>0</v>
          </cell>
        </row>
        <row r="3237">
          <cell r="O3237">
            <v>0</v>
          </cell>
        </row>
        <row r="3238">
          <cell r="O3238">
            <v>0</v>
          </cell>
        </row>
        <row r="3239">
          <cell r="O3239">
            <v>0</v>
          </cell>
        </row>
        <row r="3240">
          <cell r="O3240">
            <v>0</v>
          </cell>
        </row>
        <row r="3241">
          <cell r="O3241">
            <v>0</v>
          </cell>
        </row>
        <row r="3242">
          <cell r="O3242">
            <v>9.1445783132530121</v>
          </cell>
        </row>
        <row r="3243">
          <cell r="O3243">
            <v>5.3504531722054374</v>
          </cell>
        </row>
        <row r="3244">
          <cell r="O3244">
            <v>1.9108761329305135</v>
          </cell>
        </row>
        <row r="3245">
          <cell r="O3245">
            <v>6.4969788519637461</v>
          </cell>
        </row>
        <row r="3246">
          <cell r="O3246">
            <v>4.5861027190332324</v>
          </cell>
        </row>
        <row r="3247">
          <cell r="O3247">
            <v>7.643504531722054</v>
          </cell>
        </row>
        <row r="3248">
          <cell r="O3248">
            <v>12.229607250755286</v>
          </cell>
        </row>
        <row r="3249">
          <cell r="O3249">
            <v>6.1148036253776432</v>
          </cell>
        </row>
        <row r="3250">
          <cell r="O3250">
            <v>8.7900302114803619</v>
          </cell>
        </row>
        <row r="3251">
          <cell r="O3251">
            <v>0</v>
          </cell>
        </row>
        <row r="3252">
          <cell r="O3252">
            <v>0</v>
          </cell>
        </row>
        <row r="3253">
          <cell r="O3253">
            <v>0</v>
          </cell>
        </row>
        <row r="3254">
          <cell r="O3254">
            <v>0</v>
          </cell>
        </row>
        <row r="3255">
          <cell r="O3255">
            <v>0</v>
          </cell>
        </row>
        <row r="3256">
          <cell r="O3256">
            <v>9.1445783132530121</v>
          </cell>
        </row>
        <row r="3257">
          <cell r="O3257">
            <v>4.0642570281124497</v>
          </cell>
        </row>
        <row r="3258">
          <cell r="O3258">
            <v>0</v>
          </cell>
        </row>
        <row r="3259">
          <cell r="O3259">
            <v>5.3504531722054374</v>
          </cell>
        </row>
        <row r="3260">
          <cell r="O3260">
            <v>1.9108761329305135</v>
          </cell>
        </row>
        <row r="3261">
          <cell r="O3261">
            <v>13.758308157099698</v>
          </cell>
        </row>
        <row r="3262">
          <cell r="O3262">
            <v>3.821752265861027</v>
          </cell>
        </row>
        <row r="3263">
          <cell r="O3263">
            <v>15.287009063444108</v>
          </cell>
        </row>
        <row r="3264">
          <cell r="O3264">
            <v>6.1148036253776432</v>
          </cell>
        </row>
        <row r="3265">
          <cell r="O3265">
            <v>3.4288667347358115</v>
          </cell>
        </row>
        <row r="3266">
          <cell r="O3266">
            <v>18.289156626506024</v>
          </cell>
        </row>
        <row r="3267">
          <cell r="O3267">
            <v>18.289156626506024</v>
          </cell>
        </row>
        <row r="3268">
          <cell r="O3268">
            <v>0</v>
          </cell>
        </row>
        <row r="3269">
          <cell r="O3269">
            <v>0</v>
          </cell>
        </row>
        <row r="3270">
          <cell r="O3270">
            <v>0</v>
          </cell>
        </row>
        <row r="3271">
          <cell r="O3271">
            <v>0</v>
          </cell>
        </row>
        <row r="3272">
          <cell r="O3272">
            <v>0</v>
          </cell>
        </row>
        <row r="3273">
          <cell r="O3273">
            <v>9.1445783132530121</v>
          </cell>
        </row>
        <row r="3274">
          <cell r="O3274">
            <v>0</v>
          </cell>
        </row>
        <row r="3275">
          <cell r="O3275">
            <v>5.3504531722054374</v>
          </cell>
        </row>
        <row r="3276">
          <cell r="O3276">
            <v>1.9108761329305135</v>
          </cell>
        </row>
        <row r="3277">
          <cell r="O3277">
            <v>24.07703927492447</v>
          </cell>
        </row>
        <row r="3278">
          <cell r="O3278">
            <v>18.726586102719033</v>
          </cell>
        </row>
        <row r="3279">
          <cell r="O3279">
            <v>1.1465256797583081</v>
          </cell>
        </row>
        <row r="3280">
          <cell r="O3280">
            <v>18.289156626506024</v>
          </cell>
        </row>
        <row r="3281">
          <cell r="O3281">
            <v>18.289156626506024</v>
          </cell>
        </row>
        <row r="3282">
          <cell r="O3282">
            <v>0</v>
          </cell>
        </row>
        <row r="3283">
          <cell r="O3283">
            <v>0</v>
          </cell>
        </row>
        <row r="3284">
          <cell r="O3284">
            <v>0</v>
          </cell>
        </row>
        <row r="3285">
          <cell r="O3285">
            <v>0</v>
          </cell>
        </row>
        <row r="3286">
          <cell r="O3286">
            <v>0</v>
          </cell>
        </row>
        <row r="3287">
          <cell r="O3287">
            <v>9.1445783132530121</v>
          </cell>
        </row>
        <row r="3288">
          <cell r="O3288">
            <v>0</v>
          </cell>
        </row>
        <row r="3289">
          <cell r="O3289">
            <v>5.3504531722054374</v>
          </cell>
        </row>
        <row r="3290">
          <cell r="O3290">
            <v>1.9108761329305135</v>
          </cell>
        </row>
        <row r="3291">
          <cell r="O3291">
            <v>12.993957703927492</v>
          </cell>
        </row>
        <row r="3292">
          <cell r="O3292">
            <v>4.5861027190332324</v>
          </cell>
        </row>
        <row r="3293">
          <cell r="O3293">
            <v>8.0256797583081561</v>
          </cell>
        </row>
        <row r="3294">
          <cell r="O3294">
            <v>11.465256797583081</v>
          </cell>
        </row>
        <row r="3295">
          <cell r="O3295">
            <v>1.1465256797583081</v>
          </cell>
        </row>
        <row r="3296">
          <cell r="O3296">
            <v>18.289156626506024</v>
          </cell>
        </row>
        <row r="3297">
          <cell r="O3297">
            <v>18.289156626506024</v>
          </cell>
        </row>
        <row r="3298">
          <cell r="O3298">
            <v>0</v>
          </cell>
        </row>
        <row r="3299">
          <cell r="O3299">
            <v>0</v>
          </cell>
        </row>
        <row r="3300">
          <cell r="O3300">
            <v>0</v>
          </cell>
        </row>
        <row r="3301">
          <cell r="O3301">
            <v>0</v>
          </cell>
        </row>
        <row r="3302">
          <cell r="O3302">
            <v>0</v>
          </cell>
        </row>
        <row r="3303">
          <cell r="O3303">
            <v>9.1445783132530121</v>
          </cell>
        </row>
        <row r="3304">
          <cell r="O3304">
            <v>0</v>
          </cell>
        </row>
        <row r="3305">
          <cell r="O3305">
            <v>4.9682779456193353</v>
          </cell>
        </row>
        <row r="3306">
          <cell r="O3306">
            <v>1.9108761329305135</v>
          </cell>
        </row>
        <row r="3307">
          <cell r="O3307">
            <v>16.433534743202415</v>
          </cell>
        </row>
        <row r="3308">
          <cell r="O3308">
            <v>18.34441087613293</v>
          </cell>
        </row>
        <row r="3309">
          <cell r="O3309">
            <v>5.7326283987915403</v>
          </cell>
        </row>
        <row r="3310">
          <cell r="O3310">
            <v>3.4288667347358115</v>
          </cell>
        </row>
        <row r="3311">
          <cell r="O3311">
            <v>18.289156626506024</v>
          </cell>
        </row>
        <row r="3312">
          <cell r="O3312">
            <v>18.289156626506024</v>
          </cell>
        </row>
        <row r="3313">
          <cell r="O3313">
            <v>0</v>
          </cell>
        </row>
        <row r="3314">
          <cell r="O3314">
            <v>0</v>
          </cell>
        </row>
        <row r="3315">
          <cell r="O3315">
            <v>0</v>
          </cell>
        </row>
        <row r="3316">
          <cell r="O3316">
            <v>0</v>
          </cell>
        </row>
        <row r="3317">
          <cell r="O3317">
            <v>0</v>
          </cell>
        </row>
        <row r="3318">
          <cell r="O3318">
            <v>9.1445783132530121</v>
          </cell>
        </row>
        <row r="3319">
          <cell r="O3319">
            <v>0</v>
          </cell>
        </row>
        <row r="3320">
          <cell r="O3320">
            <v>5.3504531722054374</v>
          </cell>
        </row>
        <row r="3321">
          <cell r="O3321">
            <v>1.9108761329305135</v>
          </cell>
        </row>
        <row r="3322">
          <cell r="O3322">
            <v>16.815709969788518</v>
          </cell>
        </row>
        <row r="3323">
          <cell r="O3323">
            <v>19.108761329305135</v>
          </cell>
        </row>
        <row r="3324">
          <cell r="O3324">
            <v>3.4288667347358115</v>
          </cell>
        </row>
        <row r="3325">
          <cell r="O3325">
            <v>18.289156626506024</v>
          </cell>
        </row>
        <row r="3326">
          <cell r="O3326">
            <v>18.289156626506024</v>
          </cell>
        </row>
        <row r="3327">
          <cell r="O3327">
            <v>0</v>
          </cell>
        </row>
        <row r="3328">
          <cell r="O3328">
            <v>0</v>
          </cell>
        </row>
        <row r="3329">
          <cell r="O3329">
            <v>0</v>
          </cell>
        </row>
        <row r="3330">
          <cell r="O3330">
            <v>0</v>
          </cell>
        </row>
        <row r="3331">
          <cell r="O3331">
            <v>0</v>
          </cell>
        </row>
        <row r="3332">
          <cell r="O3332">
            <v>9.1445783132530121</v>
          </cell>
        </row>
        <row r="3333">
          <cell r="O3333">
            <v>0</v>
          </cell>
        </row>
        <row r="3334">
          <cell r="O3334">
            <v>4.9682779456193353</v>
          </cell>
        </row>
        <row r="3335">
          <cell r="O3335">
            <v>1.9108761329305135</v>
          </cell>
        </row>
        <row r="3336">
          <cell r="O3336">
            <v>18.726586102719033</v>
          </cell>
        </row>
        <row r="3337">
          <cell r="O3337">
            <v>11.465256797583081</v>
          </cell>
        </row>
        <row r="3338">
          <cell r="O3338">
            <v>7.643504531722054</v>
          </cell>
        </row>
        <row r="3339">
          <cell r="O3339">
            <v>3.4288667347358115</v>
          </cell>
        </row>
        <row r="3340">
          <cell r="O3340">
            <v>18.289156626506024</v>
          </cell>
        </row>
        <row r="3341">
          <cell r="O3341">
            <v>18.289156626506024</v>
          </cell>
        </row>
        <row r="3342">
          <cell r="O3342">
            <v>0</v>
          </cell>
        </row>
        <row r="3343">
          <cell r="O3343">
            <v>0</v>
          </cell>
        </row>
        <row r="3344">
          <cell r="O3344">
            <v>0</v>
          </cell>
        </row>
        <row r="3345">
          <cell r="O3345">
            <v>0</v>
          </cell>
        </row>
        <row r="3346">
          <cell r="O3346">
            <v>0</v>
          </cell>
        </row>
        <row r="3347">
          <cell r="O3347">
            <v>9.1445783132530121</v>
          </cell>
        </row>
        <row r="3348">
          <cell r="O3348">
            <v>0</v>
          </cell>
        </row>
        <row r="3349">
          <cell r="O3349">
            <v>4.9682779456193353</v>
          </cell>
        </row>
        <row r="3350">
          <cell r="O3350">
            <v>1.9108761329305135</v>
          </cell>
        </row>
        <row r="3351">
          <cell r="O3351">
            <v>22.166163141993955</v>
          </cell>
        </row>
        <row r="3352">
          <cell r="O3352">
            <v>22.166163141993955</v>
          </cell>
        </row>
        <row r="3353">
          <cell r="O3353">
            <v>3.4288667347358115</v>
          </cell>
        </row>
        <row r="3354">
          <cell r="O3354">
            <v>18.289156626506024</v>
          </cell>
        </row>
        <row r="3355">
          <cell r="O3355">
            <v>18.289156626506024</v>
          </cell>
        </row>
        <row r="3356">
          <cell r="O3356">
            <v>0</v>
          </cell>
        </row>
        <row r="3357">
          <cell r="O3357">
            <v>0</v>
          </cell>
        </row>
        <row r="3358">
          <cell r="O3358">
            <v>0</v>
          </cell>
        </row>
        <row r="3359">
          <cell r="O3359">
            <v>0</v>
          </cell>
        </row>
        <row r="3360">
          <cell r="O3360">
            <v>0</v>
          </cell>
        </row>
        <row r="3361">
          <cell r="O3361">
            <v>9.1445783132530121</v>
          </cell>
        </row>
        <row r="3362">
          <cell r="O3362">
            <v>0</v>
          </cell>
        </row>
        <row r="3363">
          <cell r="O3363">
            <v>5.3504531722054374</v>
          </cell>
        </row>
        <row r="3364">
          <cell r="O3364">
            <v>1.9108761329305135</v>
          </cell>
        </row>
        <row r="3365">
          <cell r="O3365">
            <v>21.401812688821749</v>
          </cell>
        </row>
        <row r="3366">
          <cell r="O3366">
            <v>22.548338368580058</v>
          </cell>
        </row>
        <row r="3367">
          <cell r="O3367">
            <v>3.4288667347358115</v>
          </cell>
        </row>
        <row r="3368">
          <cell r="O3368">
            <v>18.289156626506024</v>
          </cell>
        </row>
        <row r="3369">
          <cell r="O3369">
            <v>18.289156626506024</v>
          </cell>
        </row>
        <row r="3370">
          <cell r="O3370">
            <v>0</v>
          </cell>
        </row>
        <row r="3371">
          <cell r="O3371">
            <v>0</v>
          </cell>
        </row>
        <row r="3372">
          <cell r="O3372">
            <v>0</v>
          </cell>
        </row>
        <row r="3373">
          <cell r="O3373">
            <v>0</v>
          </cell>
        </row>
        <row r="3374">
          <cell r="O3374">
            <v>0</v>
          </cell>
        </row>
        <row r="3375">
          <cell r="O3375">
            <v>9.1445783132530121</v>
          </cell>
        </row>
        <row r="3376">
          <cell r="O3376">
            <v>0</v>
          </cell>
        </row>
        <row r="3377">
          <cell r="O3377">
            <v>4.2039274924471295</v>
          </cell>
        </row>
        <row r="3378">
          <cell r="O3378">
            <v>0</v>
          </cell>
        </row>
        <row r="3379">
          <cell r="O3379">
            <v>5.3504531722054374</v>
          </cell>
        </row>
        <row r="3380">
          <cell r="O3380">
            <v>1.9108761329305135</v>
          </cell>
        </row>
        <row r="3381">
          <cell r="O3381">
            <v>0</v>
          </cell>
        </row>
        <row r="3382">
          <cell r="O3382">
            <v>11.847432024169184</v>
          </cell>
        </row>
        <row r="3383">
          <cell r="O3383">
            <v>18.289156626506024</v>
          </cell>
        </row>
        <row r="3384">
          <cell r="O3384">
            <v>18.289156626506024</v>
          </cell>
        </row>
        <row r="3385">
          <cell r="O3385">
            <v>0</v>
          </cell>
        </row>
        <row r="3386">
          <cell r="O3386">
            <v>0</v>
          </cell>
        </row>
        <row r="3387">
          <cell r="O3387">
            <v>0</v>
          </cell>
        </row>
        <row r="3388">
          <cell r="O3388">
            <v>0</v>
          </cell>
        </row>
        <row r="3389">
          <cell r="O3389">
            <v>0</v>
          </cell>
        </row>
        <row r="3390">
          <cell r="O3390">
            <v>9.1445783132530121</v>
          </cell>
        </row>
        <row r="3391">
          <cell r="O3391">
            <v>0</v>
          </cell>
        </row>
        <row r="3392">
          <cell r="O3392">
            <v>6.4969788519637461</v>
          </cell>
        </row>
        <row r="3393">
          <cell r="O3393">
            <v>1.9108761329305135</v>
          </cell>
        </row>
        <row r="3394">
          <cell r="O3394">
            <v>18.289156626506024</v>
          </cell>
        </row>
        <row r="3395">
          <cell r="O3395">
            <v>18.289156626506024</v>
          </cell>
        </row>
        <row r="3396">
          <cell r="O3396">
            <v>0</v>
          </cell>
        </row>
        <row r="3397">
          <cell r="O3397">
            <v>0</v>
          </cell>
        </row>
        <row r="3398">
          <cell r="O3398">
            <v>0</v>
          </cell>
        </row>
        <row r="3399">
          <cell r="O3399">
            <v>0</v>
          </cell>
        </row>
        <row r="3400">
          <cell r="O3400">
            <v>0</v>
          </cell>
        </row>
        <row r="3401">
          <cell r="O3401">
            <v>9.1703470031545748</v>
          </cell>
        </row>
        <row r="3402">
          <cell r="O3402">
            <v>8.68769716088328</v>
          </cell>
        </row>
        <row r="3403">
          <cell r="O3403">
            <v>4.371428571428571</v>
          </cell>
        </row>
        <row r="3404">
          <cell r="O3404">
            <v>4.371428571428571</v>
          </cell>
        </row>
        <row r="3405">
          <cell r="O3405">
            <v>9.1703470031545748</v>
          </cell>
        </row>
        <row r="3406">
          <cell r="O3406">
            <v>12.066246056782335</v>
          </cell>
        </row>
        <row r="3407">
          <cell r="O3407">
            <v>11.58359621451104</v>
          </cell>
        </row>
        <row r="3408">
          <cell r="O3408">
            <v>12.066246056782335</v>
          </cell>
        </row>
        <row r="3409">
          <cell r="O3409">
            <v>12.066246056782335</v>
          </cell>
        </row>
        <row r="3410">
          <cell r="O3410">
            <v>11.100946372239747</v>
          </cell>
        </row>
        <row r="3411">
          <cell r="O3411">
            <v>12.066246056782335</v>
          </cell>
        </row>
        <row r="3412">
          <cell r="O3412">
            <v>12.066246056782335</v>
          </cell>
        </row>
        <row r="3413">
          <cell r="O3413">
            <v>4.371428571428571</v>
          </cell>
        </row>
        <row r="3414">
          <cell r="O3414">
            <v>4.371428571428571</v>
          </cell>
        </row>
        <row r="3415">
          <cell r="O3415">
            <v>11.100946372239747</v>
          </cell>
        </row>
        <row r="3416">
          <cell r="O3416">
            <v>10.618296529968454</v>
          </cell>
        </row>
        <row r="3417">
          <cell r="O3417">
            <v>0</v>
          </cell>
        </row>
        <row r="3418">
          <cell r="O3418">
            <v>12.548895899053628</v>
          </cell>
        </row>
        <row r="3419">
          <cell r="O3419">
            <v>12.066246056782335</v>
          </cell>
        </row>
        <row r="3420">
          <cell r="O3420">
            <v>12.066246056782335</v>
          </cell>
        </row>
        <row r="3421">
          <cell r="O3421">
            <v>13.031545741324921</v>
          </cell>
        </row>
        <row r="3422">
          <cell r="O3422">
            <v>23.339483394833948</v>
          </cell>
        </row>
        <row r="3423">
          <cell r="O3423">
            <v>12.066246056782335</v>
          </cell>
        </row>
        <row r="3424">
          <cell r="O3424">
            <v>12.249652996845425</v>
          </cell>
        </row>
        <row r="3425">
          <cell r="O3425">
            <v>3.157142857142857</v>
          </cell>
        </row>
        <row r="3426">
          <cell r="O3426">
            <v>16.804428044280442</v>
          </cell>
        </row>
        <row r="3427">
          <cell r="O3427">
            <v>16.804428044280442</v>
          </cell>
        </row>
        <row r="3428">
          <cell r="O3428">
            <v>3.0354703283791507</v>
          </cell>
        </row>
        <row r="3429">
          <cell r="O3429">
            <v>4.247002398081535</v>
          </cell>
        </row>
        <row r="3430">
          <cell r="O3430">
            <v>14.00369003690037</v>
          </cell>
        </row>
        <row r="3431">
          <cell r="O3431">
            <v>18.671586715867157</v>
          </cell>
        </row>
        <row r="3432">
          <cell r="O3432">
            <v>4.371428571428571</v>
          </cell>
        </row>
        <row r="3433">
          <cell r="O3433">
            <v>8.68769716088328</v>
          </cell>
        </row>
        <row r="3434">
          <cell r="O3434">
            <v>11.100946372239747</v>
          </cell>
        </row>
        <row r="3435">
          <cell r="O3435">
            <v>4.2166666666666668</v>
          </cell>
        </row>
        <row r="3436">
          <cell r="O3436">
            <v>4.6142857142857139</v>
          </cell>
        </row>
        <row r="3437">
          <cell r="O3437">
            <v>6.0714285714285712</v>
          </cell>
        </row>
        <row r="3438">
          <cell r="O3438">
            <v>4.6142857142857139</v>
          </cell>
        </row>
        <row r="3439">
          <cell r="O3439">
            <v>6.2551419558359624</v>
          </cell>
        </row>
        <row r="3440">
          <cell r="O3440">
            <v>11.303093525179856</v>
          </cell>
        </row>
        <row r="3441">
          <cell r="O3441">
            <v>5.6373020384184223</v>
          </cell>
        </row>
        <row r="3442">
          <cell r="O3442">
            <v>11.58359621451104</v>
          </cell>
        </row>
        <row r="3443">
          <cell r="O3443">
            <v>6.0714285714285712</v>
          </cell>
        </row>
        <row r="3444">
          <cell r="O3444">
            <v>14.085714285714285</v>
          </cell>
        </row>
        <row r="3445">
          <cell r="O3445">
            <v>2.6714285714285713</v>
          </cell>
        </row>
        <row r="3446">
          <cell r="O3446">
            <v>2.9142857142857141</v>
          </cell>
        </row>
        <row r="3447">
          <cell r="O3447">
            <v>1.4571428571428571</v>
          </cell>
        </row>
        <row r="3448">
          <cell r="O3448">
            <v>1.4571428571428571</v>
          </cell>
        </row>
        <row r="3449">
          <cell r="O3449">
            <v>12.066246056782335</v>
          </cell>
        </row>
        <row r="3450">
          <cell r="O3450">
            <v>17.7380073800738</v>
          </cell>
        </row>
        <row r="3451">
          <cell r="O3451">
            <v>16.804428044280442</v>
          </cell>
        </row>
        <row r="3452">
          <cell r="O3452">
            <v>8.1772151898734187</v>
          </cell>
        </row>
        <row r="3453">
          <cell r="O3453">
            <v>2.9142857142857141</v>
          </cell>
        </row>
        <row r="3454">
          <cell r="O3454">
            <v>2.9142857142857141</v>
          </cell>
        </row>
        <row r="3455">
          <cell r="O3455">
            <v>6.0714285714285712</v>
          </cell>
        </row>
        <row r="3456">
          <cell r="O3456">
            <v>4.6142857142857139</v>
          </cell>
        </row>
        <row r="3457">
          <cell r="O3457">
            <v>36.198738170347006</v>
          </cell>
        </row>
        <row r="3458">
          <cell r="O3458">
            <v>12.066246056782335</v>
          </cell>
        </row>
        <row r="3459">
          <cell r="O3459">
            <v>8.68769716088328</v>
          </cell>
        </row>
        <row r="3460">
          <cell r="O3460">
            <v>8.68769716088328</v>
          </cell>
        </row>
        <row r="3461">
          <cell r="O3461">
            <v>17.7380073800738</v>
          </cell>
        </row>
        <row r="3462">
          <cell r="O3462">
            <v>22.405904059040591</v>
          </cell>
        </row>
        <row r="3463">
          <cell r="O3463">
            <v>22.405904059040591</v>
          </cell>
        </row>
        <row r="3464">
          <cell r="O3464">
            <v>16.804428044280442</v>
          </cell>
        </row>
        <row r="3465">
          <cell r="O3465">
            <v>17.7380073800738</v>
          </cell>
        </row>
        <row r="3466">
          <cell r="O3466">
            <v>8.4022140221402211</v>
          </cell>
        </row>
        <row r="3467">
          <cell r="O3467">
            <v>9.3357933579335786</v>
          </cell>
        </row>
        <row r="3468">
          <cell r="O3468">
            <v>4.371428571428571</v>
          </cell>
        </row>
        <row r="3469">
          <cell r="O3469">
            <v>12.066246056782335</v>
          </cell>
        </row>
        <row r="3470">
          <cell r="O3470">
            <v>9.1703470031545748</v>
          </cell>
        </row>
        <row r="3471">
          <cell r="O3471">
            <v>8.68769716088328</v>
          </cell>
        </row>
        <row r="3472">
          <cell r="O3472">
            <v>5.5857142857142854</v>
          </cell>
        </row>
        <row r="3473">
          <cell r="O3473">
            <v>9.1703470031545748</v>
          </cell>
        </row>
        <row r="3474">
          <cell r="O3474">
            <v>9.1703470031545748</v>
          </cell>
        </row>
        <row r="3475">
          <cell r="O3475">
            <v>8.68769716088328</v>
          </cell>
        </row>
        <row r="3476">
          <cell r="O3476">
            <v>12.066246056782335</v>
          </cell>
        </row>
        <row r="3477">
          <cell r="O3477">
            <v>12.066246056782335</v>
          </cell>
        </row>
        <row r="3478">
          <cell r="O3478">
            <v>4.6142857142857139</v>
          </cell>
        </row>
        <row r="3479">
          <cell r="O3479">
            <v>4.6142857142857139</v>
          </cell>
        </row>
        <row r="3480">
          <cell r="O3480">
            <v>9.1703470031545748</v>
          </cell>
        </row>
        <row r="3481">
          <cell r="O3481">
            <v>9.1703470031545748</v>
          </cell>
        </row>
        <row r="3482">
          <cell r="O3482">
            <v>12.066246056782335</v>
          </cell>
        </row>
        <row r="3483">
          <cell r="O3483">
            <v>4.6142857142857139</v>
          </cell>
        </row>
        <row r="3484">
          <cell r="O3484">
            <v>3.8857142857142857</v>
          </cell>
        </row>
        <row r="3485">
          <cell r="O3485">
            <v>4.6142857142857139</v>
          </cell>
        </row>
        <row r="3486">
          <cell r="O3486">
            <v>4.6142857142857139</v>
          </cell>
        </row>
        <row r="3487">
          <cell r="O3487">
            <v>4.6142857142857139</v>
          </cell>
        </row>
        <row r="3488">
          <cell r="O3488">
            <v>12.385714285714286</v>
          </cell>
        </row>
        <row r="3489">
          <cell r="O3489">
            <v>9.1703470031545748</v>
          </cell>
        </row>
        <row r="3490">
          <cell r="O3490">
            <v>4.6142857142857139</v>
          </cell>
        </row>
        <row r="3491">
          <cell r="O3491">
            <v>4.6142857142857139</v>
          </cell>
        </row>
        <row r="3492">
          <cell r="O3492">
            <v>6.3142857142857141</v>
          </cell>
        </row>
        <row r="3493">
          <cell r="O3493">
            <v>15.774580335731414</v>
          </cell>
        </row>
        <row r="3494">
          <cell r="O3494">
            <v>4.6142857142857139</v>
          </cell>
        </row>
        <row r="3495">
          <cell r="O3495">
            <v>18.34069400630915</v>
          </cell>
        </row>
        <row r="3496">
          <cell r="O3496">
            <v>24.615141955835963</v>
          </cell>
        </row>
        <row r="3497">
          <cell r="O3497">
            <v>9.1703470031545748</v>
          </cell>
        </row>
        <row r="3498">
          <cell r="O3498">
            <v>9.1703470031545748</v>
          </cell>
        </row>
        <row r="3499">
          <cell r="O3499">
            <v>9.1703470031545748</v>
          </cell>
        </row>
        <row r="3500">
          <cell r="O3500">
            <v>10.135646687697161</v>
          </cell>
        </row>
        <row r="3501">
          <cell r="O3501">
            <v>4.6142857142857139</v>
          </cell>
        </row>
        <row r="3502">
          <cell r="O3502">
            <v>1.0668202274882796</v>
          </cell>
        </row>
        <row r="3503">
          <cell r="O3503">
            <v>0</v>
          </cell>
        </row>
        <row r="3504">
          <cell r="O3504">
            <v>0</v>
          </cell>
        </row>
        <row r="3505">
          <cell r="O3505">
            <v>0</v>
          </cell>
        </row>
        <row r="3506">
          <cell r="O3506">
            <v>0</v>
          </cell>
        </row>
        <row r="3507">
          <cell r="O3507">
            <v>0</v>
          </cell>
        </row>
        <row r="3508">
          <cell r="O3508">
            <v>0</v>
          </cell>
        </row>
        <row r="3509">
          <cell r="O3509">
            <v>0</v>
          </cell>
        </row>
        <row r="3510">
          <cell r="O3510">
            <v>0</v>
          </cell>
        </row>
        <row r="3511">
          <cell r="O3511">
            <v>0</v>
          </cell>
        </row>
        <row r="3512">
          <cell r="O3512">
            <v>0</v>
          </cell>
        </row>
        <row r="3513">
          <cell r="O3513">
            <v>0</v>
          </cell>
        </row>
        <row r="3514">
          <cell r="O3514">
            <v>0</v>
          </cell>
        </row>
        <row r="3515">
          <cell r="O3515">
            <v>6.0714285714285712</v>
          </cell>
        </row>
        <row r="3516">
          <cell r="O3516">
            <v>4.371428571428571</v>
          </cell>
        </row>
        <row r="3517">
          <cell r="O3517">
            <v>4.371428571428571</v>
          </cell>
        </row>
        <row r="3518">
          <cell r="O3518">
            <v>6.5571428571428569</v>
          </cell>
        </row>
        <row r="3519">
          <cell r="O3519">
            <v>3.6428571428571428</v>
          </cell>
        </row>
        <row r="3520">
          <cell r="O3520">
            <v>2.1857142857142855</v>
          </cell>
        </row>
        <row r="3521">
          <cell r="O3521">
            <v>6.3142857142857141</v>
          </cell>
        </row>
        <row r="3522">
          <cell r="O3522">
            <v>6.0714285714285712</v>
          </cell>
        </row>
        <row r="3523">
          <cell r="O3523">
            <v>6.0714285714285712</v>
          </cell>
        </row>
        <row r="3524">
          <cell r="O3524">
            <v>6.0714285714285712</v>
          </cell>
        </row>
        <row r="3525">
          <cell r="O3525">
            <v>4.6142857142857139</v>
          </cell>
        </row>
        <row r="3526">
          <cell r="O3526">
            <v>4.6142857142857139</v>
          </cell>
        </row>
        <row r="3527">
          <cell r="O3527">
            <v>6.0714285714285712</v>
          </cell>
        </row>
        <row r="3528">
          <cell r="O3528">
            <v>4.6142857142857139</v>
          </cell>
        </row>
        <row r="3529">
          <cell r="O3529">
            <v>0</v>
          </cell>
        </row>
        <row r="3530">
          <cell r="O3530">
            <v>0</v>
          </cell>
        </row>
        <row r="3531">
          <cell r="O3531">
            <v>0</v>
          </cell>
        </row>
        <row r="3532">
          <cell r="O3532">
            <v>0</v>
          </cell>
        </row>
        <row r="3533">
          <cell r="O3533">
            <v>0</v>
          </cell>
        </row>
        <row r="3534">
          <cell r="O3534">
            <v>0</v>
          </cell>
        </row>
        <row r="3535">
          <cell r="O3535">
            <v>0</v>
          </cell>
        </row>
        <row r="3536">
          <cell r="O3536">
            <v>0</v>
          </cell>
        </row>
        <row r="3537">
          <cell r="O3537">
            <v>0</v>
          </cell>
        </row>
        <row r="3538">
          <cell r="O3538">
            <v>0</v>
          </cell>
        </row>
        <row r="3539">
          <cell r="O3539">
            <v>0</v>
          </cell>
        </row>
        <row r="3540">
          <cell r="O3540">
            <v>0</v>
          </cell>
        </row>
        <row r="3541">
          <cell r="O3541">
            <v>0</v>
          </cell>
        </row>
        <row r="3542">
          <cell r="O3542">
            <v>0</v>
          </cell>
        </row>
        <row r="3543">
          <cell r="O3543">
            <v>0</v>
          </cell>
        </row>
        <row r="3544">
          <cell r="O3544">
            <v>0</v>
          </cell>
        </row>
        <row r="3545">
          <cell r="O3545">
            <v>0</v>
          </cell>
        </row>
        <row r="3546">
          <cell r="O3546">
            <v>0</v>
          </cell>
        </row>
        <row r="3547">
          <cell r="O3547">
            <v>0</v>
          </cell>
        </row>
        <row r="3548">
          <cell r="O3548">
            <v>0</v>
          </cell>
        </row>
        <row r="3549">
          <cell r="O3549">
            <v>0</v>
          </cell>
        </row>
        <row r="3550">
          <cell r="O3550">
            <v>0</v>
          </cell>
        </row>
        <row r="3551">
          <cell r="O3551">
            <v>0</v>
          </cell>
        </row>
        <row r="3552">
          <cell r="O3552">
            <v>0</v>
          </cell>
        </row>
        <row r="3553">
          <cell r="O3553">
            <v>0</v>
          </cell>
        </row>
        <row r="3554">
          <cell r="O3554">
            <v>0</v>
          </cell>
        </row>
        <row r="3555">
          <cell r="O3555">
            <v>0</v>
          </cell>
        </row>
        <row r="3556">
          <cell r="O3556">
            <v>0</v>
          </cell>
        </row>
        <row r="3557">
          <cell r="O3557">
            <v>0</v>
          </cell>
        </row>
        <row r="3558">
          <cell r="O3558">
            <v>0</v>
          </cell>
        </row>
        <row r="3559">
          <cell r="O3559">
            <v>0</v>
          </cell>
        </row>
        <row r="3560">
          <cell r="O3560">
            <v>0</v>
          </cell>
        </row>
        <row r="3561">
          <cell r="O3561">
            <v>0</v>
          </cell>
        </row>
        <row r="3562">
          <cell r="O3562">
            <v>0</v>
          </cell>
        </row>
        <row r="3563">
          <cell r="O3563">
            <v>0</v>
          </cell>
        </row>
        <row r="3564">
          <cell r="O3564">
            <v>0</v>
          </cell>
        </row>
        <row r="3565">
          <cell r="O3565">
            <v>0</v>
          </cell>
        </row>
        <row r="3566">
          <cell r="O3566">
            <v>0</v>
          </cell>
        </row>
        <row r="3567">
          <cell r="O3567">
            <v>0</v>
          </cell>
        </row>
        <row r="3568">
          <cell r="O3568">
            <v>0</v>
          </cell>
        </row>
        <row r="3569">
          <cell r="O3569">
            <v>0</v>
          </cell>
        </row>
        <row r="3570">
          <cell r="O3570">
            <v>0</v>
          </cell>
        </row>
        <row r="3571">
          <cell r="O3571">
            <v>0</v>
          </cell>
        </row>
        <row r="3572">
          <cell r="O3572">
            <v>0</v>
          </cell>
        </row>
        <row r="3573">
          <cell r="O3573">
            <v>0</v>
          </cell>
        </row>
        <row r="3574">
          <cell r="O3574">
            <v>0</v>
          </cell>
        </row>
        <row r="3575">
          <cell r="O3575">
            <v>0</v>
          </cell>
        </row>
        <row r="3576">
          <cell r="O3576">
            <v>0</v>
          </cell>
        </row>
        <row r="3577">
          <cell r="O3577">
            <v>0</v>
          </cell>
        </row>
        <row r="3578">
          <cell r="O3578">
            <v>0</v>
          </cell>
        </row>
        <row r="3579">
          <cell r="O3579">
            <v>0</v>
          </cell>
        </row>
        <row r="3580">
          <cell r="O3580">
            <v>0</v>
          </cell>
        </row>
        <row r="3581">
          <cell r="O3581">
            <v>0</v>
          </cell>
        </row>
        <row r="3582">
          <cell r="O3582">
            <v>0</v>
          </cell>
        </row>
        <row r="3583">
          <cell r="O3583">
            <v>0</v>
          </cell>
        </row>
        <row r="3584">
          <cell r="O3584">
            <v>0</v>
          </cell>
        </row>
        <row r="3585">
          <cell r="O3585">
            <v>0</v>
          </cell>
        </row>
        <row r="3586">
          <cell r="O3586">
            <v>0</v>
          </cell>
        </row>
        <row r="3587">
          <cell r="O3587">
            <v>0</v>
          </cell>
        </row>
        <row r="3588">
          <cell r="O3588">
            <v>0</v>
          </cell>
        </row>
        <row r="3589">
          <cell r="O3589">
            <v>0</v>
          </cell>
        </row>
        <row r="3590">
          <cell r="O3590">
            <v>0</v>
          </cell>
        </row>
        <row r="3591">
          <cell r="O3591">
            <v>0</v>
          </cell>
        </row>
        <row r="3592">
          <cell r="O3592">
            <v>0</v>
          </cell>
        </row>
        <row r="3593">
          <cell r="O3593">
            <v>0</v>
          </cell>
        </row>
        <row r="3594">
          <cell r="O3594">
            <v>0</v>
          </cell>
        </row>
        <row r="3595">
          <cell r="O3595">
            <v>0</v>
          </cell>
        </row>
        <row r="3596">
          <cell r="O3596">
            <v>0</v>
          </cell>
        </row>
        <row r="3597">
          <cell r="O3597">
            <v>0</v>
          </cell>
        </row>
        <row r="3598">
          <cell r="O3598">
            <v>0</v>
          </cell>
        </row>
        <row r="3599">
          <cell r="O3599">
            <v>0</v>
          </cell>
        </row>
        <row r="3600">
          <cell r="O3600">
            <v>0</v>
          </cell>
        </row>
        <row r="3601">
          <cell r="O3601">
            <v>0</v>
          </cell>
        </row>
        <row r="3602">
          <cell r="O3602">
            <v>0</v>
          </cell>
        </row>
        <row r="3603">
          <cell r="O3603">
            <v>0</v>
          </cell>
        </row>
        <row r="3604">
          <cell r="O3604">
            <v>0</v>
          </cell>
        </row>
        <row r="3605">
          <cell r="O3605">
            <v>0</v>
          </cell>
        </row>
        <row r="3606">
          <cell r="O3606">
            <v>0</v>
          </cell>
        </row>
        <row r="3607">
          <cell r="O3607">
            <v>0</v>
          </cell>
        </row>
        <row r="3608">
          <cell r="O3608">
            <v>0</v>
          </cell>
        </row>
        <row r="3609">
          <cell r="O3609">
            <v>0</v>
          </cell>
        </row>
        <row r="3610">
          <cell r="O3610">
            <v>0</v>
          </cell>
        </row>
        <row r="3611">
          <cell r="O3611">
            <v>0</v>
          </cell>
        </row>
        <row r="3612">
          <cell r="O3612">
            <v>0</v>
          </cell>
        </row>
        <row r="3613">
          <cell r="O3613">
            <v>0</v>
          </cell>
        </row>
        <row r="3614">
          <cell r="O3614">
            <v>0</v>
          </cell>
        </row>
        <row r="3615">
          <cell r="O3615">
            <v>0</v>
          </cell>
        </row>
        <row r="3616">
          <cell r="O3616">
            <v>0</v>
          </cell>
        </row>
        <row r="3617">
          <cell r="O3617">
            <v>0</v>
          </cell>
        </row>
        <row r="3618">
          <cell r="O3618">
            <v>0</v>
          </cell>
        </row>
        <row r="3619">
          <cell r="O3619">
            <v>0</v>
          </cell>
        </row>
        <row r="3620">
          <cell r="O3620">
            <v>0</v>
          </cell>
        </row>
        <row r="3621">
          <cell r="O3621">
            <v>0</v>
          </cell>
        </row>
        <row r="3622">
          <cell r="O3622">
            <v>0</v>
          </cell>
        </row>
        <row r="3623">
          <cell r="O3623">
            <v>0</v>
          </cell>
        </row>
        <row r="3624">
          <cell r="O3624">
            <v>0</v>
          </cell>
        </row>
        <row r="3625">
          <cell r="O3625">
            <v>0</v>
          </cell>
        </row>
        <row r="3626">
          <cell r="O3626">
            <v>19.667981072555204</v>
          </cell>
        </row>
        <row r="3627">
          <cell r="O3627">
            <v>6.5581268882175223</v>
          </cell>
        </row>
        <row r="3628">
          <cell r="O3628">
            <v>2.4726737160120842</v>
          </cell>
        </row>
        <row r="3629">
          <cell r="O3629">
            <v>3.6911979871094482</v>
          </cell>
        </row>
        <row r="3630">
          <cell r="O3630">
            <v>4.971293375394322</v>
          </cell>
        </row>
        <row r="3631">
          <cell r="O3631">
            <v>11.132764350453172</v>
          </cell>
        </row>
        <row r="3632">
          <cell r="O3632">
            <v>18.07578313253012</v>
          </cell>
        </row>
        <row r="3633">
          <cell r="O3633">
            <v>3.322530120481928</v>
          </cell>
        </row>
        <row r="3634">
          <cell r="O3634">
            <v>3.322530120481928</v>
          </cell>
        </row>
        <row r="3635">
          <cell r="O3635">
            <v>0</v>
          </cell>
        </row>
        <row r="3636">
          <cell r="O3636">
            <v>8.8180126182965299</v>
          </cell>
        </row>
        <row r="3637">
          <cell r="O3637">
            <v>10.063249211356467</v>
          </cell>
        </row>
        <row r="3638">
          <cell r="O3638">
            <v>9.2766666666666673</v>
          </cell>
        </row>
        <row r="3639">
          <cell r="O3639">
            <v>7.0291768062084143</v>
          </cell>
        </row>
        <row r="3640">
          <cell r="O3640">
            <v>3.7581553398058252</v>
          </cell>
        </row>
        <row r="3641">
          <cell r="O3641">
            <v>9.4068454258675072</v>
          </cell>
        </row>
        <row r="3642">
          <cell r="O3642">
            <v>12.65764350453172</v>
          </cell>
        </row>
        <row r="3643">
          <cell r="O3643">
            <v>9.3730599369085184</v>
          </cell>
        </row>
        <row r="3644">
          <cell r="O3644">
            <v>9.3247949526813887</v>
          </cell>
        </row>
        <row r="3645">
          <cell r="O3645">
            <v>9.6819558359621443</v>
          </cell>
        </row>
        <row r="3646">
          <cell r="O3646">
            <v>9.70608832807571</v>
          </cell>
        </row>
        <row r="3647">
          <cell r="O3647">
            <v>10.024637223974763</v>
          </cell>
        </row>
        <row r="3648">
          <cell r="O3648">
            <v>19.361667495474883</v>
          </cell>
        </row>
        <row r="3649">
          <cell r="O3649">
            <v>9.1993059936908512</v>
          </cell>
        </row>
        <row r="3650">
          <cell r="O3650">
            <v>14.190166163141994</v>
          </cell>
        </row>
        <row r="3651">
          <cell r="O3651">
            <v>0</v>
          </cell>
        </row>
        <row r="3652">
          <cell r="O3652">
            <v>3.580981873111782</v>
          </cell>
        </row>
        <row r="3653">
          <cell r="O3653">
            <v>0.26670505687206991</v>
          </cell>
        </row>
        <row r="3654">
          <cell r="O3654">
            <v>9.1510410094637233</v>
          </cell>
        </row>
        <row r="3655">
          <cell r="O3655">
            <v>9.3392744479495278</v>
          </cell>
        </row>
        <row r="3656">
          <cell r="O3656">
            <v>22.051510574018128</v>
          </cell>
        </row>
        <row r="3657">
          <cell r="O3657">
            <v>10.130820189274447</v>
          </cell>
        </row>
        <row r="3658">
          <cell r="O3658">
            <v>9.3199684542586745</v>
          </cell>
        </row>
        <row r="3659">
          <cell r="O3659">
            <v>9.6529968454258679</v>
          </cell>
        </row>
        <row r="3660">
          <cell r="O3660">
            <v>9.5854258675078867</v>
          </cell>
        </row>
        <row r="3661">
          <cell r="O3661">
            <v>9.6529968454258679</v>
          </cell>
        </row>
        <row r="3662">
          <cell r="O3662">
            <v>9.7948594377510041</v>
          </cell>
        </row>
        <row r="3663">
          <cell r="O3663">
            <v>4.7975394321766558</v>
          </cell>
        </row>
        <row r="3664">
          <cell r="O3664">
            <v>3.431640378548896</v>
          </cell>
        </row>
        <row r="3665">
          <cell r="O3665">
            <v>12.995404924648724</v>
          </cell>
        </row>
        <row r="3666">
          <cell r="O3666">
            <v>9.7302208201892739</v>
          </cell>
        </row>
        <row r="3667">
          <cell r="O3667">
            <v>6.9803614457831333</v>
          </cell>
        </row>
        <row r="3668">
          <cell r="O3668">
            <v>5.5659999999999998</v>
          </cell>
        </row>
        <row r="3669">
          <cell r="O3669">
            <v>1.9632799999999999</v>
          </cell>
        </row>
        <row r="3670">
          <cell r="O3670">
            <v>2.9567469879518073</v>
          </cell>
        </row>
        <row r="3671">
          <cell r="O3671">
            <v>3.4749397590361446</v>
          </cell>
        </row>
        <row r="3672">
          <cell r="O3672">
            <v>6.6145783132530118</v>
          </cell>
        </row>
        <row r="3673">
          <cell r="O3673">
            <v>3.0764800000000001</v>
          </cell>
        </row>
        <row r="3674">
          <cell r="O3674">
            <v>1.9632799999999999</v>
          </cell>
        </row>
        <row r="3675">
          <cell r="O3675">
            <v>2.8043373493975907</v>
          </cell>
        </row>
        <row r="3676">
          <cell r="O3676">
            <v>2.834819277108434</v>
          </cell>
        </row>
        <row r="3677">
          <cell r="O3677">
            <v>10.111514195583595</v>
          </cell>
        </row>
        <row r="3678">
          <cell r="O3678">
            <v>12.940453172205437</v>
          </cell>
        </row>
        <row r="3679">
          <cell r="O3679">
            <v>9.8460567823343847</v>
          </cell>
        </row>
        <row r="3680">
          <cell r="O3680">
            <v>10.043943217665614</v>
          </cell>
        </row>
        <row r="3681">
          <cell r="O3681">
            <v>9.9715457413249204</v>
          </cell>
        </row>
        <row r="3682">
          <cell r="O3682">
            <v>10.092208201892744</v>
          </cell>
        </row>
        <row r="3683">
          <cell r="O3683">
            <v>10.439716088328074</v>
          </cell>
        </row>
        <row r="3684">
          <cell r="O3684">
            <v>9.3441009463722402</v>
          </cell>
        </row>
        <row r="3685">
          <cell r="O3685">
            <v>9.7495268138801254</v>
          </cell>
        </row>
        <row r="3686">
          <cell r="O3686">
            <v>12.961116257301367</v>
          </cell>
        </row>
        <row r="3687">
          <cell r="O3687">
            <v>11.151873111782477</v>
          </cell>
        </row>
        <row r="3688">
          <cell r="O3688">
            <v>5.9742829827915864</v>
          </cell>
        </row>
        <row r="3689">
          <cell r="O3689">
            <v>14.560200803212851</v>
          </cell>
        </row>
        <row r="3690">
          <cell r="O3690">
            <v>9.7350473186119881</v>
          </cell>
        </row>
        <row r="3691">
          <cell r="O3691">
            <v>12.753141486810552</v>
          </cell>
        </row>
        <row r="3692">
          <cell r="O3692">
            <v>14.977447129909365</v>
          </cell>
        </row>
        <row r="3693">
          <cell r="O3693">
            <v>10.521766561514196</v>
          </cell>
        </row>
        <row r="3694">
          <cell r="O3694">
            <v>12.607529976019185</v>
          </cell>
        </row>
        <row r="3695">
          <cell r="O3695">
            <v>12.571127098321343</v>
          </cell>
        </row>
        <row r="3696">
          <cell r="O3696">
            <v>14.912944444444442</v>
          </cell>
        </row>
        <row r="3697">
          <cell r="O3697">
            <v>19.087242206235011</v>
          </cell>
        </row>
        <row r="3698">
          <cell r="O3698">
            <v>10.038714859437752</v>
          </cell>
        </row>
        <row r="3699">
          <cell r="O3699">
            <v>9.8295468277945606</v>
          </cell>
        </row>
        <row r="3700">
          <cell r="O3700">
            <v>15.728166666666665</v>
          </cell>
        </row>
        <row r="3701">
          <cell r="O3701">
            <v>9.5408433734939759</v>
          </cell>
        </row>
        <row r="3702">
          <cell r="O3702">
            <v>13.137710843373494</v>
          </cell>
        </row>
        <row r="3703">
          <cell r="O3703">
            <v>3.6883132530120482</v>
          </cell>
        </row>
        <row r="3704">
          <cell r="O3704">
            <v>1.9813253012048195</v>
          </cell>
        </row>
        <row r="3705">
          <cell r="O3705">
            <v>5.5115647921760393</v>
          </cell>
        </row>
        <row r="3706">
          <cell r="O3706">
            <v>22.648072289156627</v>
          </cell>
        </row>
        <row r="3707">
          <cell r="O3707">
            <v>2.8957831325301204</v>
          </cell>
        </row>
        <row r="3708">
          <cell r="O3708">
            <v>2.8653012048192772</v>
          </cell>
        </row>
        <row r="3709">
          <cell r="O3709">
            <v>2.773855421686747</v>
          </cell>
        </row>
        <row r="3710">
          <cell r="O3710">
            <v>9.9570662460567814</v>
          </cell>
        </row>
        <row r="3711">
          <cell r="O3711">
            <v>13.001601208459215</v>
          </cell>
        </row>
        <row r="3712">
          <cell r="O3712">
            <v>9.8557097791798114</v>
          </cell>
        </row>
        <row r="3713">
          <cell r="O3713">
            <v>10.618296529968454</v>
          </cell>
        </row>
        <row r="3714">
          <cell r="O3714">
            <v>10.560378548895898</v>
          </cell>
        </row>
        <row r="3715">
          <cell r="O3715">
            <v>9.9184542586750783</v>
          </cell>
        </row>
        <row r="3716">
          <cell r="O3716">
            <v>9.8701892744479487</v>
          </cell>
        </row>
        <row r="3717">
          <cell r="O3717">
            <v>15.304826498422713</v>
          </cell>
        </row>
        <row r="3718">
          <cell r="O3718">
            <v>11.327673716012084</v>
          </cell>
        </row>
        <row r="3719">
          <cell r="O3719">
            <v>14.580522088353414</v>
          </cell>
        </row>
        <row r="3720">
          <cell r="O3720">
            <v>26.579526813880126</v>
          </cell>
        </row>
        <row r="3721">
          <cell r="O3721">
            <v>24.0935035894103</v>
          </cell>
        </row>
        <row r="3722">
          <cell r="O3722">
            <v>21.829848942598186</v>
          </cell>
        </row>
        <row r="3723">
          <cell r="O3723">
            <v>15.391703470031546</v>
          </cell>
        </row>
        <row r="3724">
          <cell r="O3724">
            <v>10.097034700315458</v>
          </cell>
        </row>
        <row r="3725">
          <cell r="O3725">
            <v>10.010157728706623</v>
          </cell>
        </row>
        <row r="3726">
          <cell r="O3726">
            <v>10.459022082018928</v>
          </cell>
        </row>
        <row r="3727">
          <cell r="O3727">
            <v>10.1501261829653</v>
          </cell>
        </row>
        <row r="3728">
          <cell r="O3728">
            <v>10.140321285140562</v>
          </cell>
        </row>
        <row r="3729">
          <cell r="O3729">
            <v>9.3730599369085184</v>
          </cell>
        </row>
        <row r="3730">
          <cell r="O3730">
            <v>10.014984227129338</v>
          </cell>
        </row>
        <row r="3731">
          <cell r="O3731">
            <v>5.7049211356466882</v>
          </cell>
        </row>
        <row r="3732">
          <cell r="O3732">
            <v>21.520240963855422</v>
          </cell>
        </row>
        <row r="3733">
          <cell r="O3733">
            <v>4.0845783132530125</v>
          </cell>
        </row>
        <row r="3734">
          <cell r="O3734">
            <v>4.0845783132530125</v>
          </cell>
        </row>
        <row r="3735">
          <cell r="O3735">
            <v>4.2065060240963854</v>
          </cell>
        </row>
        <row r="3736">
          <cell r="O3736">
            <v>9.2089589905362761</v>
          </cell>
        </row>
        <row r="3737">
          <cell r="O3737">
            <v>12.554456193353474</v>
          </cell>
        </row>
        <row r="3738">
          <cell r="O3738">
            <v>10.570031545741324</v>
          </cell>
        </row>
        <row r="3739">
          <cell r="O3739">
            <v>9.0400315457413249</v>
          </cell>
        </row>
        <row r="3740">
          <cell r="O3740">
            <v>9.3151419558359621</v>
          </cell>
        </row>
        <row r="3741">
          <cell r="O3741">
            <v>10.603817034700315</v>
          </cell>
        </row>
        <row r="3742">
          <cell r="O3742">
            <v>11.332618296529969</v>
          </cell>
        </row>
        <row r="3743">
          <cell r="O3743">
            <v>16.33769716088328</v>
          </cell>
        </row>
        <row r="3744">
          <cell r="O3744">
            <v>10.055030211480361</v>
          </cell>
        </row>
        <row r="3745">
          <cell r="O3745">
            <v>20.271293375394322</v>
          </cell>
        </row>
        <row r="3746">
          <cell r="O3746">
            <v>0</v>
          </cell>
        </row>
        <row r="3747">
          <cell r="O3747">
            <v>0.64009213649296781</v>
          </cell>
        </row>
        <row r="3748">
          <cell r="O3748">
            <v>20.584629964197322</v>
          </cell>
        </row>
        <row r="3749">
          <cell r="O3749">
            <v>10.98993690851735</v>
          </cell>
        </row>
        <row r="3750">
          <cell r="O3750">
            <v>21.336842900302113</v>
          </cell>
        </row>
        <row r="3751">
          <cell r="O3751">
            <v>11.313312302839117</v>
          </cell>
        </row>
        <row r="3752">
          <cell r="O3752">
            <v>10.454195583596215</v>
          </cell>
        </row>
        <row r="3753">
          <cell r="O3753">
            <v>14.373312302839118</v>
          </cell>
        </row>
        <row r="3754">
          <cell r="O3754">
            <v>7.9878548895899053</v>
          </cell>
        </row>
        <row r="3755">
          <cell r="O3755">
            <v>10.763091482649843</v>
          </cell>
        </row>
        <row r="3756">
          <cell r="O3756">
            <v>8.5552610441767065</v>
          </cell>
        </row>
        <row r="3757">
          <cell r="O3757">
            <v>9.4502839116719226</v>
          </cell>
        </row>
        <row r="3758">
          <cell r="O3758">
            <v>11.631861198738171</v>
          </cell>
        </row>
        <row r="3759">
          <cell r="O3759">
            <v>11.796506024096386</v>
          </cell>
        </row>
        <row r="3760">
          <cell r="O3760">
            <v>3.4139759036144581</v>
          </cell>
        </row>
        <row r="3761">
          <cell r="O3761">
            <v>4.9685542168674699</v>
          </cell>
        </row>
        <row r="3762">
          <cell r="O3762">
            <v>20.209518072289157</v>
          </cell>
        </row>
        <row r="3763">
          <cell r="O3763">
            <v>3.3530120481927717</v>
          </cell>
        </row>
        <row r="3764">
          <cell r="O3764">
            <v>3.322530120481928</v>
          </cell>
        </row>
        <row r="3765">
          <cell r="O3765">
            <v>1.9203614457831326</v>
          </cell>
        </row>
        <row r="3766">
          <cell r="O3766">
            <v>3.2356657499719521</v>
          </cell>
        </row>
        <row r="3767">
          <cell r="O3767">
            <v>5.1026011480764417</v>
          </cell>
        </row>
        <row r="3768">
          <cell r="O3768">
            <v>2.2357250755287006</v>
          </cell>
        </row>
        <row r="3769">
          <cell r="O3769">
            <v>7.4869443565127476</v>
          </cell>
        </row>
        <row r="3770">
          <cell r="O3770">
            <v>0</v>
          </cell>
        </row>
        <row r="3771">
          <cell r="O3771">
            <v>6.6633591408917949</v>
          </cell>
        </row>
        <row r="3772">
          <cell r="O3772">
            <v>0</v>
          </cell>
        </row>
        <row r="3773">
          <cell r="O3773">
            <v>33.372697368421051</v>
          </cell>
        </row>
        <row r="3774">
          <cell r="O3774">
            <v>10.960785498489425</v>
          </cell>
        </row>
        <row r="3775">
          <cell r="O3775">
            <v>0</v>
          </cell>
        </row>
        <row r="3776">
          <cell r="O3776">
            <v>7.9588958990536272</v>
          </cell>
        </row>
        <row r="3777">
          <cell r="O3777">
            <v>29.628433734939762</v>
          </cell>
        </row>
        <row r="3778">
          <cell r="O3778">
            <v>4.023614457831326</v>
          </cell>
        </row>
        <row r="3779">
          <cell r="O3779">
            <v>3.9931325301204823</v>
          </cell>
        </row>
        <row r="3780">
          <cell r="O3780">
            <v>6.7683232628398793</v>
          </cell>
        </row>
        <row r="3781">
          <cell r="O3781">
            <v>9.4406309148264977</v>
          </cell>
        </row>
        <row r="3782">
          <cell r="O3782">
            <v>0</v>
          </cell>
        </row>
        <row r="3783">
          <cell r="O3783">
            <v>3.210271903323263</v>
          </cell>
        </row>
        <row r="3784">
          <cell r="O3784">
            <v>8.5863406940063083</v>
          </cell>
        </row>
        <row r="3785">
          <cell r="O3785">
            <v>9.6288643533123022</v>
          </cell>
        </row>
        <row r="3786">
          <cell r="O3786">
            <v>13.678051359516616</v>
          </cell>
        </row>
        <row r="3787">
          <cell r="O3787">
            <v>10.019810725552052</v>
          </cell>
        </row>
        <row r="3788">
          <cell r="O3788">
            <v>0</v>
          </cell>
        </row>
        <row r="3789">
          <cell r="O3789">
            <v>11.509376498800959</v>
          </cell>
        </row>
        <row r="3790">
          <cell r="O3790">
            <v>11.970479616306955</v>
          </cell>
        </row>
        <row r="3791">
          <cell r="O3791">
            <v>11.485107913669065</v>
          </cell>
        </row>
        <row r="3792">
          <cell r="O3792">
            <v>2.5475714285714286</v>
          </cell>
        </row>
        <row r="3793">
          <cell r="O3793">
            <v>8.3241247002398087</v>
          </cell>
        </row>
        <row r="3794">
          <cell r="O3794">
            <v>17.552254196642686</v>
          </cell>
        </row>
        <row r="3795">
          <cell r="O3795">
            <v>8.0875059952038377</v>
          </cell>
        </row>
        <row r="3796">
          <cell r="O3796">
            <v>2.5529305135951659</v>
          </cell>
        </row>
        <row r="3797">
          <cell r="O3797">
            <v>9.8295468277945606</v>
          </cell>
        </row>
        <row r="3798">
          <cell r="O3798">
            <v>15.728166666666665</v>
          </cell>
        </row>
        <row r="3799">
          <cell r="O3799">
            <v>9.5408433734939759</v>
          </cell>
        </row>
        <row r="3800">
          <cell r="O3800">
            <v>13.137710843373494</v>
          </cell>
        </row>
        <row r="3801">
          <cell r="O3801">
            <v>3.5054216867469878</v>
          </cell>
        </row>
        <row r="3802">
          <cell r="O3802">
            <v>3.6883132530120482</v>
          </cell>
        </row>
        <row r="3803">
          <cell r="O3803">
            <v>5.5115647921760393</v>
          </cell>
        </row>
        <row r="3804">
          <cell r="O3804">
            <v>23.775903614457832</v>
          </cell>
        </row>
        <row r="3805">
          <cell r="O3805">
            <v>2.8957831325301204</v>
          </cell>
        </row>
        <row r="3806">
          <cell r="O3806">
            <v>2.8653012048192772</v>
          </cell>
        </row>
        <row r="3807">
          <cell r="O3807">
            <v>2.7433734939759038</v>
          </cell>
        </row>
        <row r="3808">
          <cell r="O3808">
            <v>5.9579376498800958</v>
          </cell>
        </row>
        <row r="3809">
          <cell r="O3809">
            <v>3.0405714285714285</v>
          </cell>
        </row>
        <row r="3810">
          <cell r="O3810">
            <v>4.9518571428571425</v>
          </cell>
        </row>
        <row r="3811">
          <cell r="O3811">
            <v>6.2523867069486396</v>
          </cell>
        </row>
        <row r="3812">
          <cell r="O3812">
            <v>2.4306344410876135</v>
          </cell>
        </row>
        <row r="3813">
          <cell r="O3813">
            <v>0</v>
          </cell>
        </row>
        <row r="3814">
          <cell r="O3814">
            <v>11.71391167192429</v>
          </cell>
        </row>
        <row r="3815">
          <cell r="O3815">
            <v>15.745619335347433</v>
          </cell>
        </row>
        <row r="3816">
          <cell r="O3816">
            <v>33.297796052631575</v>
          </cell>
        </row>
        <row r="3817">
          <cell r="O3817">
            <v>33.414309210526312</v>
          </cell>
        </row>
        <row r="3818">
          <cell r="O3818">
            <v>33.480888157894732</v>
          </cell>
        </row>
        <row r="3819">
          <cell r="O3819">
            <v>33.480888157894732</v>
          </cell>
        </row>
        <row r="3820">
          <cell r="O3820">
            <v>34.995559210526316</v>
          </cell>
        </row>
        <row r="3821">
          <cell r="O3821">
            <v>52.492063037249281</v>
          </cell>
        </row>
        <row r="3822">
          <cell r="O3822">
            <v>4.7246987951807231</v>
          </cell>
        </row>
        <row r="3823">
          <cell r="O3823">
            <v>37.334144736842106</v>
          </cell>
        </row>
        <row r="3824">
          <cell r="O3824">
            <v>8.8053172205438059</v>
          </cell>
        </row>
        <row r="3825">
          <cell r="O3825">
            <v>13.340923694779116</v>
          </cell>
        </row>
        <row r="3826">
          <cell r="O3826">
            <v>13.40801261829653</v>
          </cell>
        </row>
        <row r="3827">
          <cell r="O3827">
            <v>26.610722891566269</v>
          </cell>
        </row>
        <row r="3828">
          <cell r="O3828">
            <v>4.023614457831326</v>
          </cell>
        </row>
        <row r="3829">
          <cell r="O3829">
            <v>4.023614457831326</v>
          </cell>
        </row>
        <row r="3830">
          <cell r="O3830">
            <v>5.1135045317220547</v>
          </cell>
        </row>
        <row r="3831">
          <cell r="O3831">
            <v>3.4395770392749245</v>
          </cell>
        </row>
        <row r="3832">
          <cell r="O3832">
            <v>9.5082018927444789</v>
          </cell>
        </row>
        <row r="3833">
          <cell r="O3833">
            <v>8.9193690851735017</v>
          </cell>
        </row>
        <row r="3834">
          <cell r="O3834">
            <v>8.6828706624605676</v>
          </cell>
        </row>
        <row r="3835">
          <cell r="O3835">
            <v>14.690815709969787</v>
          </cell>
        </row>
        <row r="3836">
          <cell r="O3836">
            <v>9.0303785488959001</v>
          </cell>
        </row>
        <row r="3837">
          <cell r="O3837">
            <v>8.6442586750788646</v>
          </cell>
        </row>
        <row r="3838">
          <cell r="O3838">
            <v>8.9821135646687686</v>
          </cell>
        </row>
        <row r="3839">
          <cell r="O3839">
            <v>4.3010000000000002</v>
          </cell>
        </row>
        <row r="3840">
          <cell r="O3840">
            <v>8.8807570977917969</v>
          </cell>
        </row>
        <row r="3841">
          <cell r="O3841">
            <v>2.7491428571428571</v>
          </cell>
        </row>
        <row r="3842">
          <cell r="O3842">
            <v>2.8559999999999999</v>
          </cell>
        </row>
        <row r="3843">
          <cell r="O3843">
            <v>28.562177650429799</v>
          </cell>
        </row>
        <row r="3844">
          <cell r="O3844">
            <v>14.204384858044163</v>
          </cell>
        </row>
        <row r="3845">
          <cell r="O3845">
            <v>4.7246987951807231</v>
          </cell>
        </row>
        <row r="3846">
          <cell r="O3846">
            <v>53.111465201465208</v>
          </cell>
        </row>
        <row r="3847">
          <cell r="O3847">
            <v>8.4804682779456186</v>
          </cell>
        </row>
        <row r="3848">
          <cell r="O3848">
            <v>0</v>
          </cell>
        </row>
        <row r="3849">
          <cell r="O3849">
            <v>13.924100719424461</v>
          </cell>
        </row>
        <row r="3850">
          <cell r="O3850">
            <v>10.546746987951808</v>
          </cell>
        </row>
        <row r="3851">
          <cell r="O3851">
            <v>6.3097590361445786</v>
          </cell>
        </row>
        <row r="3852">
          <cell r="O3852">
            <v>3.7187951807228918</v>
          </cell>
        </row>
        <row r="3853">
          <cell r="O3853">
            <v>3.7187951807228918</v>
          </cell>
        </row>
        <row r="3854">
          <cell r="O3854">
            <v>6.9097280966767363</v>
          </cell>
        </row>
        <row r="3855">
          <cell r="O3855">
            <v>10.882048192771084</v>
          </cell>
        </row>
        <row r="3856">
          <cell r="O3856">
            <v>3.3834939759036149</v>
          </cell>
        </row>
        <row r="3857">
          <cell r="O3857">
            <v>3.3834939759036149</v>
          </cell>
        </row>
        <row r="3858">
          <cell r="O3858">
            <v>3.6578313253012049</v>
          </cell>
        </row>
        <row r="3859">
          <cell r="O3859">
            <v>12.947290167865708</v>
          </cell>
        </row>
        <row r="3860">
          <cell r="O3860">
            <v>9.2813564668769715</v>
          </cell>
        </row>
        <row r="3861">
          <cell r="O3861">
            <v>80.016085626911305</v>
          </cell>
        </row>
        <row r="3862">
          <cell r="O3862">
            <v>68.518059210526317</v>
          </cell>
        </row>
        <row r="3863">
          <cell r="O3863">
            <v>11.354425981873112</v>
          </cell>
        </row>
        <row r="3864">
          <cell r="O3864">
            <v>0</v>
          </cell>
        </row>
        <row r="3865">
          <cell r="O3865">
            <v>25.645461847389555</v>
          </cell>
        </row>
        <row r="3866">
          <cell r="O3866">
            <v>0</v>
          </cell>
        </row>
        <row r="3867">
          <cell r="O3867">
            <v>37.450657894736842</v>
          </cell>
        </row>
        <row r="3868">
          <cell r="O3868">
            <v>27.433734939759038</v>
          </cell>
        </row>
        <row r="3869">
          <cell r="O3869">
            <v>30.481927710843376</v>
          </cell>
        </row>
        <row r="3870">
          <cell r="O3870">
            <v>16.051359516616312</v>
          </cell>
        </row>
        <row r="3871">
          <cell r="O3871">
            <v>0.64009213649296781</v>
          </cell>
        </row>
        <row r="3872">
          <cell r="O3872">
            <v>0</v>
          </cell>
        </row>
        <row r="3873">
          <cell r="O3873">
            <v>0</v>
          </cell>
        </row>
        <row r="3874">
          <cell r="O3874">
            <v>184.184</v>
          </cell>
        </row>
        <row r="3875">
          <cell r="O3875">
            <v>0</v>
          </cell>
        </row>
        <row r="3876">
          <cell r="O3876">
            <v>0</v>
          </cell>
        </row>
        <row r="3877">
          <cell r="O3877">
            <v>0</v>
          </cell>
        </row>
        <row r="3878">
          <cell r="O3878">
            <v>17.37539432176656</v>
          </cell>
        </row>
        <row r="3879">
          <cell r="O3879">
            <v>50.02005730659026</v>
          </cell>
        </row>
        <row r="3880">
          <cell r="O3880">
            <v>11.660820189274448</v>
          </cell>
        </row>
        <row r="3881">
          <cell r="O3881">
            <v>36.222870662460565</v>
          </cell>
        </row>
        <row r="3882">
          <cell r="O3882">
            <v>19.188142857142857</v>
          </cell>
        </row>
        <row r="3883">
          <cell r="O3883">
            <v>14.858422517188517</v>
          </cell>
        </row>
        <row r="3884">
          <cell r="O3884">
            <v>10.618296529968454</v>
          </cell>
        </row>
        <row r="3885">
          <cell r="O3885">
            <v>13.272870662460567</v>
          </cell>
        </row>
        <row r="3886">
          <cell r="O3886">
            <v>11.969716088328076</v>
          </cell>
        </row>
        <row r="3887">
          <cell r="O3887">
            <v>11.969716088328076</v>
          </cell>
        </row>
        <row r="3888">
          <cell r="O3888">
            <v>11.969716088328076</v>
          </cell>
        </row>
        <row r="3889">
          <cell r="O3889">
            <v>4.8085714285714287</v>
          </cell>
        </row>
        <row r="3890">
          <cell r="O3890">
            <v>11.631861198738171</v>
          </cell>
        </row>
        <row r="3891">
          <cell r="O3891">
            <v>0</v>
          </cell>
        </row>
        <row r="3892">
          <cell r="O3892">
            <v>0</v>
          </cell>
        </row>
        <row r="3893">
          <cell r="O3893">
            <v>0</v>
          </cell>
        </row>
        <row r="3894">
          <cell r="O3894">
            <v>0</v>
          </cell>
        </row>
        <row r="3895">
          <cell r="O3895">
            <v>0</v>
          </cell>
        </row>
        <row r="3896">
          <cell r="O3896">
            <v>12.344259818731116</v>
          </cell>
        </row>
        <row r="3897">
          <cell r="O3897">
            <v>12.253734939759036</v>
          </cell>
        </row>
        <row r="3898">
          <cell r="O3898">
            <v>5.8728514056224901</v>
          </cell>
        </row>
        <row r="3899">
          <cell r="O3899">
            <v>19.508433734939761</v>
          </cell>
        </row>
        <row r="3900">
          <cell r="O3900">
            <v>3.0481927710843375</v>
          </cell>
        </row>
        <row r="3901">
          <cell r="O3901">
            <v>3.0481927710843375</v>
          </cell>
        </row>
        <row r="3902">
          <cell r="O3902">
            <v>19.508433734939761</v>
          </cell>
        </row>
        <row r="3903">
          <cell r="O3903">
            <v>3.0481927710843375</v>
          </cell>
        </row>
        <row r="3904">
          <cell r="O3904">
            <v>3.0481927710843375</v>
          </cell>
        </row>
        <row r="3905">
          <cell r="O3905">
            <v>8.5989425981873104</v>
          </cell>
        </row>
        <row r="3906">
          <cell r="O3906">
            <v>26.553534743202416</v>
          </cell>
        </row>
        <row r="3907">
          <cell r="O3907">
            <v>0</v>
          </cell>
        </row>
        <row r="3908">
          <cell r="O3908">
            <v>0</v>
          </cell>
        </row>
        <row r="3909">
          <cell r="O3909">
            <v>13.716867469879519</v>
          </cell>
        </row>
        <row r="3910">
          <cell r="O3910">
            <v>9.2461847389558223</v>
          </cell>
        </row>
        <row r="3911">
          <cell r="O3911">
            <v>11.873186119873818</v>
          </cell>
        </row>
        <row r="3912">
          <cell r="O3912">
            <v>4.8814285714285717</v>
          </cell>
        </row>
        <row r="3913">
          <cell r="O3913">
            <v>4.8814285714285717</v>
          </cell>
        </row>
        <row r="3914">
          <cell r="O3914">
            <v>12.066246056782335</v>
          </cell>
        </row>
        <row r="3915">
          <cell r="O3915">
            <v>14.021686746987951</v>
          </cell>
        </row>
        <row r="3916">
          <cell r="O3916">
            <v>3.0481927710843375</v>
          </cell>
        </row>
        <row r="3917">
          <cell r="O3917">
            <v>3.0481927710843375</v>
          </cell>
        </row>
        <row r="3918">
          <cell r="O3918">
            <v>3.0481927710843375</v>
          </cell>
        </row>
        <row r="3919">
          <cell r="O3919">
            <v>0</v>
          </cell>
        </row>
        <row r="3920">
          <cell r="O3920">
            <v>4.5657142857142858</v>
          </cell>
        </row>
        <row r="3921">
          <cell r="O3921">
            <v>12.066246056782335</v>
          </cell>
        </row>
        <row r="3922">
          <cell r="O3922">
            <v>12.114511041009465</v>
          </cell>
        </row>
        <row r="3923">
          <cell r="O3923">
            <v>12.162776025236592</v>
          </cell>
        </row>
        <row r="3924">
          <cell r="O3924">
            <v>12.162776025236592</v>
          </cell>
        </row>
        <row r="3925">
          <cell r="O3925">
            <v>12.114511041009465</v>
          </cell>
        </row>
        <row r="3926">
          <cell r="O3926">
            <v>12.162776025236592</v>
          </cell>
        </row>
        <row r="3927">
          <cell r="O3927">
            <v>12.162776025236592</v>
          </cell>
        </row>
        <row r="3928">
          <cell r="O3928">
            <v>12.114511041009465</v>
          </cell>
        </row>
        <row r="3929">
          <cell r="O3929">
            <v>10.811356466876971</v>
          </cell>
        </row>
        <row r="3930">
          <cell r="O3930">
            <v>12.693690851735017</v>
          </cell>
        </row>
        <row r="3931">
          <cell r="O3931">
            <v>2.234285714285714</v>
          </cell>
        </row>
        <row r="3932">
          <cell r="O3932">
            <v>0</v>
          </cell>
        </row>
        <row r="3933">
          <cell r="O3933">
            <v>0.85</v>
          </cell>
        </row>
        <row r="3934">
          <cell r="O3934">
            <v>0</v>
          </cell>
        </row>
        <row r="3935">
          <cell r="O3935">
            <v>30.288322823499669</v>
          </cell>
        </row>
        <row r="3936">
          <cell r="O3936">
            <v>44.198795180722897</v>
          </cell>
        </row>
        <row r="3937">
          <cell r="O3937">
            <v>14.936144578313256</v>
          </cell>
        </row>
        <row r="3938">
          <cell r="O3938">
            <v>3.9626506024096391</v>
          </cell>
        </row>
        <row r="3939">
          <cell r="O3939">
            <v>3.9626506024096391</v>
          </cell>
        </row>
        <row r="3940">
          <cell r="O3940">
            <v>3.9626506024096391</v>
          </cell>
        </row>
        <row r="3941">
          <cell r="O3941">
            <v>14.936144578313256</v>
          </cell>
        </row>
        <row r="3942">
          <cell r="O3942">
            <v>3.9626506024096391</v>
          </cell>
        </row>
        <row r="3943">
          <cell r="O3943">
            <v>41.886404833836856</v>
          </cell>
        </row>
        <row r="3944">
          <cell r="O3944">
            <v>2.2548338368580061</v>
          </cell>
        </row>
        <row r="3945">
          <cell r="O3945">
            <v>18.79718875502008</v>
          </cell>
        </row>
        <row r="3946">
          <cell r="O3946">
            <v>12.304538152610441</v>
          </cell>
        </row>
        <row r="3947">
          <cell r="O3947">
            <v>0</v>
          </cell>
        </row>
        <row r="3948">
          <cell r="O3948">
            <v>41.886404833836856</v>
          </cell>
        </row>
        <row r="3949">
          <cell r="O3949">
            <v>9.3477911646586342</v>
          </cell>
        </row>
        <row r="3950">
          <cell r="O3950">
            <v>283.28915999999998</v>
          </cell>
        </row>
        <row r="3951">
          <cell r="O3951">
            <v>10.215543806646526</v>
          </cell>
        </row>
        <row r="3952">
          <cell r="O3952">
            <v>0</v>
          </cell>
        </row>
        <row r="3953">
          <cell r="O3953">
            <v>0</v>
          </cell>
        </row>
        <row r="3954">
          <cell r="O3954">
            <v>0</v>
          </cell>
        </row>
        <row r="3955">
          <cell r="O3955">
            <v>0</v>
          </cell>
        </row>
        <row r="3956">
          <cell r="O3956">
            <v>0</v>
          </cell>
        </row>
        <row r="3957">
          <cell r="O3957">
            <v>0</v>
          </cell>
        </row>
        <row r="3958">
          <cell r="O3958">
            <v>12.597160883280758</v>
          </cell>
        </row>
        <row r="3959">
          <cell r="O3959">
            <v>12.259305993690852</v>
          </cell>
        </row>
        <row r="3960">
          <cell r="O3960">
            <v>9.7495268138801254</v>
          </cell>
        </row>
        <row r="3961">
          <cell r="O3961">
            <v>12.066246056782335</v>
          </cell>
        </row>
        <row r="3962">
          <cell r="O3962">
            <v>14.021686746987951</v>
          </cell>
        </row>
        <row r="3963">
          <cell r="O3963">
            <v>3.3530120481927717</v>
          </cell>
        </row>
        <row r="3964">
          <cell r="O3964">
            <v>3.3530120481927717</v>
          </cell>
        </row>
        <row r="3965">
          <cell r="O3965">
            <v>3.3530120481927717</v>
          </cell>
        </row>
        <row r="3966">
          <cell r="O3966">
            <v>9.2486404833836851</v>
          </cell>
        </row>
        <row r="3967">
          <cell r="O3967">
            <v>12.404100946372239</v>
          </cell>
        </row>
        <row r="3968">
          <cell r="O3968">
            <v>12.162776025236592</v>
          </cell>
        </row>
        <row r="3969">
          <cell r="O3969">
            <v>12.211041009463722</v>
          </cell>
        </row>
        <row r="3970">
          <cell r="O3970">
            <v>12.211041009463722</v>
          </cell>
        </row>
        <row r="3971">
          <cell r="O3971">
            <v>12.211041009463722</v>
          </cell>
        </row>
        <row r="3972">
          <cell r="O3972">
            <v>8.8664652567975821</v>
          </cell>
        </row>
        <row r="3973">
          <cell r="O3973">
            <v>11.197476340694006</v>
          </cell>
        </row>
        <row r="3974">
          <cell r="O3974">
            <v>11.197476340694006</v>
          </cell>
        </row>
        <row r="3975">
          <cell r="O3975">
            <v>9.8943217665615144</v>
          </cell>
        </row>
        <row r="3976">
          <cell r="O3976">
            <v>12.886750788643532</v>
          </cell>
        </row>
        <row r="3977">
          <cell r="O3977">
            <v>4.9785714285714286</v>
          </cell>
        </row>
        <row r="3978">
          <cell r="O3978">
            <v>12.597160883280758</v>
          </cell>
        </row>
        <row r="3979">
          <cell r="O3979">
            <v>12.259305993690852</v>
          </cell>
        </row>
        <row r="3980">
          <cell r="O3980">
            <v>12.259305993690852</v>
          </cell>
        </row>
        <row r="3981">
          <cell r="O3981">
            <v>12.259305993690852</v>
          </cell>
        </row>
        <row r="3982">
          <cell r="O3982">
            <v>12.259305993690852</v>
          </cell>
        </row>
        <row r="3983">
          <cell r="O3983">
            <v>3.7646687697160881</v>
          </cell>
        </row>
        <row r="3984">
          <cell r="O3984">
            <v>0</v>
          </cell>
        </row>
        <row r="3985">
          <cell r="O3985">
            <v>0</v>
          </cell>
        </row>
        <row r="3986">
          <cell r="O3986">
            <v>40.854531722054382</v>
          </cell>
        </row>
        <row r="3987">
          <cell r="O3987">
            <v>0</v>
          </cell>
        </row>
        <row r="3988">
          <cell r="O3988">
            <v>0</v>
          </cell>
        </row>
        <row r="3989">
          <cell r="O3989">
            <v>0</v>
          </cell>
        </row>
        <row r="3990">
          <cell r="O3990">
            <v>17.602533753556617</v>
          </cell>
        </row>
        <row r="3991">
          <cell r="O3991">
            <v>106.46865870333032</v>
          </cell>
        </row>
        <row r="3992">
          <cell r="O3992">
            <v>30.724422551662457</v>
          </cell>
        </row>
        <row r="3993">
          <cell r="O3993">
            <v>23.043316913746843</v>
          </cell>
        </row>
        <row r="3994">
          <cell r="O3994">
            <v>30.523690773067329</v>
          </cell>
        </row>
        <row r="3995">
          <cell r="O3995">
            <v>4.4513715710723192</v>
          </cell>
        </row>
        <row r="3996">
          <cell r="O3996">
            <v>15.007481296758103</v>
          </cell>
        </row>
        <row r="3997">
          <cell r="O3997">
            <v>29.633416458852864</v>
          </cell>
        </row>
        <row r="3998">
          <cell r="O3998">
            <v>47.473500123228447</v>
          </cell>
        </row>
        <row r="3999">
          <cell r="O3999">
            <v>22.930513595166161</v>
          </cell>
        </row>
        <row r="4000">
          <cell r="O4000">
            <v>48.570200573065904</v>
          </cell>
        </row>
        <row r="4001">
          <cell r="O4001">
            <v>0</v>
          </cell>
        </row>
        <row r="4002">
          <cell r="O4002">
            <v>0</v>
          </cell>
        </row>
        <row r="4003">
          <cell r="O4003">
            <v>15.240963855421688</v>
          </cell>
        </row>
        <row r="4004">
          <cell r="O4004">
            <v>3.6578313253012049</v>
          </cell>
        </row>
        <row r="4005">
          <cell r="O4005">
            <v>4.571822312981082</v>
          </cell>
        </row>
        <row r="4006">
          <cell r="O4006">
            <v>3.6578313253012049</v>
          </cell>
        </row>
        <row r="4007">
          <cell r="O4007">
            <v>7.620481927710844</v>
          </cell>
        </row>
        <row r="4008">
          <cell r="O4008">
            <v>3.6578313253012049</v>
          </cell>
        </row>
        <row r="4009">
          <cell r="O4009">
            <v>17.984337349397592</v>
          </cell>
        </row>
        <row r="4010">
          <cell r="O4010">
            <v>3.6578313253012049</v>
          </cell>
        </row>
        <row r="4011">
          <cell r="O4011">
            <v>3.6578313253012049</v>
          </cell>
        </row>
        <row r="4012">
          <cell r="O4012">
            <v>0</v>
          </cell>
        </row>
        <row r="4013">
          <cell r="O4013">
            <v>6.4518624641833817</v>
          </cell>
        </row>
        <row r="4014">
          <cell r="O4014">
            <v>70.949526813880126</v>
          </cell>
        </row>
        <row r="4015">
          <cell r="O4015">
            <v>94.330783938814534</v>
          </cell>
        </row>
        <row r="4016">
          <cell r="O4016">
            <v>5.6424460431654682</v>
          </cell>
        </row>
        <row r="4017">
          <cell r="O4017">
            <v>14.479495268138802</v>
          </cell>
        </row>
        <row r="4018">
          <cell r="O4018">
            <v>14.479495268138802</v>
          </cell>
        </row>
        <row r="4019">
          <cell r="O4019">
            <v>55.022082018927442</v>
          </cell>
        </row>
        <row r="4020">
          <cell r="O4020">
            <v>0.32004606824648391</v>
          </cell>
        </row>
        <row r="4021">
          <cell r="O4021">
            <v>1.1735022502371077</v>
          </cell>
        </row>
        <row r="4026">
          <cell r="O4026">
            <v>422.53675226586108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ols"/>
      <sheetName val="Toeslagen"/>
      <sheetName val="Percentages"/>
      <sheetName val="1 BRK norm RS"/>
      <sheetName val="Normen BASIS"/>
      <sheetName val="Norm Oerle IG RS"/>
      <sheetName val="NF per lokatie"/>
      <sheetName val="Uurtarieven"/>
      <sheetName val="Tarieven per lokatie"/>
      <sheetName val="Mutatieblad"/>
      <sheetName val="TOTAAL"/>
      <sheetName val="1 BRK overzicht"/>
      <sheetName val="2 AKK overzicht"/>
      <sheetName val="5 ERD overzicht"/>
      <sheetName val="6 FLEU overzicht"/>
      <sheetName val="7 GAG overzicht"/>
      <sheetName val="8 KNTR overzicht"/>
      <sheetName val="9 LDR overzicht"/>
      <sheetName val="10 OER overzicht"/>
      <sheetName val="11 KANI overzicht"/>
      <sheetName val="1 BRK ma-vr"/>
      <sheetName val="1 BRK zzf"/>
      <sheetName val="2 AKK ma-vr"/>
      <sheetName val="2 AKK nlp"/>
      <sheetName val="2 AKK zzf "/>
      <sheetName val="5 ERB ma-vr"/>
      <sheetName val="5 ERD nlp"/>
      <sheetName val="5 ERD zzf"/>
      <sheetName val="6 FLEU ma-vr"/>
      <sheetName val="6 FLEU nlp"/>
      <sheetName val="6 FLEU zzf"/>
      <sheetName val="7 GAG ma-vr"/>
      <sheetName val="7 GAG nlp"/>
      <sheetName val="7 GAG zzf"/>
      <sheetName val="8 KNTR ma-vr"/>
      <sheetName val="9 LDR ma-vr"/>
      <sheetName val="9 LDR zzf"/>
      <sheetName val="10 OER ma- zzf"/>
      <sheetName val="11 KANI ma-vr"/>
      <sheetName val="11 KANI zzf"/>
      <sheetName val="Werkbare dagen"/>
      <sheetName val="3 EKH overzicht"/>
      <sheetName val="3 EKH ma-vr"/>
      <sheetName val="3 EKH nlp"/>
      <sheetName val="3 EKH zzf"/>
      <sheetName val="12 PAS overzicht"/>
      <sheetName val="12 PAS Overzicht123"/>
      <sheetName val="12 PAS ma-vr"/>
      <sheetName val="12 PAS nlp"/>
      <sheetName val="12 PAS zzf"/>
      <sheetName val="13 HvS overzicht"/>
      <sheetName val="13 HvS Overzicht123"/>
      <sheetName val="13 HvS ma-vr"/>
      <sheetName val="13 HvS nlp"/>
      <sheetName val="13 HvS zzf"/>
      <sheetName val="4 DOM overzicht"/>
      <sheetName val="4 DOM Overzicht123 "/>
      <sheetName val="4 DOM ma-vr"/>
      <sheetName val="4 DOM nlp"/>
      <sheetName val="4 DOM zzf"/>
      <sheetName val="Additioneel"/>
      <sheetName val="Glas"/>
      <sheetName val="Machines"/>
      <sheetName val="ZKN Machine"/>
      <sheetName val="Mach bestand locat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F1">
            <v>1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tatiebestand"/>
      <sheetName val="1-Contractblad dag"/>
      <sheetName val="2 - Additioneel"/>
      <sheetName val="2a - Uitleg Additioneel"/>
      <sheetName val="3 - Glasbewassing 2012"/>
      <sheetName val="4 - Totalen unit"/>
      <sheetName val="5 - Kengetal"/>
      <sheetName val="6 - Basis ruimtestaat"/>
      <sheetName val="7 - Premies en opslagen"/>
      <sheetName val="8 - Opbouw uurtarieven"/>
      <sheetName val="9 - toeslagenmatrix"/>
      <sheetName val="10 - Machine-investeringskosten"/>
      <sheetName val="11 - Afroepprij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Q10" t="str">
            <v>UREN P/JR      ZA-ZO-FST DGN</v>
          </cell>
          <cell r="R10" t="str">
            <v>UREN P/JR      NALOOP ZA-ZO-FST DGN</v>
          </cell>
        </row>
        <row r="11">
          <cell r="Q11">
            <v>0</v>
          </cell>
          <cell r="R11">
            <v>0</v>
          </cell>
        </row>
        <row r="12">
          <cell r="Q12">
            <v>0</v>
          </cell>
          <cell r="R12">
            <v>0</v>
          </cell>
        </row>
        <row r="13">
          <cell r="Q13">
            <v>0</v>
          </cell>
          <cell r="R13">
            <v>0</v>
          </cell>
        </row>
        <row r="14">
          <cell r="Q14">
            <v>0</v>
          </cell>
          <cell r="R14">
            <v>0</v>
          </cell>
        </row>
        <row r="15">
          <cell r="Q15">
            <v>0</v>
          </cell>
          <cell r="R15">
            <v>0</v>
          </cell>
        </row>
        <row r="16">
          <cell r="Q16">
            <v>0</v>
          </cell>
          <cell r="R16">
            <v>0</v>
          </cell>
        </row>
        <row r="17">
          <cell r="Q17">
            <v>0</v>
          </cell>
          <cell r="R17">
            <v>0</v>
          </cell>
        </row>
        <row r="18">
          <cell r="Q18">
            <v>0</v>
          </cell>
          <cell r="R18">
            <v>0</v>
          </cell>
        </row>
        <row r="19">
          <cell r="Q19">
            <v>0</v>
          </cell>
          <cell r="R19">
            <v>0</v>
          </cell>
        </row>
        <row r="20">
          <cell r="Q20">
            <v>0</v>
          </cell>
          <cell r="R20">
            <v>0</v>
          </cell>
        </row>
        <row r="21">
          <cell r="Q21">
            <v>0</v>
          </cell>
          <cell r="R21">
            <v>0</v>
          </cell>
        </row>
        <row r="22">
          <cell r="Q22">
            <v>0</v>
          </cell>
          <cell r="R22">
            <v>0</v>
          </cell>
        </row>
        <row r="23">
          <cell r="Q23">
            <v>0</v>
          </cell>
          <cell r="R23">
            <v>0</v>
          </cell>
        </row>
        <row r="24">
          <cell r="Q24">
            <v>0</v>
          </cell>
          <cell r="R24">
            <v>0</v>
          </cell>
        </row>
        <row r="25">
          <cell r="Q25">
            <v>0</v>
          </cell>
          <cell r="R25">
            <v>0</v>
          </cell>
        </row>
        <row r="26">
          <cell r="Q26">
            <v>0</v>
          </cell>
          <cell r="R26">
            <v>0</v>
          </cell>
        </row>
        <row r="27">
          <cell r="Q27">
            <v>0</v>
          </cell>
          <cell r="R27">
            <v>0</v>
          </cell>
        </row>
        <row r="28">
          <cell r="Q28">
            <v>0</v>
          </cell>
          <cell r="R28">
            <v>0</v>
          </cell>
        </row>
        <row r="29">
          <cell r="Q29">
            <v>0</v>
          </cell>
          <cell r="R29">
            <v>0</v>
          </cell>
        </row>
        <row r="30">
          <cell r="Q30">
            <v>0</v>
          </cell>
          <cell r="R30">
            <v>0</v>
          </cell>
        </row>
        <row r="31">
          <cell r="Q31">
            <v>0</v>
          </cell>
          <cell r="R31">
            <v>0</v>
          </cell>
        </row>
        <row r="32">
          <cell r="Q32">
            <v>0</v>
          </cell>
          <cell r="R32">
            <v>0</v>
          </cell>
        </row>
        <row r="33">
          <cell r="Q33">
            <v>0</v>
          </cell>
          <cell r="R33">
            <v>0</v>
          </cell>
        </row>
        <row r="34">
          <cell r="Q34">
            <v>0</v>
          </cell>
          <cell r="R34">
            <v>0</v>
          </cell>
        </row>
        <row r="35">
          <cell r="Q35">
            <v>0</v>
          </cell>
          <cell r="R35">
            <v>0</v>
          </cell>
        </row>
        <row r="36">
          <cell r="Q36">
            <v>0</v>
          </cell>
          <cell r="R36">
            <v>0</v>
          </cell>
        </row>
        <row r="37">
          <cell r="Q37">
            <v>0</v>
          </cell>
          <cell r="R37">
            <v>0</v>
          </cell>
        </row>
        <row r="38">
          <cell r="Q38">
            <v>0</v>
          </cell>
          <cell r="R38">
            <v>0</v>
          </cell>
        </row>
        <row r="39">
          <cell r="Q39">
            <v>0</v>
          </cell>
          <cell r="R39">
            <v>0</v>
          </cell>
        </row>
        <row r="40">
          <cell r="Q40">
            <v>0</v>
          </cell>
          <cell r="R40">
            <v>0</v>
          </cell>
        </row>
        <row r="41">
          <cell r="Q41">
            <v>0</v>
          </cell>
          <cell r="R41">
            <v>0</v>
          </cell>
        </row>
        <row r="42">
          <cell r="Q42">
            <v>0</v>
          </cell>
          <cell r="R42">
            <v>0</v>
          </cell>
        </row>
        <row r="43">
          <cell r="Q43">
            <v>0</v>
          </cell>
          <cell r="R43">
            <v>0</v>
          </cell>
        </row>
        <row r="44">
          <cell r="Q44">
            <v>0</v>
          </cell>
          <cell r="R44">
            <v>0</v>
          </cell>
        </row>
        <row r="45">
          <cell r="Q45">
            <v>0</v>
          </cell>
          <cell r="R45">
            <v>0</v>
          </cell>
        </row>
        <row r="46">
          <cell r="Q46">
            <v>0</v>
          </cell>
          <cell r="R46">
            <v>0</v>
          </cell>
        </row>
        <row r="47">
          <cell r="Q47">
            <v>0</v>
          </cell>
          <cell r="R47">
            <v>0</v>
          </cell>
        </row>
        <row r="48">
          <cell r="Q48">
            <v>0</v>
          </cell>
          <cell r="R48">
            <v>0</v>
          </cell>
        </row>
        <row r="49">
          <cell r="Q49">
            <v>0</v>
          </cell>
          <cell r="R49">
            <v>0</v>
          </cell>
        </row>
        <row r="50">
          <cell r="Q50">
            <v>23.801169590643276</v>
          </cell>
          <cell r="R50">
            <v>0</v>
          </cell>
        </row>
        <row r="51">
          <cell r="Q51">
            <v>0</v>
          </cell>
          <cell r="R51">
            <v>0</v>
          </cell>
        </row>
        <row r="52">
          <cell r="Q52">
            <v>0</v>
          </cell>
          <cell r="R52">
            <v>0</v>
          </cell>
        </row>
        <row r="53">
          <cell r="Q53">
            <v>0</v>
          </cell>
          <cell r="R53">
            <v>0</v>
          </cell>
        </row>
        <row r="54">
          <cell r="Q54">
            <v>25.964912280701753</v>
          </cell>
          <cell r="R54">
            <v>0</v>
          </cell>
        </row>
        <row r="55">
          <cell r="Q55">
            <v>16.011695906432749</v>
          </cell>
          <cell r="R55">
            <v>0</v>
          </cell>
        </row>
        <row r="56">
          <cell r="Q56">
            <v>0</v>
          </cell>
          <cell r="R56">
            <v>0</v>
          </cell>
        </row>
        <row r="57">
          <cell r="Q57">
            <v>4.3274853801169595</v>
          </cell>
          <cell r="R57">
            <v>0</v>
          </cell>
        </row>
        <row r="58">
          <cell r="Q58">
            <v>0</v>
          </cell>
          <cell r="R58">
            <v>0</v>
          </cell>
        </row>
        <row r="59">
          <cell r="Q59">
            <v>0</v>
          </cell>
          <cell r="R59">
            <v>0</v>
          </cell>
        </row>
        <row r="60">
          <cell r="Q60">
            <v>3.0292397660818713</v>
          </cell>
          <cell r="R60">
            <v>0</v>
          </cell>
        </row>
        <row r="61">
          <cell r="Q61">
            <v>5.6257309941520468</v>
          </cell>
          <cell r="R61">
            <v>0</v>
          </cell>
        </row>
        <row r="62">
          <cell r="Q62">
            <v>14.280701754385966</v>
          </cell>
          <cell r="R62">
            <v>0</v>
          </cell>
        </row>
        <row r="63">
          <cell r="Q63">
            <v>0</v>
          </cell>
          <cell r="R63">
            <v>0</v>
          </cell>
        </row>
        <row r="64">
          <cell r="Q64">
            <v>0</v>
          </cell>
          <cell r="R64">
            <v>0</v>
          </cell>
        </row>
        <row r="65">
          <cell r="Q65">
            <v>0</v>
          </cell>
          <cell r="R65">
            <v>0</v>
          </cell>
        </row>
        <row r="66">
          <cell r="Q66">
            <v>0</v>
          </cell>
          <cell r="R66">
            <v>0</v>
          </cell>
        </row>
        <row r="67">
          <cell r="Q67">
            <v>0</v>
          </cell>
          <cell r="R67">
            <v>0</v>
          </cell>
        </row>
        <row r="68">
          <cell r="Q68">
            <v>0</v>
          </cell>
          <cell r="R68">
            <v>0</v>
          </cell>
        </row>
        <row r="69">
          <cell r="Q69">
            <v>0</v>
          </cell>
          <cell r="R69">
            <v>0</v>
          </cell>
        </row>
        <row r="70">
          <cell r="Q70">
            <v>0</v>
          </cell>
          <cell r="R70">
            <v>0</v>
          </cell>
        </row>
        <row r="71">
          <cell r="Q71">
            <v>0</v>
          </cell>
          <cell r="R71">
            <v>0</v>
          </cell>
        </row>
        <row r="72">
          <cell r="Q72">
            <v>0</v>
          </cell>
          <cell r="R72">
            <v>0</v>
          </cell>
        </row>
        <row r="73">
          <cell r="Q73">
            <v>0</v>
          </cell>
          <cell r="R73">
            <v>0</v>
          </cell>
        </row>
        <row r="74">
          <cell r="Q74">
            <v>0</v>
          </cell>
          <cell r="R74">
            <v>0</v>
          </cell>
        </row>
        <row r="75">
          <cell r="Q75">
            <v>0</v>
          </cell>
          <cell r="R75">
            <v>0</v>
          </cell>
        </row>
        <row r="76">
          <cell r="Q76">
            <v>0</v>
          </cell>
          <cell r="R76">
            <v>0</v>
          </cell>
        </row>
        <row r="77">
          <cell r="Q77">
            <v>0</v>
          </cell>
          <cell r="R77">
            <v>0</v>
          </cell>
        </row>
        <row r="78">
          <cell r="Q78">
            <v>0</v>
          </cell>
          <cell r="R78">
            <v>0</v>
          </cell>
        </row>
        <row r="79">
          <cell r="Q79">
            <v>0</v>
          </cell>
          <cell r="R79">
            <v>0</v>
          </cell>
        </row>
        <row r="80">
          <cell r="Q80">
            <v>0</v>
          </cell>
          <cell r="R80">
            <v>0</v>
          </cell>
        </row>
        <row r="81">
          <cell r="Q81">
            <v>0</v>
          </cell>
          <cell r="R81">
            <v>0</v>
          </cell>
        </row>
        <row r="82">
          <cell r="Q82">
            <v>0</v>
          </cell>
          <cell r="R82">
            <v>0</v>
          </cell>
        </row>
        <row r="83">
          <cell r="Q83">
            <v>0</v>
          </cell>
          <cell r="R83">
            <v>0</v>
          </cell>
        </row>
        <row r="84">
          <cell r="Q84">
            <v>0</v>
          </cell>
          <cell r="R84">
            <v>0</v>
          </cell>
        </row>
        <row r="85">
          <cell r="Q85">
            <v>0</v>
          </cell>
          <cell r="R85">
            <v>0</v>
          </cell>
        </row>
        <row r="86">
          <cell r="Q86">
            <v>0</v>
          </cell>
          <cell r="R86">
            <v>0</v>
          </cell>
        </row>
        <row r="87">
          <cell r="Q87">
            <v>0</v>
          </cell>
          <cell r="R87">
            <v>0</v>
          </cell>
        </row>
        <row r="88">
          <cell r="Q88">
            <v>0</v>
          </cell>
          <cell r="R88">
            <v>0</v>
          </cell>
        </row>
        <row r="89">
          <cell r="Q89">
            <v>0</v>
          </cell>
          <cell r="R89">
            <v>0</v>
          </cell>
        </row>
        <row r="90">
          <cell r="Q90">
            <v>0</v>
          </cell>
          <cell r="R90">
            <v>0</v>
          </cell>
        </row>
        <row r="91">
          <cell r="Q91">
            <v>0</v>
          </cell>
          <cell r="R91">
            <v>0</v>
          </cell>
        </row>
        <row r="92">
          <cell r="Q92">
            <v>0</v>
          </cell>
          <cell r="R92">
            <v>0</v>
          </cell>
        </row>
        <row r="93">
          <cell r="Q93">
            <v>0</v>
          </cell>
          <cell r="R93">
            <v>0</v>
          </cell>
        </row>
        <row r="94">
          <cell r="Q94">
            <v>0</v>
          </cell>
          <cell r="R94">
            <v>0</v>
          </cell>
        </row>
        <row r="95">
          <cell r="Q95">
            <v>0</v>
          </cell>
          <cell r="R95">
            <v>0</v>
          </cell>
        </row>
        <row r="96">
          <cell r="Q96">
            <v>0</v>
          </cell>
          <cell r="R96">
            <v>0</v>
          </cell>
        </row>
        <row r="97">
          <cell r="Q97">
            <v>0</v>
          </cell>
          <cell r="R97">
            <v>0</v>
          </cell>
        </row>
        <row r="98">
          <cell r="Q98">
            <v>0</v>
          </cell>
          <cell r="R98">
            <v>0</v>
          </cell>
        </row>
        <row r="99">
          <cell r="Q99">
            <v>0</v>
          </cell>
          <cell r="R99">
            <v>0</v>
          </cell>
        </row>
        <row r="100">
          <cell r="Q100">
            <v>0</v>
          </cell>
          <cell r="R100">
            <v>0</v>
          </cell>
        </row>
        <row r="101">
          <cell r="Q101">
            <v>0</v>
          </cell>
          <cell r="R101">
            <v>0</v>
          </cell>
        </row>
        <row r="102">
          <cell r="Q102">
            <v>0</v>
          </cell>
          <cell r="R102">
            <v>0</v>
          </cell>
        </row>
        <row r="103">
          <cell r="Q103">
            <v>0</v>
          </cell>
          <cell r="R103">
            <v>0</v>
          </cell>
        </row>
        <row r="104">
          <cell r="Q104">
            <v>0</v>
          </cell>
          <cell r="R104">
            <v>0</v>
          </cell>
        </row>
        <row r="105">
          <cell r="Q105">
            <v>0</v>
          </cell>
          <cell r="R105">
            <v>0</v>
          </cell>
        </row>
        <row r="106">
          <cell r="Q106">
            <v>0</v>
          </cell>
          <cell r="R106">
            <v>0</v>
          </cell>
        </row>
        <row r="107">
          <cell r="Q107">
            <v>0</v>
          </cell>
          <cell r="R107">
            <v>0</v>
          </cell>
        </row>
        <row r="108">
          <cell r="Q108">
            <v>0</v>
          </cell>
          <cell r="R108">
            <v>0</v>
          </cell>
        </row>
        <row r="109">
          <cell r="Q109">
            <v>0</v>
          </cell>
          <cell r="R109">
            <v>0</v>
          </cell>
        </row>
        <row r="110">
          <cell r="Q110">
            <v>0</v>
          </cell>
          <cell r="R110">
            <v>0</v>
          </cell>
        </row>
        <row r="111">
          <cell r="Q111">
            <v>0</v>
          </cell>
          <cell r="R111">
            <v>0</v>
          </cell>
        </row>
        <row r="112">
          <cell r="Q112">
            <v>0</v>
          </cell>
          <cell r="R112">
            <v>0</v>
          </cell>
        </row>
        <row r="113">
          <cell r="Q113">
            <v>0</v>
          </cell>
          <cell r="R113">
            <v>0</v>
          </cell>
        </row>
        <row r="114">
          <cell r="Q114">
            <v>0</v>
          </cell>
          <cell r="R114">
            <v>0</v>
          </cell>
        </row>
        <row r="115">
          <cell r="Q115">
            <v>0</v>
          </cell>
          <cell r="R115">
            <v>0</v>
          </cell>
        </row>
        <row r="116">
          <cell r="Q116">
            <v>0</v>
          </cell>
          <cell r="R116">
            <v>0</v>
          </cell>
        </row>
        <row r="117">
          <cell r="Q117">
            <v>0</v>
          </cell>
          <cell r="R117">
            <v>0</v>
          </cell>
        </row>
        <row r="118">
          <cell r="Q118">
            <v>0</v>
          </cell>
          <cell r="R118">
            <v>0</v>
          </cell>
        </row>
        <row r="119">
          <cell r="Q119">
            <v>0</v>
          </cell>
          <cell r="R119">
            <v>0</v>
          </cell>
        </row>
        <row r="120">
          <cell r="Q120">
            <v>0</v>
          </cell>
          <cell r="R120">
            <v>0</v>
          </cell>
        </row>
        <row r="121">
          <cell r="Q121">
            <v>0</v>
          </cell>
          <cell r="R121">
            <v>0</v>
          </cell>
        </row>
        <row r="122">
          <cell r="Q122">
            <v>0</v>
          </cell>
          <cell r="R122">
            <v>0</v>
          </cell>
        </row>
        <row r="123">
          <cell r="Q123">
            <v>0</v>
          </cell>
          <cell r="R123">
            <v>0</v>
          </cell>
        </row>
        <row r="124">
          <cell r="Q124">
            <v>0</v>
          </cell>
          <cell r="R124">
            <v>0</v>
          </cell>
        </row>
        <row r="125">
          <cell r="Q125">
            <v>0</v>
          </cell>
          <cell r="R125">
            <v>0</v>
          </cell>
        </row>
        <row r="126">
          <cell r="Q126">
            <v>0</v>
          </cell>
          <cell r="R126">
            <v>0</v>
          </cell>
        </row>
        <row r="127">
          <cell r="Q127">
            <v>0</v>
          </cell>
          <cell r="R127">
            <v>0</v>
          </cell>
        </row>
        <row r="128">
          <cell r="Q128">
            <v>0</v>
          </cell>
          <cell r="R128">
            <v>0</v>
          </cell>
        </row>
        <row r="129">
          <cell r="Q129">
            <v>0</v>
          </cell>
          <cell r="R129">
            <v>0</v>
          </cell>
        </row>
        <row r="130">
          <cell r="Q130">
            <v>0</v>
          </cell>
          <cell r="R130">
            <v>0</v>
          </cell>
        </row>
        <row r="131">
          <cell r="Q131">
            <v>0</v>
          </cell>
          <cell r="R131">
            <v>0</v>
          </cell>
        </row>
        <row r="132">
          <cell r="Q132">
            <v>0</v>
          </cell>
          <cell r="R132">
            <v>0</v>
          </cell>
        </row>
        <row r="133">
          <cell r="Q133">
            <v>0</v>
          </cell>
          <cell r="R133">
            <v>0</v>
          </cell>
        </row>
        <row r="134">
          <cell r="Q134">
            <v>0</v>
          </cell>
          <cell r="R134">
            <v>0</v>
          </cell>
        </row>
        <row r="135">
          <cell r="Q135">
            <v>0</v>
          </cell>
          <cell r="R135">
            <v>0</v>
          </cell>
        </row>
        <row r="136">
          <cell r="Q136">
            <v>0</v>
          </cell>
          <cell r="R136">
            <v>0</v>
          </cell>
        </row>
        <row r="137">
          <cell r="Q137">
            <v>0</v>
          </cell>
          <cell r="R137">
            <v>0</v>
          </cell>
        </row>
        <row r="138">
          <cell r="Q138">
            <v>0</v>
          </cell>
          <cell r="R138">
            <v>0</v>
          </cell>
        </row>
        <row r="139">
          <cell r="Q139">
            <v>0</v>
          </cell>
          <cell r="R139">
            <v>0</v>
          </cell>
        </row>
        <row r="140">
          <cell r="Q140">
            <v>0</v>
          </cell>
          <cell r="R140">
            <v>0</v>
          </cell>
        </row>
        <row r="141">
          <cell r="Q141">
            <v>0</v>
          </cell>
          <cell r="R141">
            <v>0</v>
          </cell>
        </row>
        <row r="142">
          <cell r="Q142">
            <v>0</v>
          </cell>
          <cell r="R142">
            <v>0</v>
          </cell>
        </row>
        <row r="143">
          <cell r="Q143">
            <v>0</v>
          </cell>
          <cell r="R143">
            <v>0</v>
          </cell>
        </row>
        <row r="144">
          <cell r="Q144">
            <v>0</v>
          </cell>
          <cell r="R144">
            <v>0</v>
          </cell>
        </row>
        <row r="145">
          <cell r="Q145">
            <v>0</v>
          </cell>
          <cell r="R145">
            <v>0</v>
          </cell>
        </row>
        <row r="146">
          <cell r="Q146">
            <v>0</v>
          </cell>
          <cell r="R146">
            <v>0</v>
          </cell>
        </row>
        <row r="147">
          <cell r="Q147">
            <v>0</v>
          </cell>
          <cell r="R147">
            <v>0</v>
          </cell>
        </row>
        <row r="148">
          <cell r="Q148">
            <v>0</v>
          </cell>
          <cell r="R148">
            <v>0</v>
          </cell>
        </row>
        <row r="149">
          <cell r="Q149">
            <v>0</v>
          </cell>
          <cell r="R149">
            <v>0</v>
          </cell>
        </row>
        <row r="150">
          <cell r="Q150">
            <v>0</v>
          </cell>
          <cell r="R150">
            <v>0</v>
          </cell>
        </row>
        <row r="151">
          <cell r="Q151">
            <v>0</v>
          </cell>
          <cell r="R151">
            <v>0</v>
          </cell>
        </row>
        <row r="152">
          <cell r="Q152">
            <v>0</v>
          </cell>
          <cell r="R152">
            <v>0</v>
          </cell>
        </row>
        <row r="153">
          <cell r="Q153">
            <v>0</v>
          </cell>
          <cell r="R153">
            <v>0</v>
          </cell>
        </row>
        <row r="154">
          <cell r="Q154">
            <v>0</v>
          </cell>
          <cell r="R154">
            <v>0</v>
          </cell>
        </row>
        <row r="155">
          <cell r="Q155">
            <v>0</v>
          </cell>
          <cell r="R155">
            <v>0</v>
          </cell>
        </row>
        <row r="156">
          <cell r="Q156">
            <v>0</v>
          </cell>
          <cell r="R156">
            <v>0</v>
          </cell>
        </row>
        <row r="157">
          <cell r="Q157">
            <v>0</v>
          </cell>
          <cell r="R157">
            <v>0</v>
          </cell>
        </row>
        <row r="158">
          <cell r="Q158">
            <v>0</v>
          </cell>
          <cell r="R158">
            <v>0</v>
          </cell>
        </row>
        <row r="159">
          <cell r="Q159">
            <v>0</v>
          </cell>
          <cell r="R159">
            <v>0</v>
          </cell>
        </row>
        <row r="160">
          <cell r="Q160">
            <v>0</v>
          </cell>
          <cell r="R160">
            <v>0</v>
          </cell>
        </row>
        <row r="161">
          <cell r="Q161">
            <v>0</v>
          </cell>
          <cell r="R161">
            <v>0</v>
          </cell>
        </row>
        <row r="162">
          <cell r="Q162">
            <v>0</v>
          </cell>
          <cell r="R162">
            <v>0</v>
          </cell>
        </row>
        <row r="163">
          <cell r="Q163">
            <v>0</v>
          </cell>
          <cell r="R163">
            <v>0</v>
          </cell>
        </row>
        <row r="164">
          <cell r="Q164">
            <v>0</v>
          </cell>
          <cell r="R164">
            <v>0</v>
          </cell>
        </row>
        <row r="165">
          <cell r="Q165">
            <v>0</v>
          </cell>
          <cell r="R165">
            <v>0</v>
          </cell>
        </row>
        <row r="166">
          <cell r="Q166">
            <v>0</v>
          </cell>
          <cell r="R166">
            <v>0</v>
          </cell>
        </row>
        <row r="167">
          <cell r="Q167">
            <v>0</v>
          </cell>
          <cell r="R167">
            <v>0</v>
          </cell>
        </row>
        <row r="168">
          <cell r="Q168">
            <v>0</v>
          </cell>
          <cell r="R168">
            <v>0</v>
          </cell>
        </row>
        <row r="169">
          <cell r="Q169">
            <v>0</v>
          </cell>
          <cell r="R169">
            <v>0</v>
          </cell>
        </row>
        <row r="170">
          <cell r="Q170">
            <v>0</v>
          </cell>
          <cell r="R170">
            <v>0</v>
          </cell>
        </row>
        <row r="171">
          <cell r="Q171">
            <v>0</v>
          </cell>
          <cell r="R171">
            <v>0</v>
          </cell>
        </row>
        <row r="172">
          <cell r="Q172">
            <v>0</v>
          </cell>
          <cell r="R172">
            <v>0</v>
          </cell>
        </row>
        <row r="173">
          <cell r="Q173">
            <v>0</v>
          </cell>
          <cell r="R173">
            <v>0</v>
          </cell>
        </row>
        <row r="174">
          <cell r="Q174">
            <v>0</v>
          </cell>
          <cell r="R174">
            <v>0</v>
          </cell>
        </row>
        <row r="175">
          <cell r="Q175">
            <v>0</v>
          </cell>
          <cell r="R175">
            <v>0</v>
          </cell>
        </row>
        <row r="176">
          <cell r="Q176">
            <v>0</v>
          </cell>
          <cell r="R176">
            <v>0</v>
          </cell>
        </row>
        <row r="177">
          <cell r="Q177">
            <v>0</v>
          </cell>
          <cell r="R177">
            <v>0</v>
          </cell>
        </row>
        <row r="178">
          <cell r="Q178">
            <v>0</v>
          </cell>
          <cell r="R178">
            <v>0</v>
          </cell>
        </row>
        <row r="179">
          <cell r="Q179">
            <v>0</v>
          </cell>
          <cell r="R179">
            <v>0</v>
          </cell>
        </row>
        <row r="180">
          <cell r="Q180">
            <v>0</v>
          </cell>
          <cell r="R180">
            <v>0</v>
          </cell>
        </row>
        <row r="181">
          <cell r="Q181">
            <v>0</v>
          </cell>
          <cell r="R181">
            <v>0</v>
          </cell>
        </row>
        <row r="182">
          <cell r="Q182">
            <v>0</v>
          </cell>
          <cell r="R182">
            <v>0</v>
          </cell>
        </row>
        <row r="183">
          <cell r="Q183">
            <v>0</v>
          </cell>
          <cell r="R183">
            <v>0</v>
          </cell>
        </row>
        <row r="184">
          <cell r="Q184">
            <v>0</v>
          </cell>
          <cell r="R184">
            <v>0</v>
          </cell>
        </row>
        <row r="185">
          <cell r="Q185">
            <v>0</v>
          </cell>
          <cell r="R185">
            <v>0</v>
          </cell>
        </row>
        <row r="186">
          <cell r="Q186">
            <v>0</v>
          </cell>
          <cell r="R186">
            <v>0</v>
          </cell>
        </row>
        <row r="187">
          <cell r="Q187">
            <v>0</v>
          </cell>
          <cell r="R187">
            <v>0</v>
          </cell>
        </row>
        <row r="188">
          <cell r="Q188">
            <v>0</v>
          </cell>
          <cell r="R188">
            <v>0</v>
          </cell>
        </row>
        <row r="189">
          <cell r="Q189">
            <v>2.3692804177266775</v>
          </cell>
          <cell r="R189">
            <v>0</v>
          </cell>
        </row>
        <row r="190">
          <cell r="Q190">
            <v>15.90875</v>
          </cell>
          <cell r="R190">
            <v>0</v>
          </cell>
        </row>
        <row r="191">
          <cell r="Q191">
            <v>2.0511730207520444</v>
          </cell>
          <cell r="R191">
            <v>0</v>
          </cell>
        </row>
        <row r="192">
          <cell r="Q192">
            <v>2.3692804177266775</v>
          </cell>
          <cell r="R192">
            <v>0</v>
          </cell>
        </row>
        <row r="193">
          <cell r="Q193">
            <v>2.5221372188703337</v>
          </cell>
          <cell r="R193">
            <v>0</v>
          </cell>
        </row>
        <row r="194">
          <cell r="Q194">
            <v>1.8750622058389901</v>
          </cell>
          <cell r="R194">
            <v>0</v>
          </cell>
        </row>
        <row r="195">
          <cell r="Q195">
            <v>0</v>
          </cell>
          <cell r="R195">
            <v>0</v>
          </cell>
        </row>
        <row r="196">
          <cell r="Q196">
            <v>0</v>
          </cell>
          <cell r="R196">
            <v>0</v>
          </cell>
        </row>
        <row r="197">
          <cell r="Q197">
            <v>0</v>
          </cell>
          <cell r="R197">
            <v>0</v>
          </cell>
        </row>
        <row r="198">
          <cell r="Q198">
            <v>0</v>
          </cell>
          <cell r="R198">
            <v>0</v>
          </cell>
        </row>
        <row r="199">
          <cell r="Q199">
            <v>0</v>
          </cell>
          <cell r="R199">
            <v>0</v>
          </cell>
        </row>
        <row r="200">
          <cell r="Q200">
            <v>0</v>
          </cell>
          <cell r="R200">
            <v>0</v>
          </cell>
        </row>
        <row r="201">
          <cell r="Q201">
            <v>0</v>
          </cell>
          <cell r="R201">
            <v>0</v>
          </cell>
        </row>
        <row r="202">
          <cell r="Q202">
            <v>0</v>
          </cell>
          <cell r="R202">
            <v>0</v>
          </cell>
        </row>
        <row r="203">
          <cell r="Q203">
            <v>0</v>
          </cell>
          <cell r="R203">
            <v>0</v>
          </cell>
        </row>
        <row r="204">
          <cell r="Q204">
            <v>0</v>
          </cell>
          <cell r="R204">
            <v>0</v>
          </cell>
        </row>
        <row r="205">
          <cell r="Q205">
            <v>0</v>
          </cell>
          <cell r="R205">
            <v>0</v>
          </cell>
        </row>
        <row r="206">
          <cell r="Q206">
            <v>0</v>
          </cell>
          <cell r="R206">
            <v>0</v>
          </cell>
        </row>
        <row r="207">
          <cell r="Q207">
            <v>0</v>
          </cell>
          <cell r="R207">
            <v>0</v>
          </cell>
        </row>
        <row r="208">
          <cell r="Q208">
            <v>0</v>
          </cell>
          <cell r="R208">
            <v>0</v>
          </cell>
        </row>
        <row r="209">
          <cell r="Q209">
            <v>0</v>
          </cell>
          <cell r="R209">
            <v>0</v>
          </cell>
        </row>
        <row r="210">
          <cell r="Q210">
            <v>0</v>
          </cell>
          <cell r="R210">
            <v>0</v>
          </cell>
        </row>
        <row r="211">
          <cell r="Q211">
            <v>0</v>
          </cell>
          <cell r="R211">
            <v>0</v>
          </cell>
        </row>
        <row r="212">
          <cell r="Q212">
            <v>16.331500000000002</v>
          </cell>
          <cell r="R212">
            <v>0</v>
          </cell>
        </row>
        <row r="213">
          <cell r="Q213">
            <v>2.102970319255884</v>
          </cell>
          <cell r="R213">
            <v>0</v>
          </cell>
        </row>
        <row r="214">
          <cell r="Q214">
            <v>2.7641604873477901</v>
          </cell>
          <cell r="R214">
            <v>0</v>
          </cell>
        </row>
        <row r="215">
          <cell r="Q215">
            <v>0</v>
          </cell>
          <cell r="R215">
            <v>0</v>
          </cell>
        </row>
        <row r="216">
          <cell r="Q216">
            <v>0</v>
          </cell>
          <cell r="R216">
            <v>0</v>
          </cell>
        </row>
        <row r="217">
          <cell r="Q217">
            <v>4.5835000000000008</v>
          </cell>
          <cell r="R217">
            <v>0</v>
          </cell>
        </row>
        <row r="218">
          <cell r="Q218">
            <v>0</v>
          </cell>
          <cell r="R218">
            <v>0</v>
          </cell>
        </row>
        <row r="219">
          <cell r="Q219">
            <v>4.2799904320223847</v>
          </cell>
          <cell r="R219">
            <v>0</v>
          </cell>
        </row>
        <row r="220">
          <cell r="Q220">
            <v>1.464877677626709</v>
          </cell>
          <cell r="R220">
            <v>0</v>
          </cell>
        </row>
        <row r="221">
          <cell r="Q221">
            <v>1.464877677626709</v>
          </cell>
          <cell r="R221">
            <v>0</v>
          </cell>
        </row>
        <row r="222">
          <cell r="Q222">
            <v>4.2799904320223847</v>
          </cell>
          <cell r="R222">
            <v>0</v>
          </cell>
        </row>
        <row r="223">
          <cell r="Q223">
            <v>1.464877677626709</v>
          </cell>
          <cell r="R223">
            <v>0</v>
          </cell>
        </row>
        <row r="224">
          <cell r="Q224">
            <v>1.464877677626709</v>
          </cell>
          <cell r="R224">
            <v>0</v>
          </cell>
        </row>
        <row r="225">
          <cell r="Q225">
            <v>0</v>
          </cell>
          <cell r="R225">
            <v>0</v>
          </cell>
        </row>
        <row r="226">
          <cell r="Q226">
            <v>0</v>
          </cell>
          <cell r="R226">
            <v>0</v>
          </cell>
        </row>
        <row r="227">
          <cell r="Q227">
            <v>0</v>
          </cell>
          <cell r="R227">
            <v>0</v>
          </cell>
        </row>
        <row r="228">
          <cell r="Q228">
            <v>0</v>
          </cell>
          <cell r="R228">
            <v>0</v>
          </cell>
        </row>
        <row r="229">
          <cell r="Q229">
            <v>0</v>
          </cell>
          <cell r="R229">
            <v>0</v>
          </cell>
        </row>
        <row r="230">
          <cell r="Q230">
            <v>0</v>
          </cell>
          <cell r="R230">
            <v>0</v>
          </cell>
        </row>
        <row r="231">
          <cell r="Q231">
            <v>0</v>
          </cell>
          <cell r="R231">
            <v>0</v>
          </cell>
        </row>
        <row r="232">
          <cell r="Q232">
            <v>0</v>
          </cell>
          <cell r="R232">
            <v>0</v>
          </cell>
        </row>
        <row r="233">
          <cell r="Q233">
            <v>0</v>
          </cell>
          <cell r="R233">
            <v>0</v>
          </cell>
        </row>
        <row r="234">
          <cell r="Q234">
            <v>0</v>
          </cell>
          <cell r="R234">
            <v>0</v>
          </cell>
        </row>
        <row r="235">
          <cell r="Q235">
            <v>0</v>
          </cell>
          <cell r="R235">
            <v>0</v>
          </cell>
        </row>
        <row r="236">
          <cell r="Q236">
            <v>0</v>
          </cell>
          <cell r="R236">
            <v>0</v>
          </cell>
        </row>
        <row r="237">
          <cell r="Q237">
            <v>0</v>
          </cell>
          <cell r="R237">
            <v>0</v>
          </cell>
        </row>
        <row r="238">
          <cell r="Q238">
            <v>0</v>
          </cell>
          <cell r="R238">
            <v>0</v>
          </cell>
        </row>
        <row r="239">
          <cell r="Q239">
            <v>0</v>
          </cell>
          <cell r="R239">
            <v>0</v>
          </cell>
        </row>
        <row r="240">
          <cell r="Q240">
            <v>0</v>
          </cell>
          <cell r="R240">
            <v>0</v>
          </cell>
        </row>
        <row r="241">
          <cell r="Q241">
            <v>0</v>
          </cell>
          <cell r="R241">
            <v>0</v>
          </cell>
        </row>
        <row r="242">
          <cell r="Q242">
            <v>0</v>
          </cell>
          <cell r="R242">
            <v>0</v>
          </cell>
        </row>
        <row r="243">
          <cell r="Q243">
            <v>0</v>
          </cell>
          <cell r="R243">
            <v>0</v>
          </cell>
        </row>
        <row r="244">
          <cell r="Q244">
            <v>0</v>
          </cell>
          <cell r="R244">
            <v>0</v>
          </cell>
        </row>
        <row r="245">
          <cell r="Q245">
            <v>0</v>
          </cell>
          <cell r="R245">
            <v>0</v>
          </cell>
        </row>
        <row r="246">
          <cell r="Q246">
            <v>8.7055388188949241</v>
          </cell>
          <cell r="R246">
            <v>0</v>
          </cell>
        </row>
        <row r="247">
          <cell r="Q247">
            <v>0</v>
          </cell>
          <cell r="R247">
            <v>0</v>
          </cell>
        </row>
        <row r="248">
          <cell r="Q248">
            <v>1.7578532131520508</v>
          </cell>
          <cell r="R248">
            <v>0</v>
          </cell>
        </row>
        <row r="249">
          <cell r="Q249">
            <v>1.5540441449605087</v>
          </cell>
          <cell r="R249">
            <v>0</v>
          </cell>
        </row>
        <row r="250">
          <cell r="Q250">
            <v>0</v>
          </cell>
          <cell r="R250">
            <v>0</v>
          </cell>
        </row>
        <row r="251">
          <cell r="Q251">
            <v>0</v>
          </cell>
          <cell r="R251">
            <v>0</v>
          </cell>
        </row>
        <row r="252">
          <cell r="Q252">
            <v>0</v>
          </cell>
          <cell r="R252">
            <v>0</v>
          </cell>
        </row>
        <row r="253">
          <cell r="Q253">
            <v>0</v>
          </cell>
          <cell r="R253">
            <v>0</v>
          </cell>
        </row>
        <row r="254">
          <cell r="Q254">
            <v>0</v>
          </cell>
          <cell r="R254">
            <v>0</v>
          </cell>
        </row>
        <row r="255">
          <cell r="Q255">
            <v>0</v>
          </cell>
          <cell r="R255">
            <v>0</v>
          </cell>
        </row>
        <row r="256">
          <cell r="Q256">
            <v>0</v>
          </cell>
          <cell r="R256">
            <v>0</v>
          </cell>
        </row>
        <row r="257">
          <cell r="Q257">
            <v>0</v>
          </cell>
          <cell r="R257">
            <v>0</v>
          </cell>
        </row>
        <row r="258">
          <cell r="Q258">
            <v>0</v>
          </cell>
          <cell r="R258">
            <v>0</v>
          </cell>
        </row>
        <row r="259">
          <cell r="Q259">
            <v>0</v>
          </cell>
          <cell r="R259">
            <v>0</v>
          </cell>
        </row>
        <row r="260">
          <cell r="Q260">
            <v>9.8578513199613926</v>
          </cell>
          <cell r="R260">
            <v>0</v>
          </cell>
        </row>
        <row r="261">
          <cell r="Q261">
            <v>7.2491962096695053</v>
          </cell>
          <cell r="R261">
            <v>0</v>
          </cell>
        </row>
        <row r="262">
          <cell r="Q262">
            <v>18.793979999999998</v>
          </cell>
          <cell r="R262">
            <v>0</v>
          </cell>
        </row>
        <row r="263">
          <cell r="Q263">
            <v>0</v>
          </cell>
          <cell r="R263">
            <v>0</v>
          </cell>
        </row>
        <row r="264">
          <cell r="Q264">
            <v>3.4392780257322735</v>
          </cell>
          <cell r="R264">
            <v>3.4392780257322735</v>
          </cell>
        </row>
        <row r="265">
          <cell r="Q265">
            <v>3.4520160924942447</v>
          </cell>
          <cell r="R265">
            <v>3.4520160924942447</v>
          </cell>
        </row>
        <row r="266">
          <cell r="Q266">
            <v>2.8477440543164754</v>
          </cell>
          <cell r="R266">
            <v>0</v>
          </cell>
        </row>
        <row r="267">
          <cell r="Q267">
            <v>0</v>
          </cell>
          <cell r="R267">
            <v>0</v>
          </cell>
        </row>
        <row r="268">
          <cell r="Q268">
            <v>0</v>
          </cell>
          <cell r="R268">
            <v>0</v>
          </cell>
        </row>
        <row r="269">
          <cell r="Q269">
            <v>18.793979999999998</v>
          </cell>
          <cell r="R269">
            <v>0</v>
          </cell>
        </row>
        <row r="270">
          <cell r="Q270">
            <v>3.4392780257322735</v>
          </cell>
          <cell r="R270">
            <v>3.4392780257322735</v>
          </cell>
        </row>
        <row r="271">
          <cell r="Q271">
            <v>3.0146027729234595</v>
          </cell>
          <cell r="R271">
            <v>0</v>
          </cell>
        </row>
        <row r="272">
          <cell r="Q272">
            <v>0</v>
          </cell>
          <cell r="R272">
            <v>0</v>
          </cell>
        </row>
        <row r="273">
          <cell r="Q273">
            <v>16.09248112291495</v>
          </cell>
          <cell r="R273">
            <v>0</v>
          </cell>
        </row>
        <row r="274">
          <cell r="Q274">
            <v>0</v>
          </cell>
          <cell r="R274">
            <v>0</v>
          </cell>
        </row>
        <row r="275">
          <cell r="Q275">
            <v>10.327472492259723</v>
          </cell>
          <cell r="R275">
            <v>0</v>
          </cell>
        </row>
        <row r="276">
          <cell r="Q276">
            <v>3.4392780257322735</v>
          </cell>
          <cell r="R276">
            <v>3.4392780257322735</v>
          </cell>
        </row>
        <row r="277">
          <cell r="Q277">
            <v>0</v>
          </cell>
          <cell r="R277">
            <v>0</v>
          </cell>
        </row>
        <row r="278">
          <cell r="Q278">
            <v>18.793979999999998</v>
          </cell>
          <cell r="R278">
            <v>0</v>
          </cell>
        </row>
        <row r="279">
          <cell r="Q279">
            <v>0</v>
          </cell>
          <cell r="R279">
            <v>0</v>
          </cell>
        </row>
        <row r="280">
          <cell r="Q280">
            <v>3.4392780257322735</v>
          </cell>
          <cell r="R280">
            <v>3.4392780257322735</v>
          </cell>
        </row>
        <row r="281">
          <cell r="Q281">
            <v>3.0146027729234595</v>
          </cell>
          <cell r="R281">
            <v>0</v>
          </cell>
        </row>
        <row r="282">
          <cell r="Q282">
            <v>8.7631600000000009</v>
          </cell>
          <cell r="R282">
            <v>0</v>
          </cell>
        </row>
        <row r="283">
          <cell r="Q283">
            <v>6.6907200000000007</v>
          </cell>
          <cell r="R283">
            <v>0</v>
          </cell>
        </row>
        <row r="284">
          <cell r="Q284">
            <v>1.235592475911224</v>
          </cell>
          <cell r="R284">
            <v>1.235592475911224</v>
          </cell>
        </row>
        <row r="285">
          <cell r="Q285">
            <v>6.6907200000000007</v>
          </cell>
          <cell r="R285">
            <v>0</v>
          </cell>
        </row>
        <row r="286">
          <cell r="Q286">
            <v>1.235592475911224</v>
          </cell>
          <cell r="R286">
            <v>1.235592475911224</v>
          </cell>
        </row>
        <row r="287">
          <cell r="Q287">
            <v>8.7316000000000003</v>
          </cell>
          <cell r="R287">
            <v>0</v>
          </cell>
        </row>
        <row r="288">
          <cell r="Q288">
            <v>0</v>
          </cell>
          <cell r="R288">
            <v>0</v>
          </cell>
        </row>
        <row r="289">
          <cell r="Q289">
            <v>0</v>
          </cell>
          <cell r="R289">
            <v>0</v>
          </cell>
        </row>
        <row r="290">
          <cell r="Q290">
            <v>7.2430200000000005</v>
          </cell>
          <cell r="R290">
            <v>0</v>
          </cell>
        </row>
        <row r="291">
          <cell r="Q291">
            <v>3.3248272551259714</v>
          </cell>
          <cell r="R291">
            <v>0</v>
          </cell>
        </row>
        <row r="292">
          <cell r="Q292">
            <v>10.535780000000001</v>
          </cell>
          <cell r="R292">
            <v>0</v>
          </cell>
        </row>
        <row r="293">
          <cell r="Q293">
            <v>0</v>
          </cell>
          <cell r="R293">
            <v>0</v>
          </cell>
        </row>
        <row r="294">
          <cell r="Q294">
            <v>5.6302255087913515</v>
          </cell>
          <cell r="R294">
            <v>5.6302255087913515</v>
          </cell>
        </row>
        <row r="295">
          <cell r="Q295">
            <v>6.0533503577216292</v>
          </cell>
          <cell r="R295">
            <v>0</v>
          </cell>
        </row>
        <row r="296">
          <cell r="Q296">
            <v>0</v>
          </cell>
          <cell r="R296">
            <v>0</v>
          </cell>
        </row>
        <row r="297">
          <cell r="Q297">
            <v>5.8964600000000011</v>
          </cell>
          <cell r="R297">
            <v>0</v>
          </cell>
        </row>
        <row r="298">
          <cell r="Q298">
            <v>5.5808600000000004</v>
          </cell>
          <cell r="R298">
            <v>0</v>
          </cell>
        </row>
        <row r="299">
          <cell r="Q299">
            <v>0</v>
          </cell>
          <cell r="R299">
            <v>0</v>
          </cell>
        </row>
        <row r="300">
          <cell r="Q300">
            <v>5.4756600000000004</v>
          </cell>
          <cell r="R300">
            <v>0</v>
          </cell>
        </row>
        <row r="301">
          <cell r="Q301">
            <v>5.7912600000000003</v>
          </cell>
          <cell r="R301">
            <v>0</v>
          </cell>
        </row>
        <row r="302">
          <cell r="Q302">
            <v>3.91940517320241</v>
          </cell>
          <cell r="R302">
            <v>0</v>
          </cell>
        </row>
        <row r="303">
          <cell r="Q303">
            <v>3.556174058026174</v>
          </cell>
          <cell r="R303">
            <v>0</v>
          </cell>
        </row>
        <row r="304">
          <cell r="Q304">
            <v>9.2986742852408284</v>
          </cell>
          <cell r="R304">
            <v>0</v>
          </cell>
        </row>
        <row r="305">
          <cell r="Q305">
            <v>5.2776259456772268</v>
          </cell>
          <cell r="R305">
            <v>0</v>
          </cell>
        </row>
        <row r="306">
          <cell r="Q306">
            <v>1.0052620848909004</v>
          </cell>
          <cell r="R306">
            <v>0</v>
          </cell>
        </row>
        <row r="307">
          <cell r="Q307">
            <v>0</v>
          </cell>
          <cell r="R307">
            <v>0</v>
          </cell>
        </row>
        <row r="308">
          <cell r="Q308">
            <v>0</v>
          </cell>
          <cell r="R308">
            <v>0</v>
          </cell>
        </row>
        <row r="309">
          <cell r="Q309">
            <v>0</v>
          </cell>
          <cell r="R309">
            <v>0</v>
          </cell>
        </row>
        <row r="310">
          <cell r="Q310">
            <v>0</v>
          </cell>
          <cell r="R310">
            <v>0</v>
          </cell>
        </row>
        <row r="311">
          <cell r="Q311">
            <v>0</v>
          </cell>
          <cell r="R311">
            <v>0</v>
          </cell>
        </row>
        <row r="312">
          <cell r="Q312">
            <v>21.934200000000004</v>
          </cell>
          <cell r="R312">
            <v>0</v>
          </cell>
        </row>
        <row r="314">
          <cell r="Q314">
            <v>12.7818</v>
          </cell>
          <cell r="R314">
            <v>0</v>
          </cell>
        </row>
        <row r="315">
          <cell r="Q315">
            <v>4.4545676713301976</v>
          </cell>
          <cell r="R315">
            <v>4.4545676713301976</v>
          </cell>
        </row>
        <row r="316">
          <cell r="Q316">
            <v>0</v>
          </cell>
          <cell r="R316">
            <v>0</v>
          </cell>
        </row>
        <row r="317">
          <cell r="Q317">
            <v>0</v>
          </cell>
          <cell r="R317">
            <v>0</v>
          </cell>
        </row>
        <row r="318">
          <cell r="Q318">
            <v>0</v>
          </cell>
          <cell r="R318">
            <v>0</v>
          </cell>
        </row>
        <row r="319">
          <cell r="Q319">
            <v>11.361600000000001</v>
          </cell>
          <cell r="R319">
            <v>0</v>
          </cell>
        </row>
        <row r="320">
          <cell r="Q320">
            <v>4.8689460593609137</v>
          </cell>
          <cell r="R320">
            <v>4.8689460593609137</v>
          </cell>
        </row>
        <row r="321">
          <cell r="Q321">
            <v>0</v>
          </cell>
          <cell r="R321">
            <v>0</v>
          </cell>
        </row>
        <row r="322">
          <cell r="Q322">
            <v>11.572000000000001</v>
          </cell>
          <cell r="R322">
            <v>0</v>
          </cell>
        </row>
        <row r="323">
          <cell r="Q323">
            <v>4.8689460593609137</v>
          </cell>
          <cell r="R323">
            <v>4.8689460593609137</v>
          </cell>
        </row>
        <row r="324">
          <cell r="Q324">
            <v>0</v>
          </cell>
          <cell r="R324">
            <v>0</v>
          </cell>
        </row>
        <row r="325">
          <cell r="Q325">
            <v>3.3445007891799712</v>
          </cell>
          <cell r="R325">
            <v>0</v>
          </cell>
        </row>
        <row r="326">
          <cell r="Q326">
            <v>0</v>
          </cell>
          <cell r="R326">
            <v>0</v>
          </cell>
        </row>
        <row r="327">
          <cell r="Q327">
            <v>14.728000000000002</v>
          </cell>
          <cell r="R327">
            <v>0</v>
          </cell>
        </row>
        <row r="328">
          <cell r="Q328">
            <v>4.8689460593609137</v>
          </cell>
          <cell r="R328">
            <v>4.8689460593609137</v>
          </cell>
        </row>
        <row r="329">
          <cell r="Q329">
            <v>0</v>
          </cell>
          <cell r="R329">
            <v>0</v>
          </cell>
        </row>
        <row r="330">
          <cell r="Q330">
            <v>14.0442</v>
          </cell>
          <cell r="R330">
            <v>0</v>
          </cell>
        </row>
        <row r="331">
          <cell r="Q331">
            <v>4.8689460593609137</v>
          </cell>
          <cell r="R331">
            <v>4.8689460593609137</v>
          </cell>
        </row>
        <row r="332">
          <cell r="Q332">
            <v>0</v>
          </cell>
          <cell r="R332">
            <v>0</v>
          </cell>
        </row>
        <row r="333">
          <cell r="Q333">
            <v>0</v>
          </cell>
          <cell r="R333">
            <v>0</v>
          </cell>
        </row>
        <row r="334">
          <cell r="Q334">
            <v>15.569600000000001</v>
          </cell>
          <cell r="R334">
            <v>0</v>
          </cell>
        </row>
        <row r="335">
          <cell r="Q335">
            <v>4.8689460593609137</v>
          </cell>
          <cell r="R335">
            <v>4.8689460593609137</v>
          </cell>
        </row>
        <row r="336">
          <cell r="Q336">
            <v>8.4686000000000003</v>
          </cell>
          <cell r="R336">
            <v>0</v>
          </cell>
        </row>
        <row r="337">
          <cell r="Q337">
            <v>4.8689460593609137</v>
          </cell>
          <cell r="R337">
            <v>4.8689460593609137</v>
          </cell>
        </row>
        <row r="338">
          <cell r="Q338">
            <v>6.8164649830114437</v>
          </cell>
          <cell r="R338">
            <v>0</v>
          </cell>
        </row>
        <row r="339">
          <cell r="Q339">
            <v>0</v>
          </cell>
          <cell r="R339">
            <v>0</v>
          </cell>
        </row>
        <row r="340">
          <cell r="Q340">
            <v>8.7316000000000003</v>
          </cell>
          <cell r="R340">
            <v>0</v>
          </cell>
        </row>
        <row r="341">
          <cell r="Q341">
            <v>1.1572000000000002</v>
          </cell>
          <cell r="R341">
            <v>0</v>
          </cell>
        </row>
        <row r="342">
          <cell r="Q342">
            <v>4.8689460593609137</v>
          </cell>
          <cell r="R342">
            <v>4.8689460593609137</v>
          </cell>
        </row>
        <row r="343">
          <cell r="Q343">
            <v>0</v>
          </cell>
          <cell r="R343">
            <v>0</v>
          </cell>
        </row>
        <row r="344">
          <cell r="Q344">
            <v>0</v>
          </cell>
          <cell r="R344">
            <v>0</v>
          </cell>
        </row>
        <row r="345">
          <cell r="Q345">
            <v>0</v>
          </cell>
          <cell r="R345">
            <v>0</v>
          </cell>
        </row>
        <row r="346">
          <cell r="Q346">
            <v>3.7589919475168352</v>
          </cell>
          <cell r="R346">
            <v>0</v>
          </cell>
        </row>
        <row r="347">
          <cell r="Q347">
            <v>0</v>
          </cell>
          <cell r="R347">
            <v>0</v>
          </cell>
        </row>
        <row r="348">
          <cell r="Q348">
            <v>8.2582000000000004</v>
          </cell>
          <cell r="R348">
            <v>0</v>
          </cell>
        </row>
        <row r="349">
          <cell r="Q349">
            <v>4.6617568653455557</v>
          </cell>
          <cell r="R349">
            <v>4.6617568653455557</v>
          </cell>
        </row>
        <row r="350">
          <cell r="Q350">
            <v>0</v>
          </cell>
          <cell r="R350">
            <v>0</v>
          </cell>
        </row>
        <row r="351">
          <cell r="Q351">
            <v>7.9426000000000005</v>
          </cell>
          <cell r="R351">
            <v>0</v>
          </cell>
        </row>
        <row r="352">
          <cell r="Q352">
            <v>4.8689460593609137</v>
          </cell>
          <cell r="R352">
            <v>4.8689460593609137</v>
          </cell>
        </row>
        <row r="353">
          <cell r="Q353">
            <v>0</v>
          </cell>
          <cell r="R353">
            <v>0</v>
          </cell>
        </row>
        <row r="354">
          <cell r="Q354">
            <v>0</v>
          </cell>
          <cell r="R354">
            <v>0</v>
          </cell>
        </row>
        <row r="355">
          <cell r="Q355">
            <v>10.024976141574504</v>
          </cell>
          <cell r="R355">
            <v>0</v>
          </cell>
        </row>
        <row r="356">
          <cell r="Q356">
            <v>6.2175459950502185</v>
          </cell>
          <cell r="R356">
            <v>0</v>
          </cell>
        </row>
        <row r="357">
          <cell r="Q357">
            <v>22.99146</v>
          </cell>
          <cell r="R357">
            <v>0</v>
          </cell>
        </row>
        <row r="358">
          <cell r="Q358">
            <v>0</v>
          </cell>
          <cell r="R358">
            <v>0</v>
          </cell>
        </row>
        <row r="359">
          <cell r="Q359">
            <v>0</v>
          </cell>
          <cell r="R359">
            <v>0</v>
          </cell>
        </row>
        <row r="360">
          <cell r="Q360">
            <v>0</v>
          </cell>
          <cell r="R360">
            <v>0</v>
          </cell>
        </row>
        <row r="361">
          <cell r="Q361">
            <v>17.7788</v>
          </cell>
          <cell r="R361">
            <v>0</v>
          </cell>
        </row>
        <row r="362">
          <cell r="Q362">
            <v>4.1780858979266133</v>
          </cell>
          <cell r="R362">
            <v>4.1780858979266133</v>
          </cell>
        </row>
        <row r="363">
          <cell r="Q363">
            <v>3.6672487340718369</v>
          </cell>
          <cell r="R363">
            <v>0</v>
          </cell>
        </row>
        <row r="364">
          <cell r="Q364">
            <v>17.7788</v>
          </cell>
          <cell r="R364">
            <v>0</v>
          </cell>
        </row>
        <row r="365">
          <cell r="Q365">
            <v>0</v>
          </cell>
          <cell r="R365">
            <v>0</v>
          </cell>
        </row>
        <row r="366">
          <cell r="Q366">
            <v>0</v>
          </cell>
          <cell r="R366">
            <v>0</v>
          </cell>
        </row>
        <row r="367">
          <cell r="Q367">
            <v>4.1780858979266133</v>
          </cell>
          <cell r="R367">
            <v>4.1780858979266133</v>
          </cell>
        </row>
        <row r="368">
          <cell r="Q368">
            <v>3.6672487340718369</v>
          </cell>
          <cell r="R368">
            <v>0</v>
          </cell>
        </row>
        <row r="369">
          <cell r="Q369">
            <v>17.7788</v>
          </cell>
          <cell r="R369">
            <v>0</v>
          </cell>
        </row>
        <row r="370">
          <cell r="Q370">
            <v>0</v>
          </cell>
          <cell r="R370">
            <v>0</v>
          </cell>
        </row>
        <row r="371">
          <cell r="Q371">
            <v>0</v>
          </cell>
          <cell r="R371">
            <v>0</v>
          </cell>
        </row>
        <row r="372">
          <cell r="Q372">
            <v>4.1780858979266133</v>
          </cell>
          <cell r="R372">
            <v>4.1780858979266133</v>
          </cell>
        </row>
        <row r="373">
          <cell r="Q373">
            <v>3.6672487340718369</v>
          </cell>
          <cell r="R373">
            <v>0</v>
          </cell>
        </row>
        <row r="374">
          <cell r="Q374">
            <v>13.40774</v>
          </cell>
          <cell r="R374">
            <v>0</v>
          </cell>
        </row>
        <row r="375">
          <cell r="Q375">
            <v>6.5473663156532904</v>
          </cell>
          <cell r="R375">
            <v>6.5473663156532904</v>
          </cell>
        </row>
        <row r="376">
          <cell r="Q376">
            <v>13.239420000000001</v>
          </cell>
          <cell r="R376">
            <v>0</v>
          </cell>
        </row>
        <row r="377">
          <cell r="Q377">
            <v>2.2858164222759818</v>
          </cell>
          <cell r="R377">
            <v>0</v>
          </cell>
        </row>
        <row r="378">
          <cell r="Q378">
            <v>0</v>
          </cell>
          <cell r="R378">
            <v>0</v>
          </cell>
        </row>
        <row r="379">
          <cell r="Q379">
            <v>0</v>
          </cell>
          <cell r="R379">
            <v>0</v>
          </cell>
        </row>
        <row r="380">
          <cell r="Q380">
            <v>7.2430200000000005</v>
          </cell>
          <cell r="R380">
            <v>0</v>
          </cell>
        </row>
        <row r="381">
          <cell r="Q381">
            <v>0</v>
          </cell>
          <cell r="R381">
            <v>0</v>
          </cell>
        </row>
        <row r="382">
          <cell r="Q382">
            <v>4.9678460371688393</v>
          </cell>
          <cell r="R382">
            <v>4.9678460371688393</v>
          </cell>
        </row>
        <row r="383">
          <cell r="Q383">
            <v>5.4298953989039527</v>
          </cell>
          <cell r="R383">
            <v>0</v>
          </cell>
        </row>
        <row r="384">
          <cell r="Q384">
            <v>0</v>
          </cell>
          <cell r="R384">
            <v>0</v>
          </cell>
        </row>
        <row r="385">
          <cell r="Q385">
            <v>0</v>
          </cell>
          <cell r="R385">
            <v>0</v>
          </cell>
        </row>
        <row r="386">
          <cell r="Q386">
            <v>0</v>
          </cell>
          <cell r="R386">
            <v>0</v>
          </cell>
        </row>
        <row r="387">
          <cell r="Q387">
            <v>1.5985046320308611</v>
          </cell>
          <cell r="R387">
            <v>0</v>
          </cell>
        </row>
        <row r="388">
          <cell r="Q388">
            <v>5.8964600000000011</v>
          </cell>
          <cell r="R388">
            <v>0</v>
          </cell>
        </row>
        <row r="389">
          <cell r="Q389">
            <v>0</v>
          </cell>
          <cell r="R389">
            <v>0</v>
          </cell>
        </row>
        <row r="390">
          <cell r="Q390">
            <v>0</v>
          </cell>
          <cell r="R390">
            <v>0</v>
          </cell>
        </row>
        <row r="391">
          <cell r="Q391">
            <v>4.6876085684054694</v>
          </cell>
          <cell r="R391">
            <v>4.6876085684054694</v>
          </cell>
        </row>
        <row r="392">
          <cell r="Q392">
            <v>5.6124200000000002</v>
          </cell>
          <cell r="R392">
            <v>0</v>
          </cell>
        </row>
        <row r="393">
          <cell r="Q393">
            <v>2.5348752856323054</v>
          </cell>
          <cell r="R393">
            <v>2.5348752856323054</v>
          </cell>
        </row>
        <row r="394">
          <cell r="Q394">
            <v>0</v>
          </cell>
          <cell r="R394">
            <v>0</v>
          </cell>
        </row>
        <row r="395">
          <cell r="Q395">
            <v>0</v>
          </cell>
          <cell r="R395">
            <v>0</v>
          </cell>
        </row>
        <row r="396">
          <cell r="Q396">
            <v>4.9296318368829253</v>
          </cell>
          <cell r="R396">
            <v>4.9296318368829253</v>
          </cell>
        </row>
        <row r="397">
          <cell r="Q397">
            <v>7.4070136860490496</v>
          </cell>
          <cell r="R397">
            <v>0</v>
          </cell>
        </row>
        <row r="398">
          <cell r="Q398">
            <v>0</v>
          </cell>
          <cell r="R398">
            <v>0</v>
          </cell>
        </row>
        <row r="399">
          <cell r="Q399">
            <v>6.2451907023847193</v>
          </cell>
          <cell r="R399">
            <v>0</v>
          </cell>
        </row>
        <row r="400">
          <cell r="Q400">
            <v>23.217640000000003</v>
          </cell>
          <cell r="R400">
            <v>0</v>
          </cell>
        </row>
        <row r="401">
          <cell r="Q401">
            <v>0</v>
          </cell>
          <cell r="R401">
            <v>0</v>
          </cell>
        </row>
        <row r="402">
          <cell r="Q402">
            <v>0</v>
          </cell>
          <cell r="R402">
            <v>0</v>
          </cell>
        </row>
        <row r="403">
          <cell r="Q403">
            <v>0</v>
          </cell>
          <cell r="R403">
            <v>0</v>
          </cell>
        </row>
        <row r="404">
          <cell r="Q404">
            <v>17.7788</v>
          </cell>
          <cell r="R404">
            <v>0</v>
          </cell>
        </row>
        <row r="405">
          <cell r="Q405">
            <v>4.1780858979266133</v>
          </cell>
          <cell r="R405">
            <v>4.1780858979266133</v>
          </cell>
        </row>
        <row r="406">
          <cell r="Q406">
            <v>3.6672487340718369</v>
          </cell>
          <cell r="R406">
            <v>0</v>
          </cell>
        </row>
        <row r="407">
          <cell r="Q407">
            <v>17.7788</v>
          </cell>
          <cell r="R407">
            <v>0</v>
          </cell>
        </row>
        <row r="408">
          <cell r="Q408">
            <v>6.8577553045866511</v>
          </cell>
          <cell r="R408">
            <v>0</v>
          </cell>
        </row>
        <row r="409">
          <cell r="Q409">
            <v>4.1780858979266133</v>
          </cell>
          <cell r="R409">
            <v>4.1780858979266133</v>
          </cell>
        </row>
        <row r="410">
          <cell r="Q410">
            <v>3.6672487340718369</v>
          </cell>
          <cell r="R410">
            <v>0</v>
          </cell>
        </row>
        <row r="411">
          <cell r="Q411">
            <v>0</v>
          </cell>
          <cell r="R411">
            <v>0</v>
          </cell>
        </row>
        <row r="412">
          <cell r="Q412">
            <v>17.7788</v>
          </cell>
          <cell r="R412">
            <v>0</v>
          </cell>
        </row>
        <row r="413">
          <cell r="Q413">
            <v>0</v>
          </cell>
          <cell r="R413">
            <v>0</v>
          </cell>
        </row>
        <row r="414">
          <cell r="Q414">
            <v>0</v>
          </cell>
          <cell r="R414">
            <v>0</v>
          </cell>
        </row>
        <row r="415">
          <cell r="Q415">
            <v>4.1780858979266133</v>
          </cell>
          <cell r="R415">
            <v>4.1780858979266133</v>
          </cell>
        </row>
        <row r="416">
          <cell r="Q416">
            <v>3.6672487340718369</v>
          </cell>
          <cell r="R416">
            <v>0</v>
          </cell>
        </row>
        <row r="417">
          <cell r="Q417">
            <v>13.40774</v>
          </cell>
          <cell r="R417">
            <v>0</v>
          </cell>
        </row>
        <row r="418">
          <cell r="Q418">
            <v>6.5473663156532904</v>
          </cell>
          <cell r="R418">
            <v>6.5473663156532904</v>
          </cell>
        </row>
        <row r="419">
          <cell r="Q419">
            <v>13.239420000000001</v>
          </cell>
          <cell r="R419">
            <v>0</v>
          </cell>
        </row>
        <row r="420">
          <cell r="Q420">
            <v>0</v>
          </cell>
          <cell r="R420">
            <v>0</v>
          </cell>
        </row>
        <row r="421">
          <cell r="Q421">
            <v>0</v>
          </cell>
          <cell r="R421">
            <v>0</v>
          </cell>
        </row>
        <row r="422">
          <cell r="Q422">
            <v>0</v>
          </cell>
          <cell r="R422">
            <v>0</v>
          </cell>
        </row>
        <row r="423">
          <cell r="Q423">
            <v>7.2430200000000005</v>
          </cell>
          <cell r="R423">
            <v>0</v>
          </cell>
        </row>
        <row r="424">
          <cell r="Q424">
            <v>3.9893945512953097</v>
          </cell>
          <cell r="R424">
            <v>0</v>
          </cell>
        </row>
        <row r="425">
          <cell r="Q425">
            <v>5.0824886380265824</v>
          </cell>
          <cell r="R425">
            <v>5.0824886380265824</v>
          </cell>
        </row>
        <row r="426">
          <cell r="Q426">
            <v>0</v>
          </cell>
          <cell r="R426">
            <v>0</v>
          </cell>
        </row>
        <row r="427">
          <cell r="Q427">
            <v>0</v>
          </cell>
          <cell r="R427">
            <v>0</v>
          </cell>
        </row>
        <row r="428">
          <cell r="Q428">
            <v>0</v>
          </cell>
          <cell r="R428">
            <v>0</v>
          </cell>
        </row>
        <row r="429">
          <cell r="Q429">
            <v>0</v>
          </cell>
          <cell r="R429">
            <v>0</v>
          </cell>
        </row>
        <row r="430">
          <cell r="Q430">
            <v>0</v>
          </cell>
          <cell r="R430">
            <v>0</v>
          </cell>
        </row>
        <row r="431">
          <cell r="Q431">
            <v>5.98062</v>
          </cell>
          <cell r="R431">
            <v>0</v>
          </cell>
        </row>
        <row r="432">
          <cell r="Q432">
            <v>0</v>
          </cell>
          <cell r="R432">
            <v>0</v>
          </cell>
        </row>
        <row r="433">
          <cell r="Q433">
            <v>0</v>
          </cell>
          <cell r="R433">
            <v>0</v>
          </cell>
        </row>
        <row r="434">
          <cell r="Q434">
            <v>4.6876085684054694</v>
          </cell>
          <cell r="R434">
            <v>4.6876085684054694</v>
          </cell>
        </row>
        <row r="435">
          <cell r="Q435">
            <v>5.5177400000000008</v>
          </cell>
          <cell r="R435">
            <v>0</v>
          </cell>
        </row>
        <row r="436">
          <cell r="Q436">
            <v>2.5348752856323054</v>
          </cell>
          <cell r="R436">
            <v>2.5348752856323054</v>
          </cell>
        </row>
        <row r="437">
          <cell r="Q437">
            <v>0</v>
          </cell>
          <cell r="R437">
            <v>0</v>
          </cell>
        </row>
        <row r="438">
          <cell r="Q438">
            <v>3.5778415313424037</v>
          </cell>
          <cell r="R438">
            <v>0</v>
          </cell>
        </row>
        <row r="439">
          <cell r="Q439">
            <v>4.9296318368829253</v>
          </cell>
          <cell r="R439">
            <v>4.9296318368829253</v>
          </cell>
        </row>
        <row r="440">
          <cell r="Q440">
            <v>9.1077177348095386</v>
          </cell>
          <cell r="R440">
            <v>9.1077177348095386</v>
          </cell>
        </row>
        <row r="441">
          <cell r="Q441">
            <v>10.024976141574504</v>
          </cell>
          <cell r="R441">
            <v>0</v>
          </cell>
        </row>
        <row r="442">
          <cell r="Q442">
            <v>6.2451907023847193</v>
          </cell>
          <cell r="R442">
            <v>0</v>
          </cell>
        </row>
        <row r="443">
          <cell r="Q443">
            <v>23.217640000000003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17.7788</v>
          </cell>
          <cell r="R447">
            <v>0</v>
          </cell>
        </row>
        <row r="448">
          <cell r="Q448">
            <v>4.1780858979266133</v>
          </cell>
          <cell r="R448">
            <v>4.1780858979266133</v>
          </cell>
        </row>
        <row r="449">
          <cell r="Q449">
            <v>3.6672487340718369</v>
          </cell>
          <cell r="R449">
            <v>0</v>
          </cell>
        </row>
        <row r="450">
          <cell r="Q450">
            <v>17.7788</v>
          </cell>
          <cell r="R450">
            <v>0</v>
          </cell>
        </row>
        <row r="451">
          <cell r="Q451">
            <v>6.8577553045866511</v>
          </cell>
          <cell r="R451">
            <v>0</v>
          </cell>
        </row>
        <row r="452">
          <cell r="Q452">
            <v>4.1780858979266133</v>
          </cell>
          <cell r="R452">
            <v>4.1780858979266133</v>
          </cell>
        </row>
        <row r="453">
          <cell r="Q453">
            <v>3.6672487340718369</v>
          </cell>
          <cell r="R453">
            <v>0</v>
          </cell>
        </row>
        <row r="454">
          <cell r="Q454">
            <v>0</v>
          </cell>
          <cell r="R454">
            <v>0</v>
          </cell>
        </row>
        <row r="455">
          <cell r="Q455">
            <v>17.7788</v>
          </cell>
          <cell r="R455">
            <v>0</v>
          </cell>
        </row>
        <row r="456">
          <cell r="Q456">
            <v>4.3425227771276704</v>
          </cell>
          <cell r="R456">
            <v>0</v>
          </cell>
        </row>
        <row r="457">
          <cell r="Q457">
            <v>0</v>
          </cell>
          <cell r="R457">
            <v>0</v>
          </cell>
        </row>
        <row r="458">
          <cell r="Q458">
            <v>3.3979027818518714</v>
          </cell>
          <cell r="R458">
            <v>0</v>
          </cell>
        </row>
        <row r="459">
          <cell r="Q459">
            <v>4.5092756337378699</v>
          </cell>
          <cell r="R459">
            <v>4.5092756337378699</v>
          </cell>
        </row>
        <row r="460">
          <cell r="Q460">
            <v>13.40774</v>
          </cell>
          <cell r="R460">
            <v>0</v>
          </cell>
        </row>
        <row r="461">
          <cell r="Q461">
            <v>6.5473663156532904</v>
          </cell>
          <cell r="R461">
            <v>6.5473663156532904</v>
          </cell>
        </row>
        <row r="462">
          <cell r="Q462">
            <v>13.239420000000001</v>
          </cell>
          <cell r="R462">
            <v>0</v>
          </cell>
        </row>
        <row r="463">
          <cell r="Q463">
            <v>2.2858164222759818</v>
          </cell>
          <cell r="R463">
            <v>0</v>
          </cell>
        </row>
        <row r="464">
          <cell r="Q464">
            <v>0</v>
          </cell>
          <cell r="R464">
            <v>0</v>
          </cell>
        </row>
        <row r="465">
          <cell r="Q465">
            <v>0</v>
          </cell>
          <cell r="R465">
            <v>0</v>
          </cell>
        </row>
        <row r="466">
          <cell r="Q466">
            <v>7.2430200000000005</v>
          </cell>
          <cell r="R466">
            <v>0</v>
          </cell>
        </row>
        <row r="467">
          <cell r="Q467">
            <v>0</v>
          </cell>
          <cell r="R467">
            <v>0</v>
          </cell>
        </row>
        <row r="468">
          <cell r="Q468">
            <v>5.0824886380265824</v>
          </cell>
          <cell r="R468">
            <v>5.0824886380265824</v>
          </cell>
        </row>
        <row r="469">
          <cell r="Q469">
            <v>5.4298953989039527</v>
          </cell>
          <cell r="R469">
            <v>0</v>
          </cell>
        </row>
        <row r="470">
          <cell r="Q470">
            <v>0</v>
          </cell>
          <cell r="R470">
            <v>0</v>
          </cell>
        </row>
        <row r="471">
          <cell r="Q471">
            <v>0</v>
          </cell>
          <cell r="R471">
            <v>0</v>
          </cell>
        </row>
        <row r="472">
          <cell r="Q472">
            <v>5.3011055924071924</v>
          </cell>
          <cell r="R472">
            <v>0</v>
          </cell>
        </row>
        <row r="473">
          <cell r="Q473">
            <v>0.98740022468196309</v>
          </cell>
          <cell r="R473">
            <v>0</v>
          </cell>
        </row>
        <row r="474">
          <cell r="Q474">
            <v>5.98062</v>
          </cell>
          <cell r="R474">
            <v>0</v>
          </cell>
        </row>
        <row r="475">
          <cell r="Q475">
            <v>0</v>
          </cell>
          <cell r="R475">
            <v>0</v>
          </cell>
        </row>
        <row r="476">
          <cell r="Q476">
            <v>0</v>
          </cell>
          <cell r="R476">
            <v>0</v>
          </cell>
        </row>
        <row r="477">
          <cell r="Q477">
            <v>4.6876085684054694</v>
          </cell>
          <cell r="R477">
            <v>4.6876085684054694</v>
          </cell>
        </row>
        <row r="478">
          <cell r="Q478">
            <v>5.5177400000000008</v>
          </cell>
          <cell r="R478">
            <v>0</v>
          </cell>
        </row>
        <row r="479">
          <cell r="Q479">
            <v>2.5348752856323054</v>
          </cell>
          <cell r="R479">
            <v>2.5348752856323054</v>
          </cell>
        </row>
        <row r="480">
          <cell r="Q480">
            <v>3.3855427056608662</v>
          </cell>
          <cell r="R480">
            <v>0</v>
          </cell>
        </row>
        <row r="481">
          <cell r="Q481">
            <v>3.5778415313424037</v>
          </cell>
          <cell r="R481">
            <v>0</v>
          </cell>
        </row>
        <row r="482">
          <cell r="Q482">
            <v>4.9296318368829253</v>
          </cell>
          <cell r="R482">
            <v>4.9296318368829253</v>
          </cell>
        </row>
        <row r="483">
          <cell r="Q483">
            <v>9.1077177348095386</v>
          </cell>
          <cell r="R483">
            <v>9.1077177348095386</v>
          </cell>
        </row>
        <row r="484">
          <cell r="Q484">
            <v>10.024976141574504</v>
          </cell>
          <cell r="R484">
            <v>0</v>
          </cell>
        </row>
        <row r="485">
          <cell r="Q485">
            <v>6.2451907023847193</v>
          </cell>
          <cell r="R485">
            <v>0</v>
          </cell>
        </row>
        <row r="486">
          <cell r="Q486">
            <v>23.217640000000003</v>
          </cell>
          <cell r="R486">
            <v>0</v>
          </cell>
        </row>
        <row r="487">
          <cell r="Q487">
            <v>0</v>
          </cell>
          <cell r="R487">
            <v>0</v>
          </cell>
        </row>
        <row r="488">
          <cell r="Q488">
            <v>0</v>
          </cell>
          <cell r="R488">
            <v>0</v>
          </cell>
        </row>
        <row r="489">
          <cell r="Q489">
            <v>0</v>
          </cell>
          <cell r="R489">
            <v>0</v>
          </cell>
        </row>
        <row r="490">
          <cell r="Q490">
            <v>17.7788</v>
          </cell>
          <cell r="R490">
            <v>0</v>
          </cell>
        </row>
        <row r="491">
          <cell r="Q491">
            <v>4.1780858979266133</v>
          </cell>
          <cell r="R491">
            <v>4.1780858979266133</v>
          </cell>
        </row>
        <row r="492">
          <cell r="Q492">
            <v>3.6672487340718369</v>
          </cell>
          <cell r="R492">
            <v>0</v>
          </cell>
        </row>
        <row r="493">
          <cell r="Q493">
            <v>17.7788</v>
          </cell>
          <cell r="R493">
            <v>0</v>
          </cell>
        </row>
        <row r="494">
          <cell r="Q494">
            <v>11.40390769751488</v>
          </cell>
          <cell r="R494">
            <v>0</v>
          </cell>
        </row>
        <row r="495">
          <cell r="Q495">
            <v>4.1780858979266133</v>
          </cell>
          <cell r="R495">
            <v>4.1780858979266133</v>
          </cell>
        </row>
        <row r="496">
          <cell r="Q496">
            <v>3.6672487340718369</v>
          </cell>
          <cell r="R496">
            <v>0</v>
          </cell>
        </row>
        <row r="497">
          <cell r="Q497">
            <v>0</v>
          </cell>
          <cell r="R497">
            <v>0</v>
          </cell>
        </row>
        <row r="498">
          <cell r="Q498">
            <v>17.7788</v>
          </cell>
          <cell r="R498">
            <v>0</v>
          </cell>
        </row>
        <row r="499">
          <cell r="Q499">
            <v>0</v>
          </cell>
          <cell r="R499">
            <v>0</v>
          </cell>
        </row>
        <row r="500">
          <cell r="Q500">
            <v>0</v>
          </cell>
          <cell r="R500">
            <v>0</v>
          </cell>
        </row>
        <row r="501">
          <cell r="Q501">
            <v>4.1780858979266133</v>
          </cell>
          <cell r="R501">
            <v>4.1780858979266133</v>
          </cell>
        </row>
        <row r="502">
          <cell r="Q502">
            <v>3.6672487340718369</v>
          </cell>
          <cell r="R502">
            <v>0</v>
          </cell>
        </row>
        <row r="503">
          <cell r="Q503">
            <v>13.40774</v>
          </cell>
          <cell r="R503">
            <v>0</v>
          </cell>
        </row>
        <row r="504">
          <cell r="Q504">
            <v>6.5473663156532904</v>
          </cell>
          <cell r="R504">
            <v>6.5473663156532904</v>
          </cell>
        </row>
        <row r="505">
          <cell r="Q505">
            <v>13.239420000000001</v>
          </cell>
          <cell r="R505">
            <v>0</v>
          </cell>
        </row>
        <row r="506">
          <cell r="Q506">
            <v>0</v>
          </cell>
          <cell r="R506">
            <v>0</v>
          </cell>
        </row>
        <row r="507">
          <cell r="Q507">
            <v>0</v>
          </cell>
          <cell r="R507">
            <v>0</v>
          </cell>
        </row>
        <row r="508">
          <cell r="Q508">
            <v>0</v>
          </cell>
          <cell r="R508">
            <v>0</v>
          </cell>
        </row>
        <row r="509">
          <cell r="Q509">
            <v>7.2430200000000005</v>
          </cell>
          <cell r="R509">
            <v>0</v>
          </cell>
        </row>
        <row r="510">
          <cell r="Q510">
            <v>3.9893945512953097</v>
          </cell>
          <cell r="R510">
            <v>0</v>
          </cell>
        </row>
        <row r="511">
          <cell r="Q511">
            <v>5.0824886380265824</v>
          </cell>
          <cell r="R511">
            <v>5.0824886380265824</v>
          </cell>
        </row>
        <row r="512">
          <cell r="Q512">
            <v>5.4298953989039527</v>
          </cell>
          <cell r="R512">
            <v>0</v>
          </cell>
        </row>
        <row r="513">
          <cell r="Q513">
            <v>0</v>
          </cell>
          <cell r="R513">
            <v>0</v>
          </cell>
        </row>
        <row r="514">
          <cell r="Q514">
            <v>0</v>
          </cell>
          <cell r="R514">
            <v>0</v>
          </cell>
        </row>
        <row r="515">
          <cell r="Q515">
            <v>5.7662563362815868</v>
          </cell>
          <cell r="R515">
            <v>0</v>
          </cell>
        </row>
        <row r="516">
          <cell r="Q516">
            <v>0</v>
          </cell>
          <cell r="R516">
            <v>0</v>
          </cell>
        </row>
        <row r="517">
          <cell r="Q517">
            <v>5.98062</v>
          </cell>
          <cell r="R517">
            <v>0</v>
          </cell>
        </row>
        <row r="518">
          <cell r="Q518">
            <v>0</v>
          </cell>
          <cell r="R518">
            <v>0</v>
          </cell>
        </row>
        <row r="519">
          <cell r="Q519">
            <v>0</v>
          </cell>
          <cell r="R519">
            <v>0</v>
          </cell>
        </row>
        <row r="520">
          <cell r="Q520">
            <v>4.6876085684054694</v>
          </cell>
          <cell r="R520">
            <v>4.6876085684054694</v>
          </cell>
        </row>
        <row r="521">
          <cell r="Q521">
            <v>5.5177400000000008</v>
          </cell>
          <cell r="R521">
            <v>0</v>
          </cell>
        </row>
        <row r="522">
          <cell r="Q522">
            <v>2.5348752856323054</v>
          </cell>
          <cell r="R522">
            <v>2.5348752856323054</v>
          </cell>
        </row>
        <row r="523">
          <cell r="Q523">
            <v>3.3855427056608662</v>
          </cell>
          <cell r="R523">
            <v>0</v>
          </cell>
        </row>
        <row r="524">
          <cell r="Q524">
            <v>0</v>
          </cell>
          <cell r="R524">
            <v>0</v>
          </cell>
        </row>
        <row r="525">
          <cell r="Q525">
            <v>4.9296318368829253</v>
          </cell>
          <cell r="R525">
            <v>4.9296318368829253</v>
          </cell>
        </row>
        <row r="526">
          <cell r="Q526">
            <v>9.1077177348095386</v>
          </cell>
          <cell r="R526">
            <v>9.1077177348095386</v>
          </cell>
        </row>
        <row r="527">
          <cell r="Q527">
            <v>0</v>
          </cell>
          <cell r="R527">
            <v>0</v>
          </cell>
        </row>
        <row r="528">
          <cell r="Q528">
            <v>0</v>
          </cell>
          <cell r="R528">
            <v>0</v>
          </cell>
        </row>
        <row r="529">
          <cell r="Q529">
            <v>0</v>
          </cell>
          <cell r="R529">
            <v>0</v>
          </cell>
        </row>
        <row r="530">
          <cell r="Q530">
            <v>0</v>
          </cell>
          <cell r="R530">
            <v>0</v>
          </cell>
        </row>
        <row r="531">
          <cell r="Q531">
            <v>0</v>
          </cell>
          <cell r="R531">
            <v>0</v>
          </cell>
        </row>
        <row r="532">
          <cell r="Q532">
            <v>0</v>
          </cell>
          <cell r="R532">
            <v>0</v>
          </cell>
        </row>
        <row r="533">
          <cell r="Q533">
            <v>0</v>
          </cell>
          <cell r="R533">
            <v>0</v>
          </cell>
        </row>
        <row r="534">
          <cell r="Q534">
            <v>0</v>
          </cell>
          <cell r="R534">
            <v>0</v>
          </cell>
        </row>
        <row r="535">
          <cell r="Q535">
            <v>0</v>
          </cell>
          <cell r="R535">
            <v>0</v>
          </cell>
        </row>
        <row r="536">
          <cell r="Q536">
            <v>0</v>
          </cell>
          <cell r="R536">
            <v>0</v>
          </cell>
        </row>
        <row r="537">
          <cell r="Q537">
            <v>0</v>
          </cell>
          <cell r="R537">
            <v>0</v>
          </cell>
        </row>
        <row r="538">
          <cell r="Q538">
            <v>0</v>
          </cell>
          <cell r="R538">
            <v>0</v>
          </cell>
        </row>
        <row r="539">
          <cell r="Q539">
            <v>0</v>
          </cell>
          <cell r="R539">
            <v>0</v>
          </cell>
        </row>
        <row r="540">
          <cell r="Q540">
            <v>0</v>
          </cell>
          <cell r="R540">
            <v>0</v>
          </cell>
        </row>
        <row r="541">
          <cell r="Q541">
            <v>0</v>
          </cell>
          <cell r="R541">
            <v>0</v>
          </cell>
        </row>
        <row r="542">
          <cell r="Q542">
            <v>0</v>
          </cell>
          <cell r="R542">
            <v>0</v>
          </cell>
        </row>
        <row r="543">
          <cell r="Q543">
            <v>0</v>
          </cell>
          <cell r="R543">
            <v>0</v>
          </cell>
        </row>
        <row r="544">
          <cell r="Q544">
            <v>0</v>
          </cell>
          <cell r="R544">
            <v>0</v>
          </cell>
        </row>
        <row r="545">
          <cell r="Q545">
            <v>0</v>
          </cell>
          <cell r="R545">
            <v>0</v>
          </cell>
        </row>
        <row r="546">
          <cell r="Q546">
            <v>0</v>
          </cell>
          <cell r="R546">
            <v>0</v>
          </cell>
        </row>
        <row r="547">
          <cell r="Q547">
            <v>0</v>
          </cell>
          <cell r="R547">
            <v>0</v>
          </cell>
        </row>
        <row r="548">
          <cell r="Q548">
            <v>0</v>
          </cell>
          <cell r="R548">
            <v>0</v>
          </cell>
        </row>
        <row r="549">
          <cell r="Q549">
            <v>0</v>
          </cell>
          <cell r="R549">
            <v>0</v>
          </cell>
        </row>
        <row r="550">
          <cell r="Q550">
            <v>0</v>
          </cell>
          <cell r="R550">
            <v>0</v>
          </cell>
        </row>
        <row r="551">
          <cell r="Q551">
            <v>0</v>
          </cell>
          <cell r="R551">
            <v>0</v>
          </cell>
        </row>
        <row r="552">
          <cell r="Q552">
            <v>0</v>
          </cell>
          <cell r="R552">
            <v>0</v>
          </cell>
        </row>
        <row r="553">
          <cell r="Q553">
            <v>0</v>
          </cell>
          <cell r="R553">
            <v>0</v>
          </cell>
        </row>
        <row r="554">
          <cell r="Q554">
            <v>0</v>
          </cell>
          <cell r="R554">
            <v>0</v>
          </cell>
        </row>
        <row r="555">
          <cell r="Q555">
            <v>0</v>
          </cell>
          <cell r="R555">
            <v>0</v>
          </cell>
        </row>
        <row r="556">
          <cell r="Q556">
            <v>0</v>
          </cell>
          <cell r="R556">
            <v>0</v>
          </cell>
        </row>
        <row r="557">
          <cell r="Q557">
            <v>0</v>
          </cell>
          <cell r="R557">
            <v>0</v>
          </cell>
        </row>
        <row r="558">
          <cell r="Q558">
            <v>0</v>
          </cell>
          <cell r="R558">
            <v>0</v>
          </cell>
        </row>
        <row r="559">
          <cell r="Q559">
            <v>0</v>
          </cell>
          <cell r="R559">
            <v>0</v>
          </cell>
        </row>
        <row r="560">
          <cell r="Q560">
            <v>0</v>
          </cell>
          <cell r="R560">
            <v>0</v>
          </cell>
        </row>
        <row r="561">
          <cell r="Q561">
            <v>0</v>
          </cell>
          <cell r="R561">
            <v>0</v>
          </cell>
        </row>
        <row r="562">
          <cell r="Q562">
            <v>0</v>
          </cell>
          <cell r="R562">
            <v>0</v>
          </cell>
        </row>
        <row r="563">
          <cell r="Q563">
            <v>0</v>
          </cell>
          <cell r="R563">
            <v>0</v>
          </cell>
        </row>
        <row r="564">
          <cell r="Q564">
            <v>0</v>
          </cell>
          <cell r="R564">
            <v>0</v>
          </cell>
        </row>
        <row r="565">
          <cell r="Q565">
            <v>0</v>
          </cell>
          <cell r="R565">
            <v>0</v>
          </cell>
        </row>
        <row r="566">
          <cell r="Q566">
            <v>0</v>
          </cell>
          <cell r="R566">
            <v>0</v>
          </cell>
        </row>
        <row r="567">
          <cell r="Q567">
            <v>0</v>
          </cell>
          <cell r="R567">
            <v>0</v>
          </cell>
        </row>
        <row r="568">
          <cell r="Q568">
            <v>3.2507662670159494</v>
          </cell>
          <cell r="R568">
            <v>0</v>
          </cell>
        </row>
        <row r="569">
          <cell r="Q569">
            <v>10.652008367025203</v>
          </cell>
          <cell r="R569">
            <v>0</v>
          </cell>
        </row>
        <row r="570">
          <cell r="Q570">
            <v>3.6126606175766733</v>
          </cell>
          <cell r="R570">
            <v>0</v>
          </cell>
        </row>
        <row r="571">
          <cell r="Q571">
            <v>0</v>
          </cell>
          <cell r="R571">
            <v>0</v>
          </cell>
        </row>
        <row r="572">
          <cell r="Q572">
            <v>0</v>
          </cell>
          <cell r="R572">
            <v>0</v>
          </cell>
        </row>
        <row r="573">
          <cell r="Q573">
            <v>0</v>
          </cell>
          <cell r="R573">
            <v>0</v>
          </cell>
        </row>
        <row r="574">
          <cell r="Q574">
            <v>0</v>
          </cell>
          <cell r="R574">
            <v>0</v>
          </cell>
        </row>
        <row r="575">
          <cell r="Q575">
            <v>0</v>
          </cell>
          <cell r="R575">
            <v>0</v>
          </cell>
        </row>
        <row r="576">
          <cell r="Q576">
            <v>0</v>
          </cell>
          <cell r="R576">
            <v>0</v>
          </cell>
        </row>
        <row r="577">
          <cell r="Q577">
            <v>0</v>
          </cell>
          <cell r="R577">
            <v>0</v>
          </cell>
        </row>
        <row r="578">
          <cell r="Q578">
            <v>0</v>
          </cell>
          <cell r="R578">
            <v>0</v>
          </cell>
        </row>
        <row r="579">
          <cell r="Q579">
            <v>0</v>
          </cell>
          <cell r="R579">
            <v>0</v>
          </cell>
        </row>
        <row r="580">
          <cell r="Q580">
            <v>6.7773500000000002</v>
          </cell>
          <cell r="R580">
            <v>0</v>
          </cell>
        </row>
        <row r="581">
          <cell r="Q581">
            <v>2.5587865460896717</v>
          </cell>
          <cell r="R581">
            <v>0</v>
          </cell>
        </row>
        <row r="582">
          <cell r="Q582">
            <v>1.9871384148675357</v>
          </cell>
          <cell r="R582">
            <v>1.9871384148675357</v>
          </cell>
        </row>
        <row r="583">
          <cell r="Q583">
            <v>5.42455</v>
          </cell>
          <cell r="R583">
            <v>0</v>
          </cell>
        </row>
        <row r="584">
          <cell r="Q584">
            <v>2.5898649251919754</v>
          </cell>
          <cell r="R584">
            <v>0</v>
          </cell>
        </row>
        <row r="585">
          <cell r="Q585">
            <v>1.8215435469619077</v>
          </cell>
          <cell r="R585">
            <v>1.8215435469619077</v>
          </cell>
        </row>
        <row r="586">
          <cell r="Q586">
            <v>0</v>
          </cell>
          <cell r="R586">
            <v>0</v>
          </cell>
        </row>
        <row r="587">
          <cell r="Q587">
            <v>0</v>
          </cell>
          <cell r="R587">
            <v>0</v>
          </cell>
        </row>
        <row r="588">
          <cell r="Q588">
            <v>0</v>
          </cell>
          <cell r="R588">
            <v>0</v>
          </cell>
        </row>
        <row r="589">
          <cell r="Q589">
            <v>0</v>
          </cell>
          <cell r="R589">
            <v>0</v>
          </cell>
        </row>
        <row r="590">
          <cell r="Q590">
            <v>3.5442621066244642</v>
          </cell>
          <cell r="R590">
            <v>0</v>
          </cell>
        </row>
        <row r="591">
          <cell r="Q591">
            <v>0</v>
          </cell>
          <cell r="R591">
            <v>0</v>
          </cell>
        </row>
        <row r="592">
          <cell r="Q592">
            <v>0</v>
          </cell>
          <cell r="R592">
            <v>0</v>
          </cell>
        </row>
        <row r="593">
          <cell r="Q593">
            <v>2.5868074143135904</v>
          </cell>
          <cell r="R593">
            <v>0</v>
          </cell>
        </row>
        <row r="594">
          <cell r="Q594">
            <v>0</v>
          </cell>
          <cell r="R594">
            <v>0</v>
          </cell>
        </row>
        <row r="595">
          <cell r="Q595">
            <v>0</v>
          </cell>
          <cell r="R595">
            <v>0</v>
          </cell>
        </row>
        <row r="596">
          <cell r="Q596">
            <v>0</v>
          </cell>
          <cell r="R596">
            <v>0</v>
          </cell>
        </row>
        <row r="597">
          <cell r="Q597">
            <v>0</v>
          </cell>
          <cell r="R597">
            <v>0</v>
          </cell>
        </row>
        <row r="598">
          <cell r="Q598">
            <v>0</v>
          </cell>
          <cell r="R598">
            <v>0</v>
          </cell>
        </row>
        <row r="599">
          <cell r="Q599">
            <v>0</v>
          </cell>
          <cell r="R599">
            <v>0</v>
          </cell>
        </row>
        <row r="600">
          <cell r="Q600">
            <v>0</v>
          </cell>
          <cell r="R600">
            <v>0</v>
          </cell>
        </row>
        <row r="601">
          <cell r="Q601">
            <v>0</v>
          </cell>
          <cell r="R601">
            <v>0</v>
          </cell>
        </row>
        <row r="602">
          <cell r="Q602">
            <v>0</v>
          </cell>
          <cell r="R602">
            <v>0</v>
          </cell>
        </row>
        <row r="603">
          <cell r="Q603">
            <v>0</v>
          </cell>
          <cell r="R603">
            <v>0</v>
          </cell>
        </row>
        <row r="604">
          <cell r="Q604">
            <v>0</v>
          </cell>
          <cell r="R604">
            <v>0</v>
          </cell>
        </row>
        <row r="605">
          <cell r="Q605">
            <v>0</v>
          </cell>
          <cell r="R605">
            <v>0</v>
          </cell>
        </row>
        <row r="606">
          <cell r="Q606">
            <v>0</v>
          </cell>
          <cell r="R606">
            <v>0</v>
          </cell>
        </row>
        <row r="607">
          <cell r="Q607">
            <v>0</v>
          </cell>
          <cell r="R607">
            <v>0</v>
          </cell>
        </row>
        <row r="608">
          <cell r="Q608">
            <v>0</v>
          </cell>
          <cell r="R608">
            <v>0</v>
          </cell>
        </row>
        <row r="609">
          <cell r="Q609">
            <v>0</v>
          </cell>
          <cell r="R609">
            <v>0</v>
          </cell>
        </row>
        <row r="610">
          <cell r="Q610">
            <v>0</v>
          </cell>
          <cell r="R610">
            <v>0</v>
          </cell>
        </row>
        <row r="611">
          <cell r="Q611">
            <v>0</v>
          </cell>
          <cell r="R611">
            <v>0</v>
          </cell>
        </row>
        <row r="612">
          <cell r="Q612">
            <v>0</v>
          </cell>
          <cell r="R612">
            <v>0</v>
          </cell>
        </row>
        <row r="613">
          <cell r="Q613">
            <v>0</v>
          </cell>
          <cell r="R613">
            <v>0</v>
          </cell>
        </row>
        <row r="614">
          <cell r="Q614">
            <v>0</v>
          </cell>
          <cell r="R614">
            <v>0</v>
          </cell>
        </row>
        <row r="615">
          <cell r="Q615">
            <v>0</v>
          </cell>
          <cell r="R615">
            <v>0</v>
          </cell>
        </row>
        <row r="616">
          <cell r="Q616">
            <v>0</v>
          </cell>
          <cell r="R616">
            <v>0</v>
          </cell>
        </row>
        <row r="617">
          <cell r="Q617">
            <v>0</v>
          </cell>
          <cell r="R617">
            <v>0</v>
          </cell>
        </row>
        <row r="618">
          <cell r="Q618">
            <v>0</v>
          </cell>
          <cell r="R618">
            <v>0</v>
          </cell>
        </row>
        <row r="619">
          <cell r="Q619">
            <v>0</v>
          </cell>
          <cell r="R619">
            <v>0</v>
          </cell>
        </row>
        <row r="620">
          <cell r="Q620">
            <v>0</v>
          </cell>
          <cell r="R620">
            <v>0</v>
          </cell>
        </row>
        <row r="621">
          <cell r="Q621">
            <v>0</v>
          </cell>
          <cell r="R621">
            <v>0</v>
          </cell>
        </row>
        <row r="622">
          <cell r="Q622">
            <v>0</v>
          </cell>
          <cell r="R622">
            <v>0</v>
          </cell>
        </row>
        <row r="623">
          <cell r="Q623">
            <v>0</v>
          </cell>
          <cell r="R623">
            <v>0</v>
          </cell>
        </row>
        <row r="624">
          <cell r="Q624">
            <v>0</v>
          </cell>
          <cell r="R624">
            <v>0</v>
          </cell>
        </row>
        <row r="625">
          <cell r="Q625">
            <v>0</v>
          </cell>
          <cell r="R625">
            <v>0</v>
          </cell>
        </row>
        <row r="626">
          <cell r="Q626">
            <v>0</v>
          </cell>
          <cell r="R626">
            <v>0</v>
          </cell>
        </row>
        <row r="627">
          <cell r="Q627">
            <v>0</v>
          </cell>
          <cell r="R627">
            <v>0</v>
          </cell>
        </row>
        <row r="628">
          <cell r="Q628">
            <v>0</v>
          </cell>
          <cell r="R628">
            <v>0</v>
          </cell>
        </row>
        <row r="629">
          <cell r="Q629">
            <v>0</v>
          </cell>
          <cell r="R629">
            <v>0</v>
          </cell>
        </row>
        <row r="630">
          <cell r="Q630">
            <v>0</v>
          </cell>
          <cell r="R630">
            <v>0</v>
          </cell>
        </row>
        <row r="631">
          <cell r="Q631">
            <v>0</v>
          </cell>
          <cell r="R631">
            <v>0</v>
          </cell>
        </row>
        <row r="632">
          <cell r="Q632">
            <v>0</v>
          </cell>
          <cell r="R632">
            <v>0</v>
          </cell>
        </row>
        <row r="633">
          <cell r="Q633">
            <v>0</v>
          </cell>
          <cell r="R633">
            <v>0</v>
          </cell>
        </row>
        <row r="634">
          <cell r="Q634">
            <v>0</v>
          </cell>
          <cell r="R634">
            <v>0</v>
          </cell>
        </row>
        <row r="635">
          <cell r="Q635">
            <v>0</v>
          </cell>
          <cell r="R635">
            <v>0</v>
          </cell>
        </row>
        <row r="636">
          <cell r="Q636">
            <v>0</v>
          </cell>
          <cell r="R636">
            <v>0</v>
          </cell>
        </row>
        <row r="637">
          <cell r="Q637">
            <v>0</v>
          </cell>
          <cell r="R637">
            <v>0</v>
          </cell>
        </row>
        <row r="638">
          <cell r="Q638">
            <v>0</v>
          </cell>
          <cell r="R638">
            <v>0</v>
          </cell>
        </row>
        <row r="639">
          <cell r="Q639">
            <v>0</v>
          </cell>
          <cell r="R639">
            <v>0</v>
          </cell>
        </row>
        <row r="640">
          <cell r="Q640">
            <v>0</v>
          </cell>
          <cell r="R640">
            <v>0</v>
          </cell>
        </row>
        <row r="641">
          <cell r="Q641">
            <v>0</v>
          </cell>
          <cell r="R641">
            <v>0</v>
          </cell>
        </row>
        <row r="642">
          <cell r="Q642">
            <v>20.633004292385728</v>
          </cell>
          <cell r="R642">
            <v>0</v>
          </cell>
        </row>
        <row r="643">
          <cell r="Q643">
            <v>10.531376916838296</v>
          </cell>
          <cell r="R643">
            <v>0</v>
          </cell>
        </row>
        <row r="644">
          <cell r="Q644">
            <v>36.974796059893428</v>
          </cell>
          <cell r="R644">
            <v>0</v>
          </cell>
        </row>
        <row r="645">
          <cell r="Q645">
            <v>24.775940659742353</v>
          </cell>
          <cell r="R645">
            <v>0</v>
          </cell>
        </row>
        <row r="646">
          <cell r="Q646">
            <v>26.57410321409095</v>
          </cell>
          <cell r="R646">
            <v>0</v>
          </cell>
        </row>
        <row r="647">
          <cell r="Q647">
            <v>0</v>
          </cell>
          <cell r="R647">
            <v>0</v>
          </cell>
        </row>
        <row r="648">
          <cell r="Q648">
            <v>0</v>
          </cell>
          <cell r="R648">
            <v>0</v>
          </cell>
        </row>
        <row r="649">
          <cell r="Q649">
            <v>0</v>
          </cell>
          <cell r="R649">
            <v>0</v>
          </cell>
        </row>
        <row r="650">
          <cell r="Q650">
            <v>0</v>
          </cell>
          <cell r="R650">
            <v>0</v>
          </cell>
        </row>
        <row r="651">
          <cell r="Q651">
            <v>0</v>
          </cell>
          <cell r="R651">
            <v>0</v>
          </cell>
        </row>
        <row r="652">
          <cell r="Q652">
            <v>0</v>
          </cell>
          <cell r="R652">
            <v>0</v>
          </cell>
        </row>
        <row r="653">
          <cell r="Q653">
            <v>0</v>
          </cell>
          <cell r="R653">
            <v>0</v>
          </cell>
        </row>
        <row r="654">
          <cell r="Q654">
            <v>0</v>
          </cell>
          <cell r="R654">
            <v>0</v>
          </cell>
        </row>
        <row r="655">
          <cell r="Q655">
            <v>0</v>
          </cell>
          <cell r="R655">
            <v>0</v>
          </cell>
        </row>
        <row r="656">
          <cell r="Q656">
            <v>0</v>
          </cell>
          <cell r="R656">
            <v>0</v>
          </cell>
        </row>
        <row r="657">
          <cell r="Q657">
            <v>0</v>
          </cell>
          <cell r="R657">
            <v>0</v>
          </cell>
        </row>
        <row r="658">
          <cell r="Q658">
            <v>0</v>
          </cell>
          <cell r="R658">
            <v>0</v>
          </cell>
        </row>
        <row r="659">
          <cell r="Q659">
            <v>0</v>
          </cell>
          <cell r="R659">
            <v>0</v>
          </cell>
        </row>
        <row r="660">
          <cell r="Q660">
            <v>0</v>
          </cell>
          <cell r="R660">
            <v>0</v>
          </cell>
        </row>
        <row r="661">
          <cell r="Q661">
            <v>0</v>
          </cell>
          <cell r="R661">
            <v>0</v>
          </cell>
        </row>
        <row r="662">
          <cell r="Q662">
            <v>0</v>
          </cell>
          <cell r="R662">
            <v>0</v>
          </cell>
        </row>
        <row r="663">
          <cell r="Q663">
            <v>0</v>
          </cell>
          <cell r="R663">
            <v>0</v>
          </cell>
        </row>
        <row r="664">
          <cell r="Q664">
            <v>0</v>
          </cell>
          <cell r="R664">
            <v>0</v>
          </cell>
        </row>
        <row r="665">
          <cell r="Q665">
            <v>0</v>
          </cell>
          <cell r="R665">
            <v>0</v>
          </cell>
        </row>
        <row r="666">
          <cell r="Q666">
            <v>0</v>
          </cell>
          <cell r="R666">
            <v>0</v>
          </cell>
        </row>
        <row r="667">
          <cell r="Q667">
            <v>0</v>
          </cell>
          <cell r="R667">
            <v>0</v>
          </cell>
        </row>
        <row r="668">
          <cell r="Q668">
            <v>0</v>
          </cell>
          <cell r="R668">
            <v>0</v>
          </cell>
        </row>
        <row r="669">
          <cell r="Q669">
            <v>0</v>
          </cell>
          <cell r="R669">
            <v>0</v>
          </cell>
        </row>
        <row r="670">
          <cell r="Q670">
            <v>0</v>
          </cell>
          <cell r="R670">
            <v>0</v>
          </cell>
        </row>
        <row r="671">
          <cell r="Q671">
            <v>0</v>
          </cell>
          <cell r="R671">
            <v>0</v>
          </cell>
        </row>
        <row r="672">
          <cell r="Q672">
            <v>0</v>
          </cell>
          <cell r="R672">
            <v>0</v>
          </cell>
        </row>
        <row r="673">
          <cell r="Q673">
            <v>0</v>
          </cell>
          <cell r="R673">
            <v>0</v>
          </cell>
        </row>
        <row r="674">
          <cell r="Q674">
            <v>0</v>
          </cell>
          <cell r="R674">
            <v>0</v>
          </cell>
        </row>
        <row r="675">
          <cell r="Q675">
            <v>0</v>
          </cell>
          <cell r="R675">
            <v>0</v>
          </cell>
        </row>
        <row r="676">
          <cell r="Q676">
            <v>0</v>
          </cell>
          <cell r="R676">
            <v>0</v>
          </cell>
        </row>
        <row r="677">
          <cell r="Q677">
            <v>0</v>
          </cell>
          <cell r="R677">
            <v>0</v>
          </cell>
        </row>
        <row r="678">
          <cell r="Q678">
            <v>0</v>
          </cell>
          <cell r="R678">
            <v>0</v>
          </cell>
        </row>
        <row r="679">
          <cell r="Q679">
            <v>0</v>
          </cell>
          <cell r="R679">
            <v>0</v>
          </cell>
        </row>
        <row r="680">
          <cell r="Q680">
            <v>0</v>
          </cell>
          <cell r="R680">
            <v>0</v>
          </cell>
        </row>
        <row r="681">
          <cell r="Q681">
            <v>0</v>
          </cell>
          <cell r="R681">
            <v>0</v>
          </cell>
        </row>
        <row r="682">
          <cell r="Q682">
            <v>0</v>
          </cell>
          <cell r="R682">
            <v>0</v>
          </cell>
        </row>
        <row r="683">
          <cell r="Q683">
            <v>0</v>
          </cell>
          <cell r="R683">
            <v>0</v>
          </cell>
        </row>
        <row r="684">
          <cell r="Q684">
            <v>0</v>
          </cell>
          <cell r="R684">
            <v>0</v>
          </cell>
        </row>
        <row r="685">
          <cell r="Q685">
            <v>0</v>
          </cell>
          <cell r="R685">
            <v>0</v>
          </cell>
        </row>
        <row r="686">
          <cell r="Q686">
            <v>11.999258889777042</v>
          </cell>
          <cell r="R686">
            <v>35.997776669331131</v>
          </cell>
        </row>
        <row r="687">
          <cell r="Q687">
            <v>12.934037071567952</v>
          </cell>
          <cell r="R687">
            <v>38.802111214703856</v>
          </cell>
        </row>
        <row r="688">
          <cell r="Q688">
            <v>2.292852017154849</v>
          </cell>
          <cell r="R688">
            <v>6.878556051464547</v>
          </cell>
        </row>
        <row r="689">
          <cell r="Q689">
            <v>2.292852017154849</v>
          </cell>
          <cell r="R689">
            <v>6.878556051464547</v>
          </cell>
        </row>
        <row r="690">
          <cell r="Q690">
            <v>3.3373734916365025</v>
          </cell>
          <cell r="R690">
            <v>10.012120474909507</v>
          </cell>
        </row>
        <row r="691">
          <cell r="Q691">
            <v>3.3373734916365025</v>
          </cell>
          <cell r="R691">
            <v>10.012120474909507</v>
          </cell>
        </row>
        <row r="692">
          <cell r="Q692">
            <v>4.2329575870586025</v>
          </cell>
          <cell r="R692">
            <v>12.698872761175807</v>
          </cell>
        </row>
        <row r="693">
          <cell r="Q693">
            <v>0</v>
          </cell>
          <cell r="R693">
            <v>0</v>
          </cell>
        </row>
        <row r="694">
          <cell r="Q694">
            <v>0</v>
          </cell>
          <cell r="R694">
            <v>0</v>
          </cell>
        </row>
        <row r="695">
          <cell r="Q695">
            <v>16.881437996007524</v>
          </cell>
          <cell r="R695">
            <v>50.644313988022567</v>
          </cell>
        </row>
        <row r="696">
          <cell r="Q696">
            <v>3.1845166904928455</v>
          </cell>
          <cell r="R696">
            <v>9.5535500714785364</v>
          </cell>
        </row>
        <row r="697">
          <cell r="Q697">
            <v>3.1845166904928455</v>
          </cell>
          <cell r="R697">
            <v>9.5535500714785364</v>
          </cell>
        </row>
        <row r="698">
          <cell r="Q698">
            <v>0</v>
          </cell>
          <cell r="R698">
            <v>0</v>
          </cell>
        </row>
        <row r="699">
          <cell r="Q699">
            <v>0</v>
          </cell>
          <cell r="R699">
            <v>0</v>
          </cell>
        </row>
        <row r="700">
          <cell r="Q700">
            <v>0</v>
          </cell>
          <cell r="R700">
            <v>0</v>
          </cell>
        </row>
        <row r="701">
          <cell r="Q701">
            <v>0</v>
          </cell>
          <cell r="R701">
            <v>0</v>
          </cell>
        </row>
        <row r="702">
          <cell r="Q702">
            <v>0</v>
          </cell>
          <cell r="R702">
            <v>0</v>
          </cell>
        </row>
        <row r="703">
          <cell r="Q703">
            <v>0</v>
          </cell>
          <cell r="R703">
            <v>0</v>
          </cell>
        </row>
        <row r="704">
          <cell r="Q704">
            <v>0</v>
          </cell>
          <cell r="R704">
            <v>0</v>
          </cell>
        </row>
        <row r="705">
          <cell r="Q705">
            <v>0</v>
          </cell>
          <cell r="R705">
            <v>0</v>
          </cell>
        </row>
        <row r="706">
          <cell r="Q706">
            <v>0</v>
          </cell>
          <cell r="R706">
            <v>0</v>
          </cell>
        </row>
        <row r="707">
          <cell r="Q707">
            <v>2.0870500000000001</v>
          </cell>
          <cell r="R707">
            <v>0</v>
          </cell>
        </row>
        <row r="708">
          <cell r="Q708">
            <v>3.1663194649228035</v>
          </cell>
          <cell r="R708">
            <v>15.831597324614018</v>
          </cell>
        </row>
        <row r="709">
          <cell r="Q709">
            <v>3.4138018922083306</v>
          </cell>
          <cell r="R709">
            <v>6.8276037844166613</v>
          </cell>
        </row>
        <row r="710">
          <cell r="Q710">
            <v>3.4138018922083306</v>
          </cell>
          <cell r="R710">
            <v>6.8276037844166613</v>
          </cell>
        </row>
        <row r="711">
          <cell r="Q711">
            <v>3.1159271126959154</v>
          </cell>
          <cell r="R711">
            <v>15.579635563479576</v>
          </cell>
        </row>
        <row r="712">
          <cell r="Q712">
            <v>3.4138018922083306</v>
          </cell>
          <cell r="R712">
            <v>6.8276037844166613</v>
          </cell>
        </row>
        <row r="713">
          <cell r="Q713">
            <v>3.4138018922083306</v>
          </cell>
          <cell r="R713">
            <v>6.8276037844166613</v>
          </cell>
        </row>
        <row r="714">
          <cell r="Q714">
            <v>38.129468286974671</v>
          </cell>
          <cell r="R714">
            <v>0</v>
          </cell>
        </row>
        <row r="715">
          <cell r="Q715">
            <v>0</v>
          </cell>
          <cell r="R715">
            <v>0</v>
          </cell>
        </row>
        <row r="716">
          <cell r="Q716">
            <v>33.280423280423278</v>
          </cell>
          <cell r="R716">
            <v>0</v>
          </cell>
        </row>
        <row r="717">
          <cell r="Q717">
            <v>226.35337301587299</v>
          </cell>
          <cell r="R717">
            <v>0</v>
          </cell>
        </row>
        <row r="718">
          <cell r="Q718">
            <v>0</v>
          </cell>
          <cell r="R718">
            <v>0</v>
          </cell>
        </row>
        <row r="719">
          <cell r="Q719">
            <v>0</v>
          </cell>
          <cell r="R719">
            <v>0</v>
          </cell>
        </row>
        <row r="720">
          <cell r="Q720">
            <v>0</v>
          </cell>
          <cell r="R720">
            <v>0</v>
          </cell>
        </row>
        <row r="721">
          <cell r="Q721">
            <v>0</v>
          </cell>
          <cell r="R721">
            <v>0</v>
          </cell>
        </row>
        <row r="722">
          <cell r="Q722">
            <v>0</v>
          </cell>
          <cell r="R722">
            <v>0</v>
          </cell>
        </row>
        <row r="723">
          <cell r="Q723">
            <v>27.965343915343915</v>
          </cell>
          <cell r="R723">
            <v>0</v>
          </cell>
        </row>
        <row r="724">
          <cell r="Q724">
            <v>0</v>
          </cell>
          <cell r="R724">
            <v>0</v>
          </cell>
        </row>
        <row r="725">
          <cell r="Q725">
            <v>0</v>
          </cell>
          <cell r="R725">
            <v>0</v>
          </cell>
        </row>
        <row r="726">
          <cell r="Q726">
            <v>0</v>
          </cell>
          <cell r="R726">
            <v>0</v>
          </cell>
        </row>
        <row r="727">
          <cell r="Q727">
            <v>0</v>
          </cell>
          <cell r="R727">
            <v>0</v>
          </cell>
        </row>
        <row r="728">
          <cell r="Q728">
            <v>0</v>
          </cell>
          <cell r="R728">
            <v>0</v>
          </cell>
        </row>
        <row r="729">
          <cell r="Q729">
            <v>0</v>
          </cell>
          <cell r="R729">
            <v>0</v>
          </cell>
        </row>
        <row r="730">
          <cell r="Q730">
            <v>0</v>
          </cell>
          <cell r="R730">
            <v>0</v>
          </cell>
        </row>
        <row r="731">
          <cell r="Q731">
            <v>0</v>
          </cell>
          <cell r="R731">
            <v>0</v>
          </cell>
        </row>
        <row r="732">
          <cell r="Q732">
            <v>0</v>
          </cell>
          <cell r="R732">
            <v>0</v>
          </cell>
        </row>
        <row r="733">
          <cell r="Q733">
            <v>3.1159271126959154</v>
          </cell>
          <cell r="R733">
            <v>15.579635563479576</v>
          </cell>
        </row>
        <row r="734">
          <cell r="Q734">
            <v>3.6176109603998725</v>
          </cell>
          <cell r="R734">
            <v>7.235221920799745</v>
          </cell>
        </row>
        <row r="735">
          <cell r="Q735">
            <v>3.6176109603998725</v>
          </cell>
          <cell r="R735">
            <v>7.235221920799745</v>
          </cell>
        </row>
        <row r="736">
          <cell r="Q736">
            <v>3.1159271126959154</v>
          </cell>
          <cell r="R736">
            <v>15.579635563479576</v>
          </cell>
        </row>
        <row r="737">
          <cell r="Q737">
            <v>3.6176109603998725</v>
          </cell>
          <cell r="R737">
            <v>7.235221920799745</v>
          </cell>
        </row>
        <row r="738">
          <cell r="Q738">
            <v>3.6176109603998725</v>
          </cell>
          <cell r="R738">
            <v>7.235221920799745</v>
          </cell>
        </row>
        <row r="739">
          <cell r="Q739">
            <v>0</v>
          </cell>
          <cell r="R739">
            <v>0</v>
          </cell>
        </row>
        <row r="740">
          <cell r="Q740">
            <v>0</v>
          </cell>
          <cell r="R740">
            <v>0</v>
          </cell>
        </row>
        <row r="741">
          <cell r="Q741">
            <v>0</v>
          </cell>
          <cell r="R741">
            <v>0</v>
          </cell>
        </row>
        <row r="742">
          <cell r="Q742">
            <v>0</v>
          </cell>
          <cell r="R742">
            <v>0</v>
          </cell>
        </row>
        <row r="743">
          <cell r="Q743">
            <v>0</v>
          </cell>
          <cell r="R743">
            <v>0</v>
          </cell>
        </row>
        <row r="744">
          <cell r="Q744">
            <v>0</v>
          </cell>
          <cell r="R744">
            <v>0</v>
          </cell>
        </row>
        <row r="745">
          <cell r="Q745">
            <v>0</v>
          </cell>
          <cell r="R745">
            <v>0</v>
          </cell>
        </row>
        <row r="746">
          <cell r="Q746">
            <v>0</v>
          </cell>
          <cell r="R746">
            <v>0</v>
          </cell>
        </row>
        <row r="747">
          <cell r="Q747">
            <v>0</v>
          </cell>
          <cell r="R747">
            <v>0</v>
          </cell>
        </row>
        <row r="748">
          <cell r="Q748">
            <v>0</v>
          </cell>
          <cell r="R748">
            <v>0</v>
          </cell>
        </row>
        <row r="749">
          <cell r="Q749">
            <v>0</v>
          </cell>
          <cell r="R749">
            <v>0</v>
          </cell>
        </row>
        <row r="750">
          <cell r="Q750">
            <v>0</v>
          </cell>
          <cell r="R750">
            <v>0</v>
          </cell>
        </row>
        <row r="751">
          <cell r="Q751">
            <v>7.4131850323439217</v>
          </cell>
          <cell r="R751">
            <v>0</v>
          </cell>
        </row>
        <row r="752">
          <cell r="Q752">
            <v>0</v>
          </cell>
          <cell r="R752">
            <v>0</v>
          </cell>
        </row>
        <row r="753">
          <cell r="Q753">
            <v>0</v>
          </cell>
          <cell r="R753">
            <v>0</v>
          </cell>
        </row>
        <row r="754">
          <cell r="Q754">
            <v>0</v>
          </cell>
          <cell r="R754">
            <v>0</v>
          </cell>
        </row>
        <row r="755">
          <cell r="Q755">
            <v>0</v>
          </cell>
          <cell r="R755">
            <v>0</v>
          </cell>
        </row>
        <row r="756">
          <cell r="Q756">
            <v>0</v>
          </cell>
          <cell r="R756">
            <v>0</v>
          </cell>
        </row>
        <row r="757">
          <cell r="Q757">
            <v>0</v>
          </cell>
          <cell r="R757">
            <v>0</v>
          </cell>
        </row>
        <row r="758">
          <cell r="Q758">
            <v>0</v>
          </cell>
          <cell r="R758">
            <v>0</v>
          </cell>
        </row>
        <row r="759">
          <cell r="Q759">
            <v>0</v>
          </cell>
          <cell r="R759">
            <v>0</v>
          </cell>
        </row>
        <row r="760">
          <cell r="Q760">
            <v>0</v>
          </cell>
          <cell r="R760">
            <v>0</v>
          </cell>
        </row>
        <row r="761">
          <cell r="Q761">
            <v>0</v>
          </cell>
          <cell r="R761">
            <v>0</v>
          </cell>
        </row>
        <row r="762">
          <cell r="Q762">
            <v>0</v>
          </cell>
          <cell r="R762">
            <v>0</v>
          </cell>
        </row>
        <row r="763">
          <cell r="Q763">
            <v>0</v>
          </cell>
          <cell r="R763">
            <v>0</v>
          </cell>
        </row>
        <row r="764">
          <cell r="Q764">
            <v>23.493337672595509</v>
          </cell>
          <cell r="R764">
            <v>0</v>
          </cell>
        </row>
        <row r="765">
          <cell r="Q765">
            <v>0</v>
          </cell>
          <cell r="R765">
            <v>0</v>
          </cell>
        </row>
        <row r="766">
          <cell r="Q766">
            <v>0</v>
          </cell>
          <cell r="R766">
            <v>0</v>
          </cell>
        </row>
        <row r="767">
          <cell r="Q767">
            <v>0</v>
          </cell>
          <cell r="R767">
            <v>0</v>
          </cell>
        </row>
        <row r="768">
          <cell r="Q768">
            <v>0</v>
          </cell>
          <cell r="R768">
            <v>0</v>
          </cell>
        </row>
        <row r="769">
          <cell r="Q769">
            <v>0</v>
          </cell>
          <cell r="R769">
            <v>0</v>
          </cell>
        </row>
        <row r="770">
          <cell r="Q770">
            <v>0</v>
          </cell>
          <cell r="R770">
            <v>0</v>
          </cell>
        </row>
        <row r="771">
          <cell r="Q771">
            <v>0</v>
          </cell>
          <cell r="R771">
            <v>0</v>
          </cell>
        </row>
        <row r="772">
          <cell r="Q772">
            <v>0</v>
          </cell>
          <cell r="R772">
            <v>0</v>
          </cell>
        </row>
        <row r="773">
          <cell r="Q773">
            <v>0</v>
          </cell>
          <cell r="R773">
            <v>0</v>
          </cell>
        </row>
        <row r="774">
          <cell r="Q774">
            <v>0</v>
          </cell>
          <cell r="R774">
            <v>0</v>
          </cell>
        </row>
        <row r="775">
          <cell r="Q775">
            <v>0</v>
          </cell>
          <cell r="R775">
            <v>0</v>
          </cell>
        </row>
        <row r="776">
          <cell r="Q776">
            <v>0</v>
          </cell>
          <cell r="R776">
            <v>0</v>
          </cell>
        </row>
        <row r="777">
          <cell r="Q777">
            <v>0</v>
          </cell>
          <cell r="R777">
            <v>0</v>
          </cell>
        </row>
        <row r="778">
          <cell r="Q778">
            <v>0</v>
          </cell>
          <cell r="R778">
            <v>0</v>
          </cell>
        </row>
        <row r="779">
          <cell r="Q779">
            <v>0</v>
          </cell>
          <cell r="R779">
            <v>0</v>
          </cell>
        </row>
        <row r="780">
          <cell r="Q780">
            <v>0</v>
          </cell>
          <cell r="R780">
            <v>0</v>
          </cell>
        </row>
        <row r="781">
          <cell r="Q781">
            <v>0</v>
          </cell>
          <cell r="R781">
            <v>0</v>
          </cell>
        </row>
        <row r="782">
          <cell r="Q782">
            <v>0</v>
          </cell>
          <cell r="R782">
            <v>0</v>
          </cell>
        </row>
        <row r="783">
          <cell r="Q783">
            <v>0</v>
          </cell>
          <cell r="R783">
            <v>0</v>
          </cell>
        </row>
        <row r="784">
          <cell r="Q784">
            <v>0</v>
          </cell>
          <cell r="R784">
            <v>0</v>
          </cell>
        </row>
        <row r="785">
          <cell r="Q785">
            <v>28.590839677655786</v>
          </cell>
          <cell r="R785">
            <v>0</v>
          </cell>
        </row>
        <row r="786">
          <cell r="Q786">
            <v>0</v>
          </cell>
          <cell r="R786">
            <v>0</v>
          </cell>
        </row>
        <row r="787">
          <cell r="Q787">
            <v>0</v>
          </cell>
          <cell r="R787">
            <v>0</v>
          </cell>
        </row>
        <row r="788">
          <cell r="Q788">
            <v>0</v>
          </cell>
          <cell r="R788">
            <v>0</v>
          </cell>
        </row>
        <row r="789">
          <cell r="Q789">
            <v>0</v>
          </cell>
          <cell r="R789">
            <v>0</v>
          </cell>
        </row>
        <row r="790">
          <cell r="Q790">
            <v>0</v>
          </cell>
          <cell r="R790">
            <v>0</v>
          </cell>
        </row>
        <row r="791">
          <cell r="Q791">
            <v>0</v>
          </cell>
          <cell r="R791">
            <v>0</v>
          </cell>
        </row>
        <row r="792">
          <cell r="Q792">
            <v>0</v>
          </cell>
          <cell r="R792">
            <v>0</v>
          </cell>
        </row>
        <row r="793">
          <cell r="Q793">
            <v>0</v>
          </cell>
          <cell r="R793">
            <v>0</v>
          </cell>
        </row>
        <row r="794">
          <cell r="Q794">
            <v>0</v>
          </cell>
          <cell r="R794">
            <v>0</v>
          </cell>
        </row>
        <row r="795">
          <cell r="Q795">
            <v>0</v>
          </cell>
          <cell r="R795">
            <v>0</v>
          </cell>
        </row>
        <row r="796">
          <cell r="Q796">
            <v>0</v>
          </cell>
          <cell r="R796">
            <v>0</v>
          </cell>
        </row>
        <row r="797">
          <cell r="Q797">
            <v>0</v>
          </cell>
          <cell r="R797">
            <v>0</v>
          </cell>
        </row>
        <row r="798">
          <cell r="Q798">
            <v>0</v>
          </cell>
          <cell r="R798">
            <v>0</v>
          </cell>
        </row>
        <row r="799">
          <cell r="Q799">
            <v>0</v>
          </cell>
          <cell r="R799">
            <v>0</v>
          </cell>
        </row>
        <row r="800">
          <cell r="Q800">
            <v>0</v>
          </cell>
          <cell r="R800">
            <v>0</v>
          </cell>
        </row>
        <row r="801">
          <cell r="Q801">
            <v>0</v>
          </cell>
          <cell r="R801">
            <v>0</v>
          </cell>
        </row>
        <row r="802">
          <cell r="Q802">
            <v>0</v>
          </cell>
          <cell r="R802">
            <v>0</v>
          </cell>
        </row>
        <row r="803">
          <cell r="Q803">
            <v>0</v>
          </cell>
          <cell r="R803">
            <v>0</v>
          </cell>
        </row>
        <row r="804">
          <cell r="Q804">
            <v>0</v>
          </cell>
          <cell r="R804">
            <v>0</v>
          </cell>
        </row>
        <row r="805">
          <cell r="Q805">
            <v>0</v>
          </cell>
          <cell r="R805">
            <v>0</v>
          </cell>
        </row>
        <row r="806">
          <cell r="Q806">
            <v>0</v>
          </cell>
          <cell r="R806">
            <v>0</v>
          </cell>
        </row>
        <row r="807">
          <cell r="Q807">
            <v>0</v>
          </cell>
          <cell r="R807">
            <v>0</v>
          </cell>
        </row>
        <row r="808">
          <cell r="Q808">
            <v>0</v>
          </cell>
          <cell r="R808">
            <v>0</v>
          </cell>
        </row>
        <row r="809">
          <cell r="Q809">
            <v>0</v>
          </cell>
          <cell r="R809">
            <v>0</v>
          </cell>
        </row>
        <row r="810">
          <cell r="Q810">
            <v>0</v>
          </cell>
          <cell r="R810">
            <v>0</v>
          </cell>
        </row>
        <row r="811">
          <cell r="Q811">
            <v>0</v>
          </cell>
          <cell r="R811">
            <v>0</v>
          </cell>
        </row>
        <row r="812">
          <cell r="Q812">
            <v>0</v>
          </cell>
          <cell r="R812">
            <v>0</v>
          </cell>
        </row>
        <row r="813">
          <cell r="Q813">
            <v>0</v>
          </cell>
          <cell r="R813">
            <v>0</v>
          </cell>
        </row>
        <row r="814">
          <cell r="Q814">
            <v>0</v>
          </cell>
          <cell r="R814">
            <v>0</v>
          </cell>
        </row>
        <row r="815">
          <cell r="Q815">
            <v>0</v>
          </cell>
          <cell r="R815">
            <v>0</v>
          </cell>
        </row>
        <row r="816">
          <cell r="Q816">
            <v>0</v>
          </cell>
          <cell r="R816">
            <v>0</v>
          </cell>
        </row>
        <row r="817">
          <cell r="Q817">
            <v>0</v>
          </cell>
          <cell r="R817">
            <v>0</v>
          </cell>
        </row>
        <row r="818">
          <cell r="Q818">
            <v>0</v>
          </cell>
          <cell r="R818">
            <v>0</v>
          </cell>
        </row>
        <row r="819">
          <cell r="Q819">
            <v>0</v>
          </cell>
          <cell r="R819">
            <v>0</v>
          </cell>
        </row>
        <row r="820">
          <cell r="Q820">
            <v>0</v>
          </cell>
          <cell r="R820">
            <v>0</v>
          </cell>
        </row>
        <row r="821">
          <cell r="Q821">
            <v>0</v>
          </cell>
          <cell r="R821">
            <v>0</v>
          </cell>
        </row>
        <row r="822">
          <cell r="Q822">
            <v>0</v>
          </cell>
          <cell r="R822">
            <v>0</v>
          </cell>
        </row>
        <row r="823">
          <cell r="Q823">
            <v>0</v>
          </cell>
          <cell r="R823">
            <v>0</v>
          </cell>
        </row>
        <row r="824">
          <cell r="Q824">
            <v>0</v>
          </cell>
          <cell r="R824">
            <v>0</v>
          </cell>
        </row>
        <row r="825">
          <cell r="Q825">
            <v>0</v>
          </cell>
          <cell r="R825">
            <v>0</v>
          </cell>
        </row>
        <row r="826">
          <cell r="Q826">
            <v>0</v>
          </cell>
          <cell r="R826">
            <v>0</v>
          </cell>
        </row>
        <row r="827">
          <cell r="Q827">
            <v>0</v>
          </cell>
          <cell r="R827">
            <v>0</v>
          </cell>
        </row>
        <row r="828">
          <cell r="Q828">
            <v>0</v>
          </cell>
          <cell r="R828">
            <v>0</v>
          </cell>
        </row>
        <row r="829">
          <cell r="Q829">
            <v>0</v>
          </cell>
          <cell r="R829">
            <v>0</v>
          </cell>
        </row>
        <row r="830">
          <cell r="Q830">
            <v>0</v>
          </cell>
          <cell r="R830">
            <v>0</v>
          </cell>
        </row>
        <row r="831">
          <cell r="Q831">
            <v>0</v>
          </cell>
          <cell r="R831">
            <v>0</v>
          </cell>
        </row>
        <row r="832">
          <cell r="Q832">
            <v>0</v>
          </cell>
          <cell r="R832">
            <v>0</v>
          </cell>
        </row>
        <row r="833">
          <cell r="Q833">
            <v>0</v>
          </cell>
          <cell r="R833">
            <v>0</v>
          </cell>
        </row>
        <row r="834">
          <cell r="Q834">
            <v>0</v>
          </cell>
          <cell r="R834">
            <v>0</v>
          </cell>
        </row>
        <row r="835">
          <cell r="Q835">
            <v>0</v>
          </cell>
          <cell r="R835">
            <v>0</v>
          </cell>
        </row>
        <row r="836">
          <cell r="Q836">
            <v>0</v>
          </cell>
          <cell r="R836">
            <v>0</v>
          </cell>
        </row>
        <row r="837">
          <cell r="Q837">
            <v>0</v>
          </cell>
          <cell r="R837">
            <v>0</v>
          </cell>
        </row>
        <row r="838">
          <cell r="Q838">
            <v>0</v>
          </cell>
          <cell r="R838">
            <v>0</v>
          </cell>
        </row>
        <row r="839">
          <cell r="Q839">
            <v>0</v>
          </cell>
          <cell r="R839">
            <v>0</v>
          </cell>
        </row>
        <row r="840">
          <cell r="Q840">
            <v>0</v>
          </cell>
          <cell r="R840">
            <v>0</v>
          </cell>
        </row>
        <row r="841">
          <cell r="Q841">
            <v>0</v>
          </cell>
          <cell r="R841">
            <v>0</v>
          </cell>
        </row>
        <row r="842">
          <cell r="Q842">
            <v>0</v>
          </cell>
          <cell r="R842">
            <v>0</v>
          </cell>
        </row>
        <row r="843">
          <cell r="Q843">
            <v>0</v>
          </cell>
          <cell r="R843">
            <v>0</v>
          </cell>
        </row>
        <row r="844">
          <cell r="Q844">
            <v>0</v>
          </cell>
          <cell r="R844">
            <v>0</v>
          </cell>
        </row>
        <row r="845">
          <cell r="Q845">
            <v>0</v>
          </cell>
          <cell r="R845">
            <v>0</v>
          </cell>
        </row>
        <row r="846">
          <cell r="Q846">
            <v>0</v>
          </cell>
          <cell r="R846">
            <v>0</v>
          </cell>
        </row>
        <row r="847">
          <cell r="Q847">
            <v>1.3623922332394882</v>
          </cell>
          <cell r="R847">
            <v>0</v>
          </cell>
        </row>
        <row r="848">
          <cell r="Q848">
            <v>0</v>
          </cell>
          <cell r="R848">
            <v>0</v>
          </cell>
        </row>
        <row r="849">
          <cell r="Q849">
            <v>0</v>
          </cell>
          <cell r="R849">
            <v>0</v>
          </cell>
        </row>
        <row r="850">
          <cell r="Q850">
            <v>0</v>
          </cell>
          <cell r="R850">
            <v>0</v>
          </cell>
        </row>
        <row r="851">
          <cell r="Q851">
            <v>0</v>
          </cell>
          <cell r="R851">
            <v>0</v>
          </cell>
        </row>
        <row r="852">
          <cell r="Q852">
            <v>0</v>
          </cell>
          <cell r="R852">
            <v>0</v>
          </cell>
        </row>
        <row r="853">
          <cell r="Q853">
            <v>0</v>
          </cell>
          <cell r="R853">
            <v>0</v>
          </cell>
        </row>
        <row r="854">
          <cell r="Q854">
            <v>0</v>
          </cell>
          <cell r="R854">
            <v>0</v>
          </cell>
        </row>
        <row r="855">
          <cell r="Q855">
            <v>0</v>
          </cell>
          <cell r="R855">
            <v>0</v>
          </cell>
        </row>
        <row r="856">
          <cell r="Q856">
            <v>0</v>
          </cell>
          <cell r="R856">
            <v>0</v>
          </cell>
        </row>
        <row r="857">
          <cell r="Q857">
            <v>0</v>
          </cell>
          <cell r="R857">
            <v>0</v>
          </cell>
        </row>
        <row r="858">
          <cell r="Q858">
            <v>0</v>
          </cell>
          <cell r="R858">
            <v>0</v>
          </cell>
        </row>
        <row r="859">
          <cell r="Q859">
            <v>0</v>
          </cell>
          <cell r="R859">
            <v>0</v>
          </cell>
        </row>
        <row r="860">
          <cell r="Q860">
            <v>4.1511156853939637</v>
          </cell>
          <cell r="R860">
            <v>0</v>
          </cell>
        </row>
        <row r="861">
          <cell r="Q861">
            <v>0</v>
          </cell>
          <cell r="R861">
            <v>0</v>
          </cell>
        </row>
        <row r="862">
          <cell r="Q862">
            <v>0</v>
          </cell>
          <cell r="R862">
            <v>0</v>
          </cell>
        </row>
        <row r="863">
          <cell r="Q863">
            <v>0</v>
          </cell>
          <cell r="R863">
            <v>0</v>
          </cell>
        </row>
        <row r="864">
          <cell r="Q864">
            <v>0</v>
          </cell>
          <cell r="R864">
            <v>0</v>
          </cell>
        </row>
        <row r="865">
          <cell r="Q865">
            <v>0</v>
          </cell>
          <cell r="R865">
            <v>0</v>
          </cell>
        </row>
        <row r="866">
          <cell r="Q866">
            <v>0</v>
          </cell>
          <cell r="R866">
            <v>0</v>
          </cell>
        </row>
        <row r="867">
          <cell r="Q867">
            <v>0</v>
          </cell>
          <cell r="R867">
            <v>0</v>
          </cell>
        </row>
        <row r="868">
          <cell r="Q868">
            <v>0</v>
          </cell>
          <cell r="R868">
            <v>0</v>
          </cell>
        </row>
        <row r="869">
          <cell r="Q869">
            <v>0</v>
          </cell>
          <cell r="R869">
            <v>0</v>
          </cell>
        </row>
        <row r="870">
          <cell r="Q870">
            <v>0</v>
          </cell>
          <cell r="R870">
            <v>0</v>
          </cell>
        </row>
        <row r="871">
          <cell r="Q871">
            <v>0</v>
          </cell>
          <cell r="R871">
            <v>0</v>
          </cell>
        </row>
        <row r="872">
          <cell r="Q872">
            <v>0</v>
          </cell>
          <cell r="R872">
            <v>0</v>
          </cell>
        </row>
        <row r="873">
          <cell r="Q873">
            <v>0</v>
          </cell>
          <cell r="R873">
            <v>0</v>
          </cell>
        </row>
        <row r="874">
          <cell r="Q874">
            <v>0</v>
          </cell>
          <cell r="R874">
            <v>0</v>
          </cell>
        </row>
        <row r="875">
          <cell r="Q875">
            <v>0</v>
          </cell>
          <cell r="R875">
            <v>0</v>
          </cell>
        </row>
        <row r="876">
          <cell r="Q876">
            <v>2.6626879473547724</v>
          </cell>
          <cell r="R876">
            <v>0</v>
          </cell>
        </row>
        <row r="877">
          <cell r="Q877">
            <v>3.7533973094613997</v>
          </cell>
          <cell r="R877">
            <v>0</v>
          </cell>
        </row>
        <row r="878">
          <cell r="Q878">
            <v>15.286266578372254</v>
          </cell>
          <cell r="R878">
            <v>0</v>
          </cell>
        </row>
        <row r="879">
          <cell r="Q879">
            <v>0</v>
          </cell>
          <cell r="R879">
            <v>0</v>
          </cell>
        </row>
        <row r="880">
          <cell r="Q880">
            <v>0</v>
          </cell>
          <cell r="R880">
            <v>0</v>
          </cell>
        </row>
        <row r="881">
          <cell r="Q881">
            <v>0</v>
          </cell>
          <cell r="R881">
            <v>0</v>
          </cell>
        </row>
        <row r="882">
          <cell r="Q882">
            <v>0</v>
          </cell>
          <cell r="R882">
            <v>0</v>
          </cell>
        </row>
        <row r="883">
          <cell r="Q883">
            <v>0</v>
          </cell>
          <cell r="R883">
            <v>0</v>
          </cell>
        </row>
        <row r="884">
          <cell r="Q884">
            <v>0</v>
          </cell>
          <cell r="R884">
            <v>0</v>
          </cell>
        </row>
        <row r="885">
          <cell r="Q885">
            <v>3.60005</v>
          </cell>
          <cell r="R885">
            <v>0</v>
          </cell>
        </row>
        <row r="886">
          <cell r="Q886">
            <v>1.7451151463900796</v>
          </cell>
          <cell r="R886">
            <v>1.7451151463900796</v>
          </cell>
        </row>
        <row r="887">
          <cell r="Q887">
            <v>2.2272838356650988</v>
          </cell>
          <cell r="R887">
            <v>0</v>
          </cell>
        </row>
        <row r="888">
          <cell r="Q888">
            <v>0</v>
          </cell>
          <cell r="R888">
            <v>0</v>
          </cell>
        </row>
        <row r="889">
          <cell r="Q889">
            <v>0</v>
          </cell>
          <cell r="R889">
            <v>0</v>
          </cell>
        </row>
        <row r="890">
          <cell r="Q890">
            <v>0</v>
          </cell>
          <cell r="R890">
            <v>0</v>
          </cell>
        </row>
        <row r="891">
          <cell r="Q891">
            <v>2.4267570114177093</v>
          </cell>
          <cell r="R891">
            <v>0</v>
          </cell>
        </row>
        <row r="892">
          <cell r="Q892">
            <v>0</v>
          </cell>
          <cell r="R892">
            <v>0</v>
          </cell>
        </row>
        <row r="893">
          <cell r="Q893">
            <v>1.7361893802654849</v>
          </cell>
          <cell r="R893">
            <v>0</v>
          </cell>
        </row>
        <row r="894">
          <cell r="Q894">
            <v>0</v>
          </cell>
          <cell r="R894">
            <v>0</v>
          </cell>
        </row>
        <row r="895">
          <cell r="Q895">
            <v>13.286760000000001</v>
          </cell>
          <cell r="R895">
            <v>0</v>
          </cell>
        </row>
        <row r="896">
          <cell r="Q896">
            <v>6.2383600000000001</v>
          </cell>
          <cell r="R896">
            <v>0</v>
          </cell>
        </row>
        <row r="897">
          <cell r="Q897">
            <v>0</v>
          </cell>
          <cell r="R897">
            <v>0</v>
          </cell>
        </row>
        <row r="898">
          <cell r="Q898">
            <v>0</v>
          </cell>
          <cell r="R898">
            <v>0</v>
          </cell>
        </row>
        <row r="899">
          <cell r="Q899">
            <v>0</v>
          </cell>
          <cell r="R899">
            <v>0</v>
          </cell>
        </row>
        <row r="900">
          <cell r="Q900">
            <v>0</v>
          </cell>
          <cell r="R900">
            <v>0</v>
          </cell>
        </row>
        <row r="901">
          <cell r="Q901">
            <v>3.6133999999999995</v>
          </cell>
          <cell r="R901">
            <v>0</v>
          </cell>
        </row>
        <row r="902">
          <cell r="Q902">
            <v>2.2272838356650988</v>
          </cell>
          <cell r="R902">
            <v>0</v>
          </cell>
        </row>
        <row r="903">
          <cell r="Q903">
            <v>1.7451151463900796</v>
          </cell>
          <cell r="R903">
            <v>1.7451151463900796</v>
          </cell>
        </row>
        <row r="904">
          <cell r="Q904">
            <v>0</v>
          </cell>
          <cell r="R904">
            <v>0</v>
          </cell>
        </row>
        <row r="905">
          <cell r="Q905">
            <v>0</v>
          </cell>
          <cell r="R905">
            <v>0</v>
          </cell>
        </row>
        <row r="906">
          <cell r="Q906">
            <v>0</v>
          </cell>
          <cell r="R906">
            <v>0</v>
          </cell>
        </row>
        <row r="907">
          <cell r="Q907">
            <v>0</v>
          </cell>
          <cell r="R907">
            <v>0</v>
          </cell>
        </row>
        <row r="908">
          <cell r="Q908">
            <v>0</v>
          </cell>
          <cell r="R908">
            <v>0</v>
          </cell>
        </row>
        <row r="909">
          <cell r="Q909">
            <v>0</v>
          </cell>
          <cell r="R909">
            <v>0</v>
          </cell>
        </row>
        <row r="910">
          <cell r="Q910">
            <v>3.7478082372869679</v>
          </cell>
          <cell r="R910">
            <v>0</v>
          </cell>
        </row>
        <row r="911">
          <cell r="Q911">
            <v>2.3255561539050014</v>
          </cell>
          <cell r="R911">
            <v>0</v>
          </cell>
        </row>
        <row r="912">
          <cell r="Q912">
            <v>0</v>
          </cell>
          <cell r="R912">
            <v>0</v>
          </cell>
        </row>
        <row r="913">
          <cell r="Q913">
            <v>5.4591714912462139</v>
          </cell>
          <cell r="R913">
            <v>0</v>
          </cell>
        </row>
        <row r="914">
          <cell r="Q914">
            <v>4.8277273027871539</v>
          </cell>
          <cell r="R914">
            <v>4.8277273027871539</v>
          </cell>
        </row>
        <row r="915">
          <cell r="Q915">
            <v>3.6672198587718503</v>
          </cell>
          <cell r="R915">
            <v>0</v>
          </cell>
        </row>
        <row r="916">
          <cell r="Q916">
            <v>5.4687154973497911</v>
          </cell>
          <cell r="R916">
            <v>0</v>
          </cell>
        </row>
        <row r="917">
          <cell r="Q917">
            <v>4.3309426990702704</v>
          </cell>
          <cell r="R917">
            <v>4.3309426990702704</v>
          </cell>
        </row>
        <row r="918">
          <cell r="Q918">
            <v>1.3168933312070796</v>
          </cell>
          <cell r="R918">
            <v>0</v>
          </cell>
        </row>
        <row r="919">
          <cell r="Q919">
            <v>0</v>
          </cell>
          <cell r="R919">
            <v>0</v>
          </cell>
        </row>
        <row r="920">
          <cell r="Q920">
            <v>0</v>
          </cell>
          <cell r="R920">
            <v>0</v>
          </cell>
        </row>
        <row r="921">
          <cell r="Q921">
            <v>1.2565776061136256</v>
          </cell>
          <cell r="R921">
            <v>0</v>
          </cell>
        </row>
        <row r="922">
          <cell r="Q922">
            <v>0</v>
          </cell>
          <cell r="R922">
            <v>0</v>
          </cell>
        </row>
        <row r="923">
          <cell r="Q923">
            <v>0</v>
          </cell>
          <cell r="R923">
            <v>0</v>
          </cell>
        </row>
        <row r="924">
          <cell r="Q924">
            <v>5.5196168632355374</v>
          </cell>
          <cell r="R924">
            <v>0</v>
          </cell>
        </row>
        <row r="925">
          <cell r="Q925">
            <v>4.4201091664040701</v>
          </cell>
          <cell r="R925">
            <v>4.4201091664040701</v>
          </cell>
        </row>
        <row r="926">
          <cell r="Q926">
            <v>5.4782595034533683</v>
          </cell>
          <cell r="R926">
            <v>0</v>
          </cell>
        </row>
        <row r="927">
          <cell r="Q927">
            <v>4.7130847019294118</v>
          </cell>
          <cell r="R927">
            <v>4.7130847019294118</v>
          </cell>
        </row>
        <row r="928">
          <cell r="Q928">
            <v>5.8918331012750507</v>
          </cell>
          <cell r="R928">
            <v>0</v>
          </cell>
        </row>
        <row r="929">
          <cell r="Q929">
            <v>4.738560835453355</v>
          </cell>
          <cell r="R929">
            <v>4.738560835453355</v>
          </cell>
        </row>
        <row r="930">
          <cell r="Q930">
            <v>5.5132541924998177</v>
          </cell>
          <cell r="R930">
            <v>0</v>
          </cell>
        </row>
        <row r="931">
          <cell r="Q931">
            <v>4.8914176365970112</v>
          </cell>
          <cell r="R931">
            <v>4.8914176365970112</v>
          </cell>
        </row>
        <row r="932">
          <cell r="Q932">
            <v>0</v>
          </cell>
          <cell r="R932">
            <v>0</v>
          </cell>
        </row>
        <row r="933">
          <cell r="Q933">
            <v>17.756113927116182</v>
          </cell>
          <cell r="R933">
            <v>0</v>
          </cell>
        </row>
        <row r="934">
          <cell r="Q934">
            <v>2.1782094162971064</v>
          </cell>
          <cell r="R934">
            <v>2.1782094162971064</v>
          </cell>
        </row>
        <row r="935">
          <cell r="Q935">
            <v>1.9361861478196503</v>
          </cell>
          <cell r="R935">
            <v>1.9361861478196503</v>
          </cell>
        </row>
        <row r="936">
          <cell r="Q936">
            <v>17.249986762038699</v>
          </cell>
          <cell r="R936">
            <v>0</v>
          </cell>
        </row>
        <row r="937">
          <cell r="Q937">
            <v>4.4432584152177794</v>
          </cell>
          <cell r="R937">
            <v>0</v>
          </cell>
        </row>
        <row r="938">
          <cell r="Q938">
            <v>4.0788509094448289</v>
          </cell>
          <cell r="R938">
            <v>0</v>
          </cell>
        </row>
        <row r="939">
          <cell r="Q939">
            <v>6.5593351039131251</v>
          </cell>
          <cell r="R939">
            <v>0</v>
          </cell>
        </row>
        <row r="940">
          <cell r="Q940">
            <v>0</v>
          </cell>
          <cell r="R940">
            <v>0</v>
          </cell>
        </row>
        <row r="941">
          <cell r="Q941">
            <v>0</v>
          </cell>
          <cell r="R941">
            <v>0</v>
          </cell>
        </row>
        <row r="942">
          <cell r="Q942">
            <v>0</v>
          </cell>
          <cell r="R942">
            <v>0</v>
          </cell>
        </row>
        <row r="943">
          <cell r="Q943">
            <v>0</v>
          </cell>
          <cell r="R943">
            <v>0</v>
          </cell>
        </row>
        <row r="944">
          <cell r="Q944">
            <v>0</v>
          </cell>
          <cell r="R944">
            <v>0</v>
          </cell>
        </row>
        <row r="945">
          <cell r="Q945">
            <v>0</v>
          </cell>
          <cell r="R945">
            <v>0</v>
          </cell>
        </row>
        <row r="946">
          <cell r="Q946">
            <v>0</v>
          </cell>
          <cell r="R946">
            <v>0</v>
          </cell>
        </row>
        <row r="947">
          <cell r="Q947">
            <v>0</v>
          </cell>
          <cell r="R947">
            <v>0</v>
          </cell>
        </row>
        <row r="948">
          <cell r="Q948">
            <v>0</v>
          </cell>
          <cell r="R948">
            <v>0</v>
          </cell>
        </row>
        <row r="949">
          <cell r="Q949">
            <v>2.5273822264795198</v>
          </cell>
          <cell r="R949">
            <v>0</v>
          </cell>
        </row>
        <row r="950">
          <cell r="Q950">
            <v>0</v>
          </cell>
          <cell r="R950">
            <v>0</v>
          </cell>
        </row>
        <row r="951">
          <cell r="Q951">
            <v>0</v>
          </cell>
          <cell r="R951">
            <v>0</v>
          </cell>
        </row>
        <row r="952">
          <cell r="Q952">
            <v>0</v>
          </cell>
          <cell r="R952">
            <v>0</v>
          </cell>
        </row>
        <row r="953">
          <cell r="Q953">
            <v>0</v>
          </cell>
          <cell r="R953">
            <v>0</v>
          </cell>
        </row>
        <row r="954">
          <cell r="Q954">
            <v>0</v>
          </cell>
          <cell r="R954">
            <v>0</v>
          </cell>
        </row>
        <row r="955">
          <cell r="Q955">
            <v>0</v>
          </cell>
          <cell r="R955">
            <v>0</v>
          </cell>
        </row>
        <row r="956">
          <cell r="Q956">
            <v>0</v>
          </cell>
          <cell r="R956">
            <v>0</v>
          </cell>
        </row>
        <row r="957">
          <cell r="Q957">
            <v>0</v>
          </cell>
          <cell r="R957">
            <v>0</v>
          </cell>
        </row>
        <row r="958">
          <cell r="Q958">
            <v>0</v>
          </cell>
          <cell r="R958">
            <v>0</v>
          </cell>
        </row>
        <row r="959">
          <cell r="Q959">
            <v>4.6528938556160035</v>
          </cell>
          <cell r="R959">
            <v>4.6528938556160035</v>
          </cell>
        </row>
        <row r="960">
          <cell r="Q960">
            <v>1.6814248125802227</v>
          </cell>
          <cell r="R960">
            <v>1.6814248125802227</v>
          </cell>
        </row>
        <row r="961">
          <cell r="Q961">
            <v>1.6814248125802227</v>
          </cell>
          <cell r="R961">
            <v>1.6814248125802227</v>
          </cell>
        </row>
        <row r="962">
          <cell r="Q962">
            <v>1.6814248125802227</v>
          </cell>
          <cell r="R962">
            <v>1.6814248125802227</v>
          </cell>
        </row>
        <row r="963">
          <cell r="Q963">
            <v>0</v>
          </cell>
          <cell r="R963">
            <v>0</v>
          </cell>
        </row>
        <row r="964">
          <cell r="Q964">
            <v>0</v>
          </cell>
          <cell r="R964">
            <v>0</v>
          </cell>
        </row>
        <row r="965">
          <cell r="Q965">
            <v>0</v>
          </cell>
          <cell r="R965">
            <v>0</v>
          </cell>
        </row>
        <row r="966">
          <cell r="Q966">
            <v>0</v>
          </cell>
          <cell r="R966">
            <v>0</v>
          </cell>
        </row>
        <row r="967">
          <cell r="Q967">
            <v>0</v>
          </cell>
          <cell r="R967">
            <v>0</v>
          </cell>
        </row>
        <row r="968">
          <cell r="Q968">
            <v>0</v>
          </cell>
          <cell r="R968">
            <v>0</v>
          </cell>
        </row>
        <row r="969">
          <cell r="Q969">
            <v>0</v>
          </cell>
          <cell r="R969">
            <v>0</v>
          </cell>
        </row>
        <row r="970">
          <cell r="Q970">
            <v>2.8034246392394984</v>
          </cell>
          <cell r="R970">
            <v>0</v>
          </cell>
        </row>
        <row r="971">
          <cell r="Q971">
            <v>0</v>
          </cell>
          <cell r="R971">
            <v>0</v>
          </cell>
        </row>
        <row r="972">
          <cell r="Q972">
            <v>0</v>
          </cell>
          <cell r="R972">
            <v>0</v>
          </cell>
        </row>
        <row r="973">
          <cell r="Q973">
            <v>0</v>
          </cell>
          <cell r="R973">
            <v>0</v>
          </cell>
        </row>
        <row r="974">
          <cell r="Q974">
            <v>0</v>
          </cell>
          <cell r="R974">
            <v>0</v>
          </cell>
        </row>
        <row r="975">
          <cell r="Q975">
            <v>0</v>
          </cell>
          <cell r="R975">
            <v>0</v>
          </cell>
        </row>
        <row r="976">
          <cell r="Q976">
            <v>15.609207023143457</v>
          </cell>
          <cell r="R976">
            <v>0</v>
          </cell>
        </row>
        <row r="977">
          <cell r="Q977">
            <v>7.2931764258834821</v>
          </cell>
          <cell r="R977">
            <v>0</v>
          </cell>
        </row>
        <row r="978">
          <cell r="Q978">
            <v>0</v>
          </cell>
          <cell r="R978">
            <v>0</v>
          </cell>
        </row>
        <row r="979">
          <cell r="Q979">
            <v>0</v>
          </cell>
          <cell r="R979">
            <v>0</v>
          </cell>
        </row>
        <row r="980">
          <cell r="Q980">
            <v>3.3771838624503356</v>
          </cell>
          <cell r="R980">
            <v>0</v>
          </cell>
        </row>
        <row r="981">
          <cell r="Q981">
            <v>18.388960000000001</v>
          </cell>
          <cell r="R981">
            <v>0</v>
          </cell>
        </row>
        <row r="982">
          <cell r="Q982">
            <v>3.4647541592562163</v>
          </cell>
          <cell r="R982">
            <v>3.4647541592562163</v>
          </cell>
        </row>
        <row r="983">
          <cell r="Q983">
            <v>3.0353216923249953</v>
          </cell>
          <cell r="R983">
            <v>0</v>
          </cell>
        </row>
        <row r="984">
          <cell r="Q984">
            <v>18.388960000000001</v>
          </cell>
          <cell r="R984">
            <v>0</v>
          </cell>
        </row>
        <row r="985">
          <cell r="Q985">
            <v>0</v>
          </cell>
          <cell r="R985">
            <v>0</v>
          </cell>
        </row>
        <row r="986">
          <cell r="Q986">
            <v>3.4647541592562163</v>
          </cell>
          <cell r="R986">
            <v>3.4647541592562163</v>
          </cell>
        </row>
        <row r="987">
          <cell r="Q987">
            <v>18.694040000000001</v>
          </cell>
          <cell r="R987">
            <v>0</v>
          </cell>
        </row>
        <row r="988">
          <cell r="Q988">
            <v>2.7266740149474393</v>
          </cell>
          <cell r="R988">
            <v>0</v>
          </cell>
        </row>
        <row r="989">
          <cell r="Q989">
            <v>0</v>
          </cell>
          <cell r="R989">
            <v>0</v>
          </cell>
        </row>
        <row r="990">
          <cell r="Q990">
            <v>4.0507052303068996</v>
          </cell>
          <cell r="R990">
            <v>4.0507052303068996</v>
          </cell>
        </row>
        <row r="991">
          <cell r="Q991">
            <v>3.0353216923249953</v>
          </cell>
          <cell r="R991">
            <v>0</v>
          </cell>
        </row>
        <row r="992">
          <cell r="Q992">
            <v>0</v>
          </cell>
          <cell r="R992">
            <v>0</v>
          </cell>
        </row>
        <row r="993">
          <cell r="Q993">
            <v>9.809899999999999</v>
          </cell>
          <cell r="R993">
            <v>0</v>
          </cell>
        </row>
        <row r="994">
          <cell r="Q994">
            <v>2.8074135789081014</v>
          </cell>
          <cell r="R994">
            <v>0</v>
          </cell>
        </row>
        <row r="995">
          <cell r="Q995">
            <v>9.6310599999999997</v>
          </cell>
          <cell r="R995">
            <v>0</v>
          </cell>
        </row>
        <row r="996">
          <cell r="Q996">
            <v>3.120826356682989</v>
          </cell>
          <cell r="R996">
            <v>3.120826356682989</v>
          </cell>
        </row>
        <row r="997">
          <cell r="Q997">
            <v>17.531579999999998</v>
          </cell>
          <cell r="R997">
            <v>0</v>
          </cell>
        </row>
        <row r="998">
          <cell r="Q998">
            <v>3.4647541592562163</v>
          </cell>
          <cell r="R998">
            <v>3.4647541592562163</v>
          </cell>
        </row>
        <row r="999">
          <cell r="Q999">
            <v>2.8281324983096372</v>
          </cell>
          <cell r="R999">
            <v>0</v>
          </cell>
        </row>
        <row r="1000">
          <cell r="Q1000">
            <v>7.8479200000000002</v>
          </cell>
          <cell r="R1000">
            <v>0</v>
          </cell>
        </row>
        <row r="1001">
          <cell r="Q1001">
            <v>3.9615387629730998</v>
          </cell>
          <cell r="R1001">
            <v>3.9615387629730998</v>
          </cell>
        </row>
        <row r="1002">
          <cell r="Q1002">
            <v>0</v>
          </cell>
          <cell r="R1002">
            <v>0</v>
          </cell>
        </row>
        <row r="1003">
          <cell r="Q1003">
            <v>6.5750000000000002</v>
          </cell>
          <cell r="R1003">
            <v>0</v>
          </cell>
        </row>
        <row r="1004">
          <cell r="Q1004">
            <v>3.541182559828044</v>
          </cell>
          <cell r="R1004">
            <v>3.541182559828044</v>
          </cell>
        </row>
        <row r="1005">
          <cell r="Q1005">
            <v>0</v>
          </cell>
          <cell r="R1005">
            <v>0</v>
          </cell>
        </row>
        <row r="1006">
          <cell r="Q1006">
            <v>6.5750000000000002</v>
          </cell>
          <cell r="R1006">
            <v>0</v>
          </cell>
        </row>
        <row r="1007">
          <cell r="Q1007">
            <v>4.4455852999280125</v>
          </cell>
          <cell r="R1007">
            <v>4.4455852999280125</v>
          </cell>
        </row>
        <row r="1008">
          <cell r="Q1008">
            <v>0</v>
          </cell>
          <cell r="R1008">
            <v>0</v>
          </cell>
        </row>
        <row r="1009">
          <cell r="Q1009">
            <v>6.5750000000000002</v>
          </cell>
          <cell r="R1009">
            <v>0</v>
          </cell>
        </row>
        <row r="1010">
          <cell r="Q1010">
            <v>3.7322535612576155</v>
          </cell>
          <cell r="R1010">
            <v>3.7322535612576155</v>
          </cell>
        </row>
        <row r="1011">
          <cell r="Q1011">
            <v>0.54352305945796131</v>
          </cell>
          <cell r="R1011">
            <v>0</v>
          </cell>
        </row>
        <row r="1012">
          <cell r="Q1012">
            <v>9.6205400000000001</v>
          </cell>
          <cell r="R1012">
            <v>0</v>
          </cell>
        </row>
        <row r="1013">
          <cell r="Q1013">
            <v>2.7132082202999044</v>
          </cell>
          <cell r="R1013">
            <v>2.7132082202999044</v>
          </cell>
        </row>
        <row r="1014">
          <cell r="Q1014">
            <v>18.183820000000001</v>
          </cell>
          <cell r="R1014">
            <v>0</v>
          </cell>
        </row>
        <row r="1015">
          <cell r="Q1015">
            <v>2.4862703281842964</v>
          </cell>
          <cell r="R1015">
            <v>0</v>
          </cell>
        </row>
        <row r="1016">
          <cell r="Q1016">
            <v>2.8981965201196389</v>
          </cell>
          <cell r="R1016">
            <v>0</v>
          </cell>
        </row>
        <row r="1017">
          <cell r="Q1017">
            <v>2.4209962149407742</v>
          </cell>
          <cell r="R1017">
            <v>0</v>
          </cell>
        </row>
        <row r="1018">
          <cell r="Q1018">
            <v>4.6693404996474666</v>
          </cell>
          <cell r="R1018">
            <v>0</v>
          </cell>
        </row>
        <row r="1019">
          <cell r="Q1019">
            <v>0</v>
          </cell>
          <cell r="R1019">
            <v>0</v>
          </cell>
        </row>
        <row r="1020">
          <cell r="Q1020">
            <v>4.70197463890596</v>
          </cell>
          <cell r="R1020">
            <v>0</v>
          </cell>
        </row>
        <row r="1021">
          <cell r="Q1021">
            <v>0</v>
          </cell>
          <cell r="R1021">
            <v>0</v>
          </cell>
        </row>
        <row r="1022">
          <cell r="Q1022">
            <v>0</v>
          </cell>
          <cell r="R1022">
            <v>0</v>
          </cell>
        </row>
        <row r="1023">
          <cell r="Q1023">
            <v>0</v>
          </cell>
          <cell r="R1023">
            <v>0</v>
          </cell>
        </row>
        <row r="1024">
          <cell r="Q1024">
            <v>0</v>
          </cell>
          <cell r="R1024">
            <v>0</v>
          </cell>
        </row>
        <row r="1025">
          <cell r="Q1025">
            <v>0</v>
          </cell>
          <cell r="R1025">
            <v>0</v>
          </cell>
        </row>
        <row r="1026">
          <cell r="Q1026">
            <v>20.952175004338592</v>
          </cell>
          <cell r="R1026">
            <v>0</v>
          </cell>
        </row>
        <row r="1027">
          <cell r="Q1027">
            <v>0</v>
          </cell>
          <cell r="R1027">
            <v>0</v>
          </cell>
        </row>
        <row r="1028">
          <cell r="Q1028">
            <v>18.394220000000001</v>
          </cell>
          <cell r="R1028">
            <v>0</v>
          </cell>
        </row>
        <row r="1029">
          <cell r="Q1029">
            <v>3.9488006962111286</v>
          </cell>
          <cell r="R1029">
            <v>3.9488006962111286</v>
          </cell>
        </row>
        <row r="1030">
          <cell r="Q1030">
            <v>3.3771838624503356</v>
          </cell>
          <cell r="R1030">
            <v>0</v>
          </cell>
        </row>
        <row r="1031">
          <cell r="Q1031">
            <v>18.399480000000001</v>
          </cell>
          <cell r="R1031">
            <v>0</v>
          </cell>
        </row>
        <row r="1032">
          <cell r="Q1032">
            <v>3.4647541592562163</v>
          </cell>
          <cell r="R1032">
            <v>3.4647541592562163</v>
          </cell>
        </row>
        <row r="1033">
          <cell r="Q1033">
            <v>3.0353216923249953</v>
          </cell>
          <cell r="R1033">
            <v>0</v>
          </cell>
        </row>
        <row r="1034">
          <cell r="Q1034">
            <v>18.399480000000001</v>
          </cell>
          <cell r="R1034">
            <v>0</v>
          </cell>
        </row>
        <row r="1035">
          <cell r="Q1035">
            <v>0</v>
          </cell>
          <cell r="R1035">
            <v>0</v>
          </cell>
        </row>
        <row r="1036">
          <cell r="Q1036">
            <v>3.4647541592562163</v>
          </cell>
          <cell r="R1036">
            <v>3.4647541592562163</v>
          </cell>
        </row>
        <row r="1037">
          <cell r="Q1037">
            <v>18.704560000000001</v>
          </cell>
          <cell r="R1037">
            <v>0</v>
          </cell>
        </row>
        <row r="1038">
          <cell r="Q1038">
            <v>2.7266740149474393</v>
          </cell>
          <cell r="R1038">
            <v>0</v>
          </cell>
        </row>
        <row r="1039">
          <cell r="Q1039">
            <v>0</v>
          </cell>
          <cell r="R1039">
            <v>0</v>
          </cell>
        </row>
        <row r="1040">
          <cell r="Q1040">
            <v>4.0507052303068996</v>
          </cell>
          <cell r="R1040">
            <v>4.0507052303068996</v>
          </cell>
        </row>
        <row r="1041">
          <cell r="Q1041">
            <v>3.0353216923249953</v>
          </cell>
          <cell r="R1041">
            <v>0</v>
          </cell>
        </row>
        <row r="1042">
          <cell r="Q1042">
            <v>0</v>
          </cell>
          <cell r="R1042">
            <v>0</v>
          </cell>
        </row>
        <row r="1043">
          <cell r="Q1043">
            <v>0</v>
          </cell>
          <cell r="R1043">
            <v>0</v>
          </cell>
        </row>
        <row r="1044">
          <cell r="Q1044">
            <v>2.8074135789081014</v>
          </cell>
          <cell r="R1044">
            <v>0</v>
          </cell>
        </row>
        <row r="1045">
          <cell r="Q1045">
            <v>9.6415799999999994</v>
          </cell>
          <cell r="R1045">
            <v>0</v>
          </cell>
        </row>
        <row r="1046">
          <cell r="Q1046">
            <v>3.120826356682989</v>
          </cell>
          <cell r="R1046">
            <v>3.120826356682989</v>
          </cell>
        </row>
        <row r="1047">
          <cell r="Q1047">
            <v>17.531579999999998</v>
          </cell>
          <cell r="R1047">
            <v>0</v>
          </cell>
        </row>
        <row r="1048">
          <cell r="Q1048">
            <v>3.4647541592562163</v>
          </cell>
          <cell r="R1048">
            <v>3.4647541592562163</v>
          </cell>
        </row>
        <row r="1049">
          <cell r="Q1049">
            <v>2.8281324983096372</v>
          </cell>
          <cell r="R1049">
            <v>0</v>
          </cell>
        </row>
        <row r="1050">
          <cell r="Q1050">
            <v>7.8426600000000004</v>
          </cell>
          <cell r="R1050">
            <v>0</v>
          </cell>
        </row>
        <row r="1051">
          <cell r="Q1051">
            <v>3.9615387629730998</v>
          </cell>
          <cell r="R1051">
            <v>3.9615387629730998</v>
          </cell>
        </row>
        <row r="1052">
          <cell r="Q1052">
            <v>0</v>
          </cell>
          <cell r="R1052">
            <v>0</v>
          </cell>
        </row>
        <row r="1053">
          <cell r="Q1053">
            <v>6.5697400000000004</v>
          </cell>
          <cell r="R1053">
            <v>0</v>
          </cell>
        </row>
        <row r="1054">
          <cell r="Q1054">
            <v>3.5793967601139585</v>
          </cell>
          <cell r="R1054">
            <v>3.5793967601139585</v>
          </cell>
        </row>
        <row r="1055">
          <cell r="Q1055">
            <v>0</v>
          </cell>
          <cell r="R1055">
            <v>0</v>
          </cell>
        </row>
        <row r="1056">
          <cell r="Q1056">
            <v>6.5750000000000002</v>
          </cell>
          <cell r="R1056">
            <v>0</v>
          </cell>
        </row>
        <row r="1057">
          <cell r="Q1057">
            <v>4.4455852999280125</v>
          </cell>
          <cell r="R1057">
            <v>4.4455852999280125</v>
          </cell>
        </row>
        <row r="1058">
          <cell r="Q1058">
            <v>0</v>
          </cell>
          <cell r="R1058">
            <v>0</v>
          </cell>
        </row>
        <row r="1059">
          <cell r="Q1059">
            <v>6.5697400000000004</v>
          </cell>
          <cell r="R1059">
            <v>0</v>
          </cell>
        </row>
        <row r="1060">
          <cell r="Q1060">
            <v>3.7322535612576155</v>
          </cell>
          <cell r="R1060">
            <v>3.7322535612576155</v>
          </cell>
        </row>
        <row r="1061">
          <cell r="Q1061">
            <v>0.24754578840438421</v>
          </cell>
          <cell r="R1061">
            <v>0</v>
          </cell>
        </row>
        <row r="1062">
          <cell r="Q1062">
            <v>4.9537260869229796</v>
          </cell>
          <cell r="R1062">
            <v>0</v>
          </cell>
        </row>
        <row r="1063">
          <cell r="Q1063">
            <v>3.2227308907787595</v>
          </cell>
          <cell r="R1063">
            <v>3.2227308907787595</v>
          </cell>
        </row>
        <row r="1064">
          <cell r="Q1064">
            <v>18.183820000000001</v>
          </cell>
          <cell r="R1064">
            <v>0</v>
          </cell>
        </row>
        <row r="1065">
          <cell r="Q1065">
            <v>2.4862703281842964</v>
          </cell>
          <cell r="R1065">
            <v>0</v>
          </cell>
        </row>
        <row r="1066">
          <cell r="Q1066">
            <v>2.8981965201196389</v>
          </cell>
          <cell r="R1066">
            <v>0</v>
          </cell>
        </row>
        <row r="1067">
          <cell r="Q1067">
            <v>0</v>
          </cell>
          <cell r="R1067">
            <v>0</v>
          </cell>
        </row>
        <row r="1068">
          <cell r="Q1068">
            <v>0</v>
          </cell>
          <cell r="R1068">
            <v>0</v>
          </cell>
        </row>
        <row r="1069">
          <cell r="Q1069">
            <v>0.95751213585858264</v>
          </cell>
          <cell r="R1069">
            <v>0</v>
          </cell>
        </row>
        <row r="1070">
          <cell r="Q1070">
            <v>0</v>
          </cell>
          <cell r="R1070">
            <v>0</v>
          </cell>
        </row>
        <row r="1071">
          <cell r="Q1071">
            <v>0</v>
          </cell>
          <cell r="R1071">
            <v>0</v>
          </cell>
        </row>
        <row r="1072">
          <cell r="Q1072">
            <v>0</v>
          </cell>
          <cell r="R1072">
            <v>0</v>
          </cell>
        </row>
        <row r="1073">
          <cell r="Q1073">
            <v>0</v>
          </cell>
          <cell r="R1073">
            <v>0</v>
          </cell>
        </row>
        <row r="1074">
          <cell r="Q1074">
            <v>0</v>
          </cell>
          <cell r="R1074">
            <v>0</v>
          </cell>
        </row>
        <row r="1075">
          <cell r="Q1075">
            <v>0</v>
          </cell>
          <cell r="R1075">
            <v>0</v>
          </cell>
        </row>
        <row r="1076">
          <cell r="Q1076">
            <v>20.952175004338592</v>
          </cell>
          <cell r="R1076">
            <v>0</v>
          </cell>
        </row>
        <row r="1077">
          <cell r="Q1077">
            <v>7.2944330034895959</v>
          </cell>
          <cell r="R1077">
            <v>0</v>
          </cell>
        </row>
        <row r="1078">
          <cell r="Q1078">
            <v>0</v>
          </cell>
          <cell r="R1078">
            <v>0</v>
          </cell>
        </row>
        <row r="1079">
          <cell r="Q1079">
            <v>10.547119278912303</v>
          </cell>
          <cell r="R1079">
            <v>21.094238557824607</v>
          </cell>
        </row>
        <row r="1080">
          <cell r="Q1080">
            <v>0</v>
          </cell>
          <cell r="R1080">
            <v>0</v>
          </cell>
        </row>
        <row r="1081">
          <cell r="Q1081">
            <v>0</v>
          </cell>
          <cell r="R1081">
            <v>0</v>
          </cell>
        </row>
        <row r="1082">
          <cell r="Q1082">
            <v>5.2480835059322102</v>
          </cell>
          <cell r="R1082">
            <v>10.49616701186442</v>
          </cell>
        </row>
        <row r="1083">
          <cell r="Q1083">
            <v>0</v>
          </cell>
          <cell r="R1083">
            <v>0</v>
          </cell>
        </row>
        <row r="1084">
          <cell r="Q1084">
            <v>0</v>
          </cell>
          <cell r="R1084">
            <v>0</v>
          </cell>
        </row>
        <row r="1085">
          <cell r="Q1085">
            <v>3.0353216923249953</v>
          </cell>
          <cell r="R1085">
            <v>0</v>
          </cell>
        </row>
        <row r="1086">
          <cell r="Q1086">
            <v>18.399480000000001</v>
          </cell>
          <cell r="R1086">
            <v>0</v>
          </cell>
        </row>
        <row r="1087">
          <cell r="Q1087">
            <v>0</v>
          </cell>
          <cell r="R1087">
            <v>0</v>
          </cell>
        </row>
        <row r="1088">
          <cell r="Q1088">
            <v>3.4647541592562163</v>
          </cell>
          <cell r="R1088">
            <v>6.9295083185124327</v>
          </cell>
        </row>
        <row r="1089">
          <cell r="Q1089">
            <v>18.704560000000001</v>
          </cell>
          <cell r="R1089">
            <v>0</v>
          </cell>
        </row>
        <row r="1090">
          <cell r="Q1090">
            <v>2.7266740149474393</v>
          </cell>
          <cell r="R1090">
            <v>0</v>
          </cell>
        </row>
        <row r="1091">
          <cell r="Q1091">
            <v>4.0507052303068996</v>
          </cell>
          <cell r="R1091">
            <v>8.1014104606137991</v>
          </cell>
        </row>
        <row r="1092">
          <cell r="Q1092">
            <v>3.0353216923249953</v>
          </cell>
          <cell r="R1092">
            <v>0</v>
          </cell>
        </row>
        <row r="1093">
          <cell r="Q1093">
            <v>0</v>
          </cell>
          <cell r="R1093">
            <v>0</v>
          </cell>
        </row>
        <row r="1094">
          <cell r="Q1094">
            <v>1.2953966250414746</v>
          </cell>
          <cell r="R1094">
            <v>0</v>
          </cell>
        </row>
        <row r="1095">
          <cell r="Q1095">
            <v>0</v>
          </cell>
          <cell r="R1095">
            <v>0</v>
          </cell>
        </row>
        <row r="1096">
          <cell r="Q1096">
            <v>0</v>
          </cell>
          <cell r="R1096">
            <v>0</v>
          </cell>
        </row>
        <row r="1097">
          <cell r="Q1097">
            <v>9.8151600000000006</v>
          </cell>
          <cell r="R1097">
            <v>0</v>
          </cell>
        </row>
        <row r="1098">
          <cell r="Q1098">
            <v>2.8074135789081014</v>
          </cell>
          <cell r="R1098">
            <v>0</v>
          </cell>
        </row>
        <row r="1099">
          <cell r="Q1099">
            <v>9.6415799999999994</v>
          </cell>
          <cell r="R1099">
            <v>0</v>
          </cell>
        </row>
        <row r="1100">
          <cell r="Q1100">
            <v>3.120826356682989</v>
          </cell>
          <cell r="R1100">
            <v>6.241652713365978</v>
          </cell>
        </row>
        <row r="1101">
          <cell r="Q1101">
            <v>17.531579999999998</v>
          </cell>
          <cell r="R1101">
            <v>0</v>
          </cell>
        </row>
        <row r="1102">
          <cell r="Q1102">
            <v>3.4647541592562163</v>
          </cell>
          <cell r="R1102">
            <v>6.9295083185124327</v>
          </cell>
        </row>
        <row r="1103">
          <cell r="Q1103">
            <v>2.8281324983096372</v>
          </cell>
          <cell r="R1103">
            <v>0</v>
          </cell>
        </row>
        <row r="1104">
          <cell r="Q1104">
            <v>7.8426600000000004</v>
          </cell>
          <cell r="R1104">
            <v>0</v>
          </cell>
        </row>
        <row r="1105">
          <cell r="Q1105">
            <v>3.9615387629730998</v>
          </cell>
          <cell r="R1105">
            <v>7.9230775259461996</v>
          </cell>
        </row>
        <row r="1106">
          <cell r="Q1106">
            <v>1.512805848824659</v>
          </cell>
          <cell r="R1106">
            <v>0</v>
          </cell>
        </row>
        <row r="1107">
          <cell r="Q1107">
            <v>6.5697400000000004</v>
          </cell>
          <cell r="R1107">
            <v>0</v>
          </cell>
        </row>
        <row r="1108">
          <cell r="Q1108">
            <v>3.5793967601139585</v>
          </cell>
          <cell r="R1108">
            <v>7.1587935202279169</v>
          </cell>
        </row>
        <row r="1109">
          <cell r="Q1109">
            <v>0.79414758131913232</v>
          </cell>
          <cell r="R1109">
            <v>0</v>
          </cell>
        </row>
        <row r="1110">
          <cell r="Q1110">
            <v>6.5750000000000002</v>
          </cell>
          <cell r="R1110">
            <v>0</v>
          </cell>
        </row>
        <row r="1111">
          <cell r="Q1111">
            <v>4.4455852999280125</v>
          </cell>
          <cell r="R1111">
            <v>8.8911705998560251</v>
          </cell>
        </row>
        <row r="1112">
          <cell r="Q1112">
            <v>0</v>
          </cell>
          <cell r="R1112">
            <v>0</v>
          </cell>
        </row>
        <row r="1113">
          <cell r="Q1113">
            <v>0.79414758131913232</v>
          </cell>
          <cell r="R1113">
            <v>0</v>
          </cell>
        </row>
        <row r="1114">
          <cell r="Q1114">
            <v>6.5697400000000004</v>
          </cell>
          <cell r="R1114">
            <v>0</v>
          </cell>
        </row>
        <row r="1115">
          <cell r="Q1115">
            <v>3.7322535612576155</v>
          </cell>
          <cell r="R1115">
            <v>7.4645071225152311</v>
          </cell>
        </row>
        <row r="1116">
          <cell r="Q1116">
            <v>0.59485579285121326</v>
          </cell>
          <cell r="R1116">
            <v>0</v>
          </cell>
        </row>
        <row r="1117">
          <cell r="Q1117">
            <v>0</v>
          </cell>
          <cell r="R1117">
            <v>0</v>
          </cell>
        </row>
        <row r="1118">
          <cell r="Q1118">
            <v>3.2227308907787595</v>
          </cell>
          <cell r="R1118">
            <v>6.445461781557519</v>
          </cell>
        </row>
        <row r="1119">
          <cell r="Q1119">
            <v>18.183820000000001</v>
          </cell>
          <cell r="R1119">
            <v>0</v>
          </cell>
        </row>
        <row r="1120">
          <cell r="Q1120">
            <v>2.4862703281842964</v>
          </cell>
          <cell r="R1120">
            <v>0</v>
          </cell>
        </row>
        <row r="1121">
          <cell r="Q1121">
            <v>2.8981965201196389</v>
          </cell>
          <cell r="R1121">
            <v>0</v>
          </cell>
        </row>
        <row r="1122">
          <cell r="Q1122">
            <v>2.4241775503086336</v>
          </cell>
          <cell r="R1122">
            <v>0</v>
          </cell>
        </row>
        <row r="1123">
          <cell r="Q1123">
            <v>1.5410990396168265</v>
          </cell>
          <cell r="R1123">
            <v>0</v>
          </cell>
        </row>
        <row r="1124">
          <cell r="Q1124">
            <v>5.0806901694454565</v>
          </cell>
          <cell r="R1124">
            <v>0</v>
          </cell>
        </row>
        <row r="1125">
          <cell r="Q1125">
            <v>0</v>
          </cell>
          <cell r="R1125">
            <v>0</v>
          </cell>
        </row>
        <row r="1126">
          <cell r="Q1126">
            <v>0</v>
          </cell>
          <cell r="R1126">
            <v>0</v>
          </cell>
        </row>
        <row r="1127">
          <cell r="Q1127">
            <v>0</v>
          </cell>
          <cell r="R1127">
            <v>0</v>
          </cell>
        </row>
        <row r="1128">
          <cell r="Q1128">
            <v>0</v>
          </cell>
          <cell r="R1128">
            <v>0</v>
          </cell>
        </row>
        <row r="1129">
          <cell r="Q1129">
            <v>0</v>
          </cell>
          <cell r="R1129">
            <v>0</v>
          </cell>
        </row>
        <row r="1130">
          <cell r="Q1130">
            <v>21.317839087717658</v>
          </cell>
          <cell r="R1130">
            <v>0</v>
          </cell>
        </row>
        <row r="1131">
          <cell r="Q1131">
            <v>7.2944330034895959</v>
          </cell>
          <cell r="R1131">
            <v>0</v>
          </cell>
        </row>
        <row r="1132">
          <cell r="Q1132">
            <v>18.394220000000001</v>
          </cell>
          <cell r="R1132">
            <v>0</v>
          </cell>
        </row>
        <row r="1133">
          <cell r="Q1133">
            <v>3.9488006962111286</v>
          </cell>
          <cell r="R1133">
            <v>3.9488006962111286</v>
          </cell>
        </row>
        <row r="1134">
          <cell r="Q1134">
            <v>3.3771838624503356</v>
          </cell>
          <cell r="R1134">
            <v>0</v>
          </cell>
        </row>
        <row r="1135">
          <cell r="Q1135">
            <v>18.399480000000001</v>
          </cell>
          <cell r="R1135">
            <v>0</v>
          </cell>
        </row>
        <row r="1136">
          <cell r="Q1136">
            <v>3.4647541592562163</v>
          </cell>
          <cell r="R1136">
            <v>3.4647541592562163</v>
          </cell>
        </row>
        <row r="1137">
          <cell r="Q1137">
            <v>3.0353216923249953</v>
          </cell>
          <cell r="R1137">
            <v>0</v>
          </cell>
        </row>
        <row r="1138">
          <cell r="Q1138">
            <v>18.399480000000001</v>
          </cell>
          <cell r="R1138">
            <v>0</v>
          </cell>
        </row>
        <row r="1139">
          <cell r="Q1139">
            <v>0</v>
          </cell>
          <cell r="R1139">
            <v>0</v>
          </cell>
        </row>
        <row r="1140">
          <cell r="Q1140">
            <v>3.4647541592562163</v>
          </cell>
          <cell r="R1140">
            <v>3.4647541592562163</v>
          </cell>
        </row>
        <row r="1141">
          <cell r="Q1141">
            <v>16.015914602039064</v>
          </cell>
          <cell r="R1141">
            <v>0</v>
          </cell>
        </row>
        <row r="1142">
          <cell r="Q1142">
            <v>2.7266740149474393</v>
          </cell>
          <cell r="R1142">
            <v>0</v>
          </cell>
        </row>
        <row r="1143">
          <cell r="Q1143">
            <v>15.840261995323788</v>
          </cell>
          <cell r="R1143">
            <v>0</v>
          </cell>
        </row>
        <row r="1144">
          <cell r="Q1144">
            <v>4.0507052303068996</v>
          </cell>
          <cell r="R1144">
            <v>4.0507052303068996</v>
          </cell>
        </row>
        <row r="1145">
          <cell r="Q1145">
            <v>3.0353216923249953</v>
          </cell>
          <cell r="R1145">
            <v>0</v>
          </cell>
        </row>
        <row r="1146">
          <cell r="Q1146">
            <v>0</v>
          </cell>
          <cell r="R1146">
            <v>0</v>
          </cell>
        </row>
        <row r="1147">
          <cell r="Q1147">
            <v>9.8151600000000006</v>
          </cell>
          <cell r="R1147">
            <v>0</v>
          </cell>
        </row>
        <row r="1148">
          <cell r="Q1148">
            <v>2.8074135789081014</v>
          </cell>
          <cell r="R1148">
            <v>0</v>
          </cell>
        </row>
        <row r="1149">
          <cell r="Q1149">
            <v>9.6415799999999994</v>
          </cell>
          <cell r="R1149">
            <v>0</v>
          </cell>
        </row>
        <row r="1150">
          <cell r="Q1150">
            <v>3.120826356682989</v>
          </cell>
          <cell r="R1150">
            <v>3.120826356682989</v>
          </cell>
        </row>
        <row r="1151">
          <cell r="Q1151">
            <v>17.531579999999998</v>
          </cell>
          <cell r="R1151">
            <v>0</v>
          </cell>
        </row>
        <row r="1152">
          <cell r="Q1152">
            <v>3.4647541592562163</v>
          </cell>
          <cell r="R1152">
            <v>3.4647541592562163</v>
          </cell>
        </row>
        <row r="1153">
          <cell r="Q1153">
            <v>2.8281324983096372</v>
          </cell>
          <cell r="R1153">
            <v>0</v>
          </cell>
        </row>
        <row r="1154">
          <cell r="Q1154">
            <v>7.8426600000000004</v>
          </cell>
          <cell r="R1154">
            <v>0</v>
          </cell>
        </row>
        <row r="1155">
          <cell r="Q1155">
            <v>3.9615387629730998</v>
          </cell>
          <cell r="R1155">
            <v>3.9615387629730998</v>
          </cell>
        </row>
        <row r="1156">
          <cell r="Q1156">
            <v>1.512805848824659</v>
          </cell>
          <cell r="R1156">
            <v>0</v>
          </cell>
        </row>
        <row r="1157">
          <cell r="Q1157">
            <v>6.5697400000000004</v>
          </cell>
          <cell r="R1157">
            <v>0</v>
          </cell>
        </row>
        <row r="1158">
          <cell r="Q1158">
            <v>3.5793967601139585</v>
          </cell>
          <cell r="R1158">
            <v>3.5793967601139585</v>
          </cell>
        </row>
        <row r="1159">
          <cell r="Q1159">
            <v>0.79414758131913232</v>
          </cell>
          <cell r="R1159">
            <v>0</v>
          </cell>
        </row>
        <row r="1160">
          <cell r="Q1160">
            <v>6.5750000000000002</v>
          </cell>
          <cell r="R1160">
            <v>0</v>
          </cell>
        </row>
        <row r="1161">
          <cell r="Q1161">
            <v>4.4455852999280125</v>
          </cell>
          <cell r="R1161">
            <v>4.4455852999280125</v>
          </cell>
        </row>
        <row r="1162">
          <cell r="Q1162">
            <v>0</v>
          </cell>
          <cell r="R1162">
            <v>0</v>
          </cell>
        </row>
        <row r="1163">
          <cell r="Q1163">
            <v>0.79414758131913232</v>
          </cell>
          <cell r="R1163">
            <v>0</v>
          </cell>
        </row>
        <row r="1164">
          <cell r="Q1164">
            <v>6.5697400000000004</v>
          </cell>
          <cell r="R1164">
            <v>0</v>
          </cell>
        </row>
        <row r="1165">
          <cell r="Q1165">
            <v>3.7322535612576155</v>
          </cell>
          <cell r="R1165">
            <v>3.7322535612576155</v>
          </cell>
        </row>
        <row r="1166">
          <cell r="Q1166">
            <v>0.59485579285121326</v>
          </cell>
          <cell r="R1166">
            <v>0</v>
          </cell>
        </row>
        <row r="1167">
          <cell r="Q1167">
            <v>4.9537260869229796</v>
          </cell>
          <cell r="R1167">
            <v>0</v>
          </cell>
        </row>
        <row r="1168">
          <cell r="Q1168">
            <v>4.3182046323082988</v>
          </cell>
          <cell r="R1168">
            <v>4.3182046323082988</v>
          </cell>
        </row>
        <row r="1169">
          <cell r="Q1169">
            <v>18.183820000000001</v>
          </cell>
          <cell r="R1169">
            <v>0</v>
          </cell>
        </row>
        <row r="1170">
          <cell r="Q1170">
            <v>4.5270838892355734</v>
          </cell>
          <cell r="R1170">
            <v>0</v>
          </cell>
        </row>
        <row r="1171">
          <cell r="Q1171">
            <v>0</v>
          </cell>
          <cell r="R1171">
            <v>0</v>
          </cell>
        </row>
        <row r="1172">
          <cell r="Q1172">
            <v>2.4241775503086336</v>
          </cell>
          <cell r="R1172">
            <v>0</v>
          </cell>
        </row>
        <row r="1173">
          <cell r="Q1173">
            <v>1.5410990396168265</v>
          </cell>
          <cell r="R1173">
            <v>0</v>
          </cell>
        </row>
        <row r="1174">
          <cell r="Q1174">
            <v>4.70197463890596</v>
          </cell>
          <cell r="R1174">
            <v>0</v>
          </cell>
        </row>
        <row r="1175">
          <cell r="Q1175">
            <v>0</v>
          </cell>
          <cell r="R1175">
            <v>0</v>
          </cell>
        </row>
        <row r="1176">
          <cell r="Q1176">
            <v>0</v>
          </cell>
          <cell r="R1176">
            <v>0</v>
          </cell>
        </row>
        <row r="1177">
          <cell r="Q1177">
            <v>0</v>
          </cell>
          <cell r="R1177">
            <v>0</v>
          </cell>
        </row>
        <row r="1178">
          <cell r="Q1178">
            <v>0</v>
          </cell>
          <cell r="R1178">
            <v>0</v>
          </cell>
        </row>
        <row r="1179">
          <cell r="Q1179">
            <v>0</v>
          </cell>
          <cell r="R1179">
            <v>0</v>
          </cell>
        </row>
        <row r="1180">
          <cell r="Q1180">
            <v>15.296319199221164</v>
          </cell>
          <cell r="R1180">
            <v>0</v>
          </cell>
        </row>
        <row r="1181">
          <cell r="Q1181">
            <v>5.5842308815689519</v>
          </cell>
          <cell r="R1181">
            <v>0</v>
          </cell>
        </row>
        <row r="1182">
          <cell r="Q1182">
            <v>0</v>
          </cell>
          <cell r="R1182">
            <v>0</v>
          </cell>
        </row>
        <row r="1183">
          <cell r="Q1183">
            <v>18.399480000000001</v>
          </cell>
          <cell r="R1183">
            <v>0</v>
          </cell>
        </row>
        <row r="1184">
          <cell r="Q1184">
            <v>3.9488006962111286</v>
          </cell>
          <cell r="R1184">
            <v>3.9488006962111286</v>
          </cell>
        </row>
        <row r="1185">
          <cell r="Q1185">
            <v>3.3564649430488003</v>
          </cell>
          <cell r="R1185">
            <v>0</v>
          </cell>
        </row>
        <row r="1186">
          <cell r="Q1186">
            <v>18.399480000000001</v>
          </cell>
          <cell r="R1186">
            <v>0</v>
          </cell>
        </row>
        <row r="1187">
          <cell r="Q1187">
            <v>3.4647541592562163</v>
          </cell>
          <cell r="R1187">
            <v>3.4647541592562163</v>
          </cell>
        </row>
        <row r="1188">
          <cell r="Q1188">
            <v>3.0767595311280669</v>
          </cell>
          <cell r="R1188">
            <v>0</v>
          </cell>
        </row>
        <row r="1189">
          <cell r="Q1189">
            <v>18.399480000000001</v>
          </cell>
          <cell r="R1189">
            <v>0</v>
          </cell>
        </row>
        <row r="1190">
          <cell r="Q1190">
            <v>3.4647541592562163</v>
          </cell>
          <cell r="R1190">
            <v>3.4647541592562163</v>
          </cell>
        </row>
        <row r="1191">
          <cell r="Q1191">
            <v>3.0767595311280669</v>
          </cell>
          <cell r="R1191">
            <v>0</v>
          </cell>
        </row>
        <row r="1192">
          <cell r="Q1192">
            <v>18.704560000000001</v>
          </cell>
          <cell r="R1192">
            <v>0</v>
          </cell>
        </row>
        <row r="1193">
          <cell r="Q1193">
            <v>3.4647541592562163</v>
          </cell>
          <cell r="R1193">
            <v>3.4647541592562163</v>
          </cell>
        </row>
        <row r="1194">
          <cell r="Q1194">
            <v>3.3564649430488003</v>
          </cell>
          <cell r="R1194">
            <v>0</v>
          </cell>
        </row>
        <row r="1195">
          <cell r="Q1195">
            <v>2.6330672658185685</v>
          </cell>
          <cell r="R1195">
            <v>0</v>
          </cell>
        </row>
        <row r="1196">
          <cell r="Q1196">
            <v>0</v>
          </cell>
          <cell r="R1196">
            <v>0</v>
          </cell>
        </row>
        <row r="1197">
          <cell r="Q1197">
            <v>0</v>
          </cell>
          <cell r="R1197">
            <v>0</v>
          </cell>
        </row>
        <row r="1198">
          <cell r="Q1198">
            <v>0</v>
          </cell>
          <cell r="R1198">
            <v>0</v>
          </cell>
        </row>
        <row r="1199">
          <cell r="Q1199">
            <v>0</v>
          </cell>
          <cell r="R1199">
            <v>0</v>
          </cell>
        </row>
        <row r="1200">
          <cell r="Q1200">
            <v>9.5100800000000003</v>
          </cell>
          <cell r="R1200">
            <v>0</v>
          </cell>
        </row>
        <row r="1201">
          <cell r="Q1201">
            <v>5.2098693056462952</v>
          </cell>
          <cell r="R1201">
            <v>5.2098693056462952</v>
          </cell>
        </row>
        <row r="1202">
          <cell r="Q1202">
            <v>9.5100800000000003</v>
          </cell>
          <cell r="R1202">
            <v>0</v>
          </cell>
        </row>
        <row r="1203">
          <cell r="Q1203">
            <v>4.6748705016434977</v>
          </cell>
          <cell r="R1203">
            <v>4.6748705016434977</v>
          </cell>
        </row>
        <row r="1204">
          <cell r="Q1204">
            <v>0</v>
          </cell>
          <cell r="R1204">
            <v>0</v>
          </cell>
        </row>
        <row r="1205">
          <cell r="Q1205">
            <v>0</v>
          </cell>
          <cell r="R1205">
            <v>0</v>
          </cell>
        </row>
        <row r="1206">
          <cell r="Q1206">
            <v>7.38504</v>
          </cell>
          <cell r="R1206">
            <v>0</v>
          </cell>
        </row>
        <row r="1207">
          <cell r="Q1207">
            <v>4.3818949661181552</v>
          </cell>
          <cell r="R1207">
            <v>4.3818949661181552</v>
          </cell>
        </row>
        <row r="1208">
          <cell r="Q1208">
            <v>0</v>
          </cell>
          <cell r="R1208">
            <v>0</v>
          </cell>
        </row>
        <row r="1209">
          <cell r="Q1209">
            <v>7.2640600000000006</v>
          </cell>
          <cell r="R1209">
            <v>0</v>
          </cell>
        </row>
        <row r="1210">
          <cell r="Q1210">
            <v>4.4710614334519549</v>
          </cell>
          <cell r="R1210">
            <v>4.4710614334519549</v>
          </cell>
        </row>
        <row r="1211">
          <cell r="Q1211">
            <v>0</v>
          </cell>
          <cell r="R1211">
            <v>0</v>
          </cell>
        </row>
        <row r="1212">
          <cell r="Q1212">
            <v>0</v>
          </cell>
          <cell r="R1212">
            <v>0</v>
          </cell>
        </row>
        <row r="1213">
          <cell r="Q1213">
            <v>0</v>
          </cell>
          <cell r="R1213">
            <v>0</v>
          </cell>
        </row>
        <row r="1214">
          <cell r="Q1214">
            <v>7.2535400000000001</v>
          </cell>
          <cell r="R1214">
            <v>0</v>
          </cell>
        </row>
        <row r="1215">
          <cell r="Q1215">
            <v>4.4073710996420985</v>
          </cell>
          <cell r="R1215">
            <v>4.4073710996420985</v>
          </cell>
        </row>
        <row r="1216">
          <cell r="Q1216">
            <v>0</v>
          </cell>
          <cell r="R1216">
            <v>0</v>
          </cell>
        </row>
        <row r="1217">
          <cell r="Q1217">
            <v>7.2535400000000001</v>
          </cell>
          <cell r="R1217">
            <v>0</v>
          </cell>
        </row>
        <row r="1218">
          <cell r="Q1218">
            <v>4.4073710996420985</v>
          </cell>
          <cell r="R1218">
            <v>4.4073710996420985</v>
          </cell>
        </row>
        <row r="1219">
          <cell r="Q1219">
            <v>0</v>
          </cell>
          <cell r="R1219">
            <v>0</v>
          </cell>
        </row>
        <row r="1220">
          <cell r="Q1220">
            <v>7.1588599999999998</v>
          </cell>
          <cell r="R1220">
            <v>0</v>
          </cell>
        </row>
        <row r="1221">
          <cell r="Q1221">
            <v>4.2417762317364707</v>
          </cell>
          <cell r="R1221">
            <v>4.2417762317364707</v>
          </cell>
        </row>
        <row r="1222">
          <cell r="Q1222">
            <v>0</v>
          </cell>
          <cell r="R1222">
            <v>0</v>
          </cell>
        </row>
        <row r="1223">
          <cell r="Q1223">
            <v>0</v>
          </cell>
          <cell r="R1223">
            <v>0</v>
          </cell>
        </row>
        <row r="1224">
          <cell r="Q1224">
            <v>0</v>
          </cell>
          <cell r="R1224">
            <v>0</v>
          </cell>
        </row>
        <row r="1225">
          <cell r="Q1225">
            <v>18.762420000000002</v>
          </cell>
          <cell r="R1225">
            <v>0</v>
          </cell>
        </row>
        <row r="1226">
          <cell r="Q1226">
            <v>6.4709379150814623</v>
          </cell>
          <cell r="R1226">
            <v>6.4709379150814623</v>
          </cell>
        </row>
        <row r="1227">
          <cell r="Q1227">
            <v>0</v>
          </cell>
          <cell r="R1227">
            <v>0</v>
          </cell>
        </row>
        <row r="1228">
          <cell r="Q1228">
            <v>0</v>
          </cell>
          <cell r="R1228">
            <v>0</v>
          </cell>
        </row>
        <row r="1229">
          <cell r="Q1229">
            <v>0</v>
          </cell>
          <cell r="R1229">
            <v>0</v>
          </cell>
        </row>
        <row r="1230">
          <cell r="Q1230">
            <v>3.3936680081544521</v>
          </cell>
          <cell r="R1230">
            <v>0</v>
          </cell>
        </row>
        <row r="1231">
          <cell r="Q1231">
            <v>4.2494833556639637</v>
          </cell>
          <cell r="R1231">
            <v>0</v>
          </cell>
        </row>
        <row r="1232">
          <cell r="Q1232">
            <v>0</v>
          </cell>
          <cell r="R1232">
            <v>0</v>
          </cell>
        </row>
        <row r="1233">
          <cell r="Q1233">
            <v>0</v>
          </cell>
          <cell r="R1233">
            <v>0</v>
          </cell>
        </row>
        <row r="1234">
          <cell r="Q1234">
            <v>0</v>
          </cell>
          <cell r="R1234">
            <v>0</v>
          </cell>
        </row>
        <row r="1235">
          <cell r="Q1235">
            <v>0</v>
          </cell>
          <cell r="R1235">
            <v>0</v>
          </cell>
        </row>
        <row r="1236">
          <cell r="Q1236">
            <v>18.215348978223115</v>
          </cell>
          <cell r="R1236">
            <v>0</v>
          </cell>
        </row>
        <row r="1237">
          <cell r="Q1237">
            <v>0</v>
          </cell>
          <cell r="R1237">
            <v>0</v>
          </cell>
        </row>
        <row r="1238">
          <cell r="Q1238">
            <v>9.7711474651395527</v>
          </cell>
          <cell r="R1238">
            <v>0</v>
          </cell>
        </row>
        <row r="1239">
          <cell r="Q1239">
            <v>0</v>
          </cell>
          <cell r="R1239">
            <v>0</v>
          </cell>
        </row>
        <row r="1240">
          <cell r="Q1240">
            <v>0</v>
          </cell>
          <cell r="R1240">
            <v>0</v>
          </cell>
        </row>
        <row r="1241">
          <cell r="Q1241">
            <v>0</v>
          </cell>
          <cell r="R1241">
            <v>0</v>
          </cell>
        </row>
        <row r="1242">
          <cell r="Q1242">
            <v>0</v>
          </cell>
          <cell r="R1242">
            <v>0</v>
          </cell>
        </row>
        <row r="1243">
          <cell r="Q1243">
            <v>0</v>
          </cell>
          <cell r="R1243">
            <v>0</v>
          </cell>
        </row>
        <row r="1244">
          <cell r="Q1244">
            <v>0</v>
          </cell>
          <cell r="R1244">
            <v>0</v>
          </cell>
        </row>
        <row r="1245">
          <cell r="Q1245">
            <v>0</v>
          </cell>
          <cell r="R1245">
            <v>0</v>
          </cell>
        </row>
        <row r="1246">
          <cell r="Q1246">
            <v>0</v>
          </cell>
          <cell r="R1246">
            <v>0</v>
          </cell>
        </row>
        <row r="1247">
          <cell r="Q1247">
            <v>0</v>
          </cell>
          <cell r="R1247">
            <v>0</v>
          </cell>
        </row>
        <row r="1248">
          <cell r="Q1248">
            <v>0</v>
          </cell>
          <cell r="R1248">
            <v>0</v>
          </cell>
        </row>
        <row r="1249">
          <cell r="Q1249">
            <v>0</v>
          </cell>
          <cell r="R1249">
            <v>0</v>
          </cell>
        </row>
        <row r="1250">
          <cell r="Q1250">
            <v>0</v>
          </cell>
          <cell r="R1250">
            <v>0</v>
          </cell>
        </row>
        <row r="1251">
          <cell r="Q1251">
            <v>0</v>
          </cell>
          <cell r="R1251">
            <v>0</v>
          </cell>
        </row>
        <row r="1252">
          <cell r="Q1252">
            <v>0</v>
          </cell>
          <cell r="R1252">
            <v>0</v>
          </cell>
        </row>
        <row r="1253">
          <cell r="Q1253">
            <v>0</v>
          </cell>
          <cell r="R1253">
            <v>0</v>
          </cell>
        </row>
        <row r="1254">
          <cell r="Q1254">
            <v>0</v>
          </cell>
          <cell r="R1254">
            <v>0</v>
          </cell>
        </row>
        <row r="1255">
          <cell r="Q1255">
            <v>0</v>
          </cell>
          <cell r="R1255">
            <v>0</v>
          </cell>
        </row>
        <row r="1256">
          <cell r="Q1256">
            <v>0</v>
          </cell>
          <cell r="R1256">
            <v>0</v>
          </cell>
        </row>
        <row r="1257">
          <cell r="Q1257">
            <v>0</v>
          </cell>
          <cell r="R1257">
            <v>0</v>
          </cell>
        </row>
        <row r="1258">
          <cell r="Q1258">
            <v>0</v>
          </cell>
          <cell r="R1258">
            <v>0</v>
          </cell>
        </row>
        <row r="1259">
          <cell r="Q1259">
            <v>0</v>
          </cell>
          <cell r="R1259">
            <v>0</v>
          </cell>
        </row>
        <row r="1260">
          <cell r="Q1260">
            <v>0</v>
          </cell>
          <cell r="R1260">
            <v>0</v>
          </cell>
        </row>
        <row r="1261">
          <cell r="Q1261">
            <v>0</v>
          </cell>
          <cell r="R1261">
            <v>0</v>
          </cell>
        </row>
        <row r="1262">
          <cell r="Q1262">
            <v>0</v>
          </cell>
          <cell r="R1262">
            <v>0</v>
          </cell>
        </row>
        <row r="1263">
          <cell r="Q1263">
            <v>0</v>
          </cell>
          <cell r="R1263">
            <v>0</v>
          </cell>
        </row>
        <row r="1264">
          <cell r="Q1264">
            <v>0</v>
          </cell>
          <cell r="R1264">
            <v>0</v>
          </cell>
        </row>
        <row r="1265">
          <cell r="Q1265">
            <v>0</v>
          </cell>
          <cell r="R1265">
            <v>0</v>
          </cell>
        </row>
        <row r="1266">
          <cell r="Q1266">
            <v>0</v>
          </cell>
          <cell r="R1266">
            <v>0</v>
          </cell>
        </row>
        <row r="1267">
          <cell r="Q1267">
            <v>0</v>
          </cell>
          <cell r="R1267">
            <v>0</v>
          </cell>
        </row>
        <row r="1268">
          <cell r="Q1268">
            <v>0</v>
          </cell>
          <cell r="R1268">
            <v>0</v>
          </cell>
        </row>
        <row r="1269">
          <cell r="Q1269">
            <v>0</v>
          </cell>
          <cell r="R1269">
            <v>0</v>
          </cell>
        </row>
        <row r="1270">
          <cell r="Q1270">
            <v>0</v>
          </cell>
          <cell r="R1270">
            <v>0</v>
          </cell>
        </row>
        <row r="1271">
          <cell r="Q1271">
            <v>0</v>
          </cell>
          <cell r="R1271">
            <v>0</v>
          </cell>
        </row>
        <row r="1272">
          <cell r="Q1272">
            <v>0</v>
          </cell>
          <cell r="R1272">
            <v>0</v>
          </cell>
        </row>
        <row r="1273">
          <cell r="Q1273">
            <v>0</v>
          </cell>
          <cell r="R1273">
            <v>0</v>
          </cell>
        </row>
        <row r="1274">
          <cell r="Q1274">
            <v>0</v>
          </cell>
          <cell r="R1274">
            <v>0</v>
          </cell>
        </row>
        <row r="1275">
          <cell r="Q1275">
            <v>0</v>
          </cell>
          <cell r="R1275">
            <v>0</v>
          </cell>
        </row>
        <row r="1276">
          <cell r="Q1276">
            <v>0</v>
          </cell>
          <cell r="R1276">
            <v>0</v>
          </cell>
        </row>
        <row r="1277">
          <cell r="Q1277">
            <v>0</v>
          </cell>
          <cell r="R1277">
            <v>0</v>
          </cell>
        </row>
        <row r="1278">
          <cell r="Q1278">
            <v>0</v>
          </cell>
          <cell r="R1278">
            <v>0</v>
          </cell>
        </row>
        <row r="1279">
          <cell r="Q1279">
            <v>0</v>
          </cell>
          <cell r="R1279">
            <v>0</v>
          </cell>
        </row>
        <row r="1280">
          <cell r="Q1280">
            <v>0</v>
          </cell>
          <cell r="R1280">
            <v>0</v>
          </cell>
        </row>
        <row r="1281">
          <cell r="Q1281">
            <v>0</v>
          </cell>
          <cell r="R1281">
            <v>0</v>
          </cell>
        </row>
        <row r="1282">
          <cell r="Q1282">
            <v>0</v>
          </cell>
          <cell r="R1282">
            <v>0</v>
          </cell>
        </row>
        <row r="1283">
          <cell r="Q1283">
            <v>5.5872836713359515</v>
          </cell>
          <cell r="R1283">
            <v>0</v>
          </cell>
        </row>
        <row r="1284">
          <cell r="Q1284">
            <v>0</v>
          </cell>
          <cell r="R1284">
            <v>0</v>
          </cell>
        </row>
        <row r="1285">
          <cell r="Q1285">
            <v>0</v>
          </cell>
          <cell r="R1285">
            <v>0</v>
          </cell>
        </row>
        <row r="1286">
          <cell r="Q1286">
            <v>0</v>
          </cell>
          <cell r="R1286">
            <v>0</v>
          </cell>
        </row>
        <row r="1287">
          <cell r="Q1287">
            <v>0</v>
          </cell>
          <cell r="R1287">
            <v>0</v>
          </cell>
        </row>
        <row r="1288">
          <cell r="Q1288">
            <v>0</v>
          </cell>
          <cell r="R1288">
            <v>0</v>
          </cell>
        </row>
        <row r="1289">
          <cell r="Q1289">
            <v>0</v>
          </cell>
          <cell r="R1289">
            <v>0</v>
          </cell>
        </row>
        <row r="1290">
          <cell r="Q1290">
            <v>0</v>
          </cell>
          <cell r="R1290">
            <v>0</v>
          </cell>
        </row>
        <row r="1291">
          <cell r="Q1291">
            <v>0</v>
          </cell>
          <cell r="R1291">
            <v>0</v>
          </cell>
        </row>
        <row r="1292">
          <cell r="Q1292">
            <v>0</v>
          </cell>
          <cell r="R1292">
            <v>0</v>
          </cell>
        </row>
        <row r="1293">
          <cell r="Q1293">
            <v>0</v>
          </cell>
          <cell r="R1293">
            <v>0</v>
          </cell>
        </row>
        <row r="1294">
          <cell r="Q1294">
            <v>0</v>
          </cell>
          <cell r="R1294">
            <v>0</v>
          </cell>
        </row>
        <row r="1295">
          <cell r="Q1295">
            <v>0</v>
          </cell>
          <cell r="R1295">
            <v>0</v>
          </cell>
        </row>
        <row r="1296">
          <cell r="Q1296">
            <v>0</v>
          </cell>
          <cell r="R1296">
            <v>0</v>
          </cell>
        </row>
        <row r="1297">
          <cell r="Q1297">
            <v>0</v>
          </cell>
          <cell r="R1297">
            <v>0</v>
          </cell>
        </row>
        <row r="1298">
          <cell r="Q1298">
            <v>0</v>
          </cell>
          <cell r="R1298">
            <v>0</v>
          </cell>
        </row>
        <row r="1299">
          <cell r="Q1299">
            <v>0</v>
          </cell>
          <cell r="R1299">
            <v>0</v>
          </cell>
        </row>
        <row r="1300">
          <cell r="Q1300">
            <v>0</v>
          </cell>
          <cell r="R1300">
            <v>0</v>
          </cell>
        </row>
        <row r="1301">
          <cell r="Q1301">
            <v>0</v>
          </cell>
          <cell r="R1301">
            <v>0</v>
          </cell>
        </row>
        <row r="1302">
          <cell r="Q1302">
            <v>0</v>
          </cell>
          <cell r="R1302">
            <v>0</v>
          </cell>
        </row>
        <row r="1303">
          <cell r="Q1303">
            <v>0</v>
          </cell>
          <cell r="R1303">
            <v>0</v>
          </cell>
        </row>
        <row r="1304">
          <cell r="Q1304">
            <v>0</v>
          </cell>
          <cell r="R1304">
            <v>0</v>
          </cell>
        </row>
        <row r="1305">
          <cell r="Q1305">
            <v>0</v>
          </cell>
          <cell r="R1305">
            <v>0</v>
          </cell>
        </row>
        <row r="1306">
          <cell r="Q1306">
            <v>0</v>
          </cell>
          <cell r="R1306">
            <v>0</v>
          </cell>
        </row>
        <row r="1307">
          <cell r="Q1307">
            <v>0</v>
          </cell>
          <cell r="R1307">
            <v>0</v>
          </cell>
        </row>
        <row r="1308">
          <cell r="Q1308">
            <v>0</v>
          </cell>
          <cell r="R1308">
            <v>0</v>
          </cell>
        </row>
        <row r="1309">
          <cell r="Q1309">
            <v>0</v>
          </cell>
          <cell r="R1309">
            <v>0</v>
          </cell>
        </row>
        <row r="1310">
          <cell r="Q1310">
            <v>0</v>
          </cell>
          <cell r="R1310">
            <v>0</v>
          </cell>
        </row>
        <row r="1311">
          <cell r="Q1311">
            <v>0</v>
          </cell>
          <cell r="R1311">
            <v>0</v>
          </cell>
        </row>
        <row r="1312">
          <cell r="Q1312">
            <v>0</v>
          </cell>
          <cell r="R1312">
            <v>0</v>
          </cell>
        </row>
        <row r="1313">
          <cell r="Q1313">
            <v>0.79716715387167669</v>
          </cell>
          <cell r="R1313">
            <v>0</v>
          </cell>
        </row>
        <row r="1314">
          <cell r="Q1314">
            <v>0</v>
          </cell>
          <cell r="R1314">
            <v>0</v>
          </cell>
        </row>
        <row r="1315">
          <cell r="Q1315">
            <v>0</v>
          </cell>
          <cell r="R1315">
            <v>0</v>
          </cell>
        </row>
        <row r="1316">
          <cell r="Q1316">
            <v>0</v>
          </cell>
          <cell r="R1316">
            <v>0</v>
          </cell>
        </row>
        <row r="1317">
          <cell r="Q1317">
            <v>0</v>
          </cell>
          <cell r="R1317">
            <v>0</v>
          </cell>
        </row>
        <row r="1318">
          <cell r="Q1318">
            <v>0</v>
          </cell>
          <cell r="R1318">
            <v>0</v>
          </cell>
        </row>
        <row r="1319">
          <cell r="Q1319">
            <v>0</v>
          </cell>
          <cell r="R1319">
            <v>0</v>
          </cell>
        </row>
        <row r="1320">
          <cell r="Q1320">
            <v>0</v>
          </cell>
          <cell r="R1320">
            <v>0</v>
          </cell>
        </row>
        <row r="1321">
          <cell r="Q1321">
            <v>0</v>
          </cell>
          <cell r="R1321">
            <v>0</v>
          </cell>
        </row>
        <row r="1322">
          <cell r="Q1322">
            <v>0</v>
          </cell>
          <cell r="R1322">
            <v>0</v>
          </cell>
        </row>
        <row r="1323">
          <cell r="Q1323">
            <v>0</v>
          </cell>
          <cell r="R1323">
            <v>0</v>
          </cell>
        </row>
        <row r="1324">
          <cell r="Q1324">
            <v>0</v>
          </cell>
          <cell r="R1324">
            <v>0</v>
          </cell>
        </row>
        <row r="1325">
          <cell r="Q1325">
            <v>0</v>
          </cell>
          <cell r="R1325">
            <v>0</v>
          </cell>
        </row>
        <row r="1326">
          <cell r="Q1326">
            <v>0</v>
          </cell>
          <cell r="R1326">
            <v>0</v>
          </cell>
        </row>
        <row r="1327">
          <cell r="Q1327">
            <v>5.2743794622645925</v>
          </cell>
          <cell r="R1327">
            <v>0</v>
          </cell>
        </row>
        <row r="1328">
          <cell r="Q1328">
            <v>0</v>
          </cell>
          <cell r="R1328">
            <v>0</v>
          </cell>
        </row>
        <row r="1329">
          <cell r="Q1329">
            <v>0</v>
          </cell>
          <cell r="R1329">
            <v>0</v>
          </cell>
        </row>
        <row r="1330">
          <cell r="Q1330">
            <v>0</v>
          </cell>
          <cell r="R1330">
            <v>0</v>
          </cell>
        </row>
        <row r="1331">
          <cell r="Q1331">
            <v>0</v>
          </cell>
          <cell r="R1331">
            <v>0</v>
          </cell>
        </row>
        <row r="1332">
          <cell r="Q1332">
            <v>0</v>
          </cell>
          <cell r="R1332">
            <v>0</v>
          </cell>
        </row>
        <row r="1333">
          <cell r="Q1333">
            <v>10.673380159167277</v>
          </cell>
          <cell r="R1333">
            <v>0</v>
          </cell>
        </row>
        <row r="1334">
          <cell r="Q1334">
            <v>0</v>
          </cell>
          <cell r="R1334">
            <v>0</v>
          </cell>
        </row>
        <row r="1335">
          <cell r="Q1335">
            <v>0</v>
          </cell>
          <cell r="R1335">
            <v>0</v>
          </cell>
        </row>
        <row r="1336">
          <cell r="Q1336">
            <v>0</v>
          </cell>
          <cell r="R1336">
            <v>0</v>
          </cell>
        </row>
        <row r="1337">
          <cell r="Q1337">
            <v>0</v>
          </cell>
          <cell r="R1337">
            <v>0</v>
          </cell>
        </row>
        <row r="1338">
          <cell r="Q1338">
            <v>0</v>
          </cell>
          <cell r="R1338">
            <v>0</v>
          </cell>
        </row>
        <row r="1339">
          <cell r="Q1339">
            <v>0</v>
          </cell>
          <cell r="R1339">
            <v>0</v>
          </cell>
        </row>
        <row r="1340">
          <cell r="Q1340">
            <v>0</v>
          </cell>
          <cell r="R1340">
            <v>0</v>
          </cell>
        </row>
        <row r="1341">
          <cell r="Q1341">
            <v>0</v>
          </cell>
          <cell r="R1341">
            <v>0</v>
          </cell>
        </row>
        <row r="1342">
          <cell r="Q1342">
            <v>0</v>
          </cell>
          <cell r="R1342">
            <v>0</v>
          </cell>
        </row>
        <row r="1343">
          <cell r="Q1343">
            <v>0</v>
          </cell>
          <cell r="R1343">
            <v>0</v>
          </cell>
        </row>
        <row r="1344">
          <cell r="Q1344">
            <v>0</v>
          </cell>
          <cell r="R1344">
            <v>0</v>
          </cell>
        </row>
        <row r="1345">
          <cell r="Q1345">
            <v>0</v>
          </cell>
          <cell r="R1345">
            <v>0</v>
          </cell>
        </row>
        <row r="1346">
          <cell r="Q1346">
            <v>0</v>
          </cell>
          <cell r="R1346">
            <v>0</v>
          </cell>
        </row>
        <row r="1347">
          <cell r="Q1347">
            <v>0</v>
          </cell>
          <cell r="R1347">
            <v>0</v>
          </cell>
        </row>
        <row r="1348">
          <cell r="Q1348">
            <v>0</v>
          </cell>
          <cell r="R1348">
            <v>0</v>
          </cell>
        </row>
        <row r="1349">
          <cell r="Q1349">
            <v>0</v>
          </cell>
          <cell r="R1349">
            <v>0</v>
          </cell>
        </row>
        <row r="1350">
          <cell r="Q1350">
            <v>0</v>
          </cell>
          <cell r="R1350">
            <v>0</v>
          </cell>
        </row>
        <row r="1351">
          <cell r="Q1351">
            <v>0</v>
          </cell>
          <cell r="R1351">
            <v>0</v>
          </cell>
        </row>
        <row r="1352">
          <cell r="Q1352">
            <v>0</v>
          </cell>
          <cell r="R1352">
            <v>0</v>
          </cell>
        </row>
        <row r="1353">
          <cell r="Q1353">
            <v>0</v>
          </cell>
          <cell r="R1353">
            <v>0</v>
          </cell>
        </row>
        <row r="1354">
          <cell r="Q1354">
            <v>0</v>
          </cell>
          <cell r="R1354">
            <v>0</v>
          </cell>
        </row>
        <row r="1355">
          <cell r="Q1355">
            <v>0</v>
          </cell>
          <cell r="R1355">
            <v>0</v>
          </cell>
        </row>
        <row r="1356">
          <cell r="Q1356">
            <v>0</v>
          </cell>
          <cell r="R1356">
            <v>0</v>
          </cell>
        </row>
        <row r="1357">
          <cell r="Q1357">
            <v>0</v>
          </cell>
          <cell r="R1357">
            <v>0</v>
          </cell>
        </row>
        <row r="1358">
          <cell r="Q1358">
            <v>0</v>
          </cell>
          <cell r="R1358">
            <v>0</v>
          </cell>
        </row>
        <row r="1359">
          <cell r="Q1359">
            <v>0</v>
          </cell>
          <cell r="R1359">
            <v>0</v>
          </cell>
        </row>
        <row r="1360">
          <cell r="Q1360">
            <v>0</v>
          </cell>
          <cell r="R1360">
            <v>0</v>
          </cell>
        </row>
        <row r="1361">
          <cell r="Q1361">
            <v>0</v>
          </cell>
          <cell r="R1361">
            <v>0</v>
          </cell>
        </row>
        <row r="1362">
          <cell r="Q1362">
            <v>0</v>
          </cell>
          <cell r="R1362">
            <v>0</v>
          </cell>
        </row>
        <row r="1363">
          <cell r="Q1363">
            <v>0</v>
          </cell>
          <cell r="R1363">
            <v>0</v>
          </cell>
        </row>
        <row r="1364">
          <cell r="Q1364">
            <v>0</v>
          </cell>
          <cell r="R1364">
            <v>0</v>
          </cell>
        </row>
        <row r="1365">
          <cell r="Q1365">
            <v>0</v>
          </cell>
          <cell r="R1365">
            <v>0</v>
          </cell>
        </row>
        <row r="1366">
          <cell r="Q1366">
            <v>0</v>
          </cell>
          <cell r="R1366">
            <v>0</v>
          </cell>
        </row>
        <row r="1367">
          <cell r="Q1367">
            <v>0</v>
          </cell>
          <cell r="R1367">
            <v>0</v>
          </cell>
        </row>
        <row r="1368">
          <cell r="Q1368">
            <v>0</v>
          </cell>
          <cell r="R1368">
            <v>0</v>
          </cell>
        </row>
        <row r="1369">
          <cell r="Q1369">
            <v>0</v>
          </cell>
          <cell r="R1369">
            <v>0</v>
          </cell>
        </row>
        <row r="1370">
          <cell r="Q1370">
            <v>0</v>
          </cell>
          <cell r="R1370">
            <v>0</v>
          </cell>
        </row>
        <row r="1371">
          <cell r="Q1371">
            <v>0</v>
          </cell>
          <cell r="R1371">
            <v>0</v>
          </cell>
        </row>
        <row r="1372">
          <cell r="Q1372">
            <v>0</v>
          </cell>
          <cell r="R1372">
            <v>0</v>
          </cell>
        </row>
        <row r="1373">
          <cell r="Q1373">
            <v>0</v>
          </cell>
          <cell r="R1373">
            <v>0</v>
          </cell>
        </row>
        <row r="1374">
          <cell r="Q1374">
            <v>0</v>
          </cell>
          <cell r="R1374">
            <v>0</v>
          </cell>
        </row>
        <row r="1375">
          <cell r="Q1375">
            <v>1.464877677626709</v>
          </cell>
          <cell r="R1375">
            <v>0</v>
          </cell>
        </row>
        <row r="1376">
          <cell r="Q1376">
            <v>1.464877677626709</v>
          </cell>
          <cell r="R1376">
            <v>0</v>
          </cell>
        </row>
        <row r="1377">
          <cell r="Q1377">
            <v>0</v>
          </cell>
          <cell r="R1377">
            <v>0</v>
          </cell>
        </row>
        <row r="1378">
          <cell r="Q1378">
            <v>0</v>
          </cell>
          <cell r="R1378">
            <v>0</v>
          </cell>
        </row>
        <row r="1379">
          <cell r="Q1379">
            <v>0</v>
          </cell>
          <cell r="R1379">
            <v>0</v>
          </cell>
        </row>
        <row r="1380">
          <cell r="Q1380">
            <v>0</v>
          </cell>
          <cell r="R1380">
            <v>0</v>
          </cell>
        </row>
        <row r="1381">
          <cell r="Q1381">
            <v>0</v>
          </cell>
          <cell r="R1381">
            <v>0</v>
          </cell>
        </row>
        <row r="1382">
          <cell r="Q1382">
            <v>0</v>
          </cell>
          <cell r="R1382">
            <v>0</v>
          </cell>
        </row>
        <row r="1383">
          <cell r="Q1383">
            <v>0</v>
          </cell>
          <cell r="R1383">
            <v>0</v>
          </cell>
        </row>
        <row r="1384">
          <cell r="Q1384">
            <v>0</v>
          </cell>
          <cell r="R1384">
            <v>0</v>
          </cell>
        </row>
        <row r="1385">
          <cell r="Q1385">
            <v>0</v>
          </cell>
          <cell r="R1385">
            <v>0</v>
          </cell>
        </row>
        <row r="1386">
          <cell r="Q1386">
            <v>0</v>
          </cell>
          <cell r="R1386">
            <v>0</v>
          </cell>
        </row>
        <row r="1387">
          <cell r="Q1387">
            <v>0</v>
          </cell>
          <cell r="R1387">
            <v>0</v>
          </cell>
        </row>
        <row r="1388">
          <cell r="Q1388">
            <v>0</v>
          </cell>
          <cell r="R1388">
            <v>0</v>
          </cell>
        </row>
        <row r="1389">
          <cell r="Q1389">
            <v>0</v>
          </cell>
          <cell r="R1389">
            <v>0</v>
          </cell>
        </row>
        <row r="1390">
          <cell r="Q1390">
            <v>0</v>
          </cell>
          <cell r="R1390">
            <v>0</v>
          </cell>
        </row>
        <row r="1391">
          <cell r="Q1391">
            <v>0</v>
          </cell>
          <cell r="R1391">
            <v>0</v>
          </cell>
        </row>
        <row r="1392">
          <cell r="Q1392">
            <v>0</v>
          </cell>
          <cell r="R1392">
            <v>0</v>
          </cell>
        </row>
        <row r="1393">
          <cell r="Q1393">
            <v>0</v>
          </cell>
          <cell r="R1393">
            <v>0</v>
          </cell>
        </row>
        <row r="1394">
          <cell r="Q1394">
            <v>0</v>
          </cell>
          <cell r="R1394">
            <v>0</v>
          </cell>
        </row>
        <row r="1395">
          <cell r="Q1395">
            <v>0</v>
          </cell>
          <cell r="R1395">
            <v>0</v>
          </cell>
        </row>
        <row r="1396">
          <cell r="Q1396">
            <v>0</v>
          </cell>
          <cell r="R1396">
            <v>0</v>
          </cell>
        </row>
        <row r="1397">
          <cell r="Q1397">
            <v>0</v>
          </cell>
          <cell r="R1397">
            <v>0</v>
          </cell>
        </row>
        <row r="1398">
          <cell r="Q1398">
            <v>0</v>
          </cell>
          <cell r="R1398">
            <v>0</v>
          </cell>
        </row>
        <row r="1399">
          <cell r="Q1399">
            <v>0</v>
          </cell>
          <cell r="R1399">
            <v>0</v>
          </cell>
        </row>
        <row r="1400">
          <cell r="Q1400">
            <v>5.8722487772688075</v>
          </cell>
          <cell r="R1400">
            <v>5.8722487772688075</v>
          </cell>
        </row>
        <row r="1401">
          <cell r="Q1401">
            <v>0</v>
          </cell>
          <cell r="R1401">
            <v>0</v>
          </cell>
        </row>
        <row r="1402">
          <cell r="Q1402">
            <v>0</v>
          </cell>
          <cell r="R1402">
            <v>0</v>
          </cell>
        </row>
        <row r="1403">
          <cell r="Q1403">
            <v>0</v>
          </cell>
          <cell r="R1403">
            <v>0</v>
          </cell>
        </row>
        <row r="1404">
          <cell r="Q1404">
            <v>0</v>
          </cell>
          <cell r="R1404">
            <v>0</v>
          </cell>
        </row>
        <row r="1405">
          <cell r="Q1405">
            <v>0</v>
          </cell>
          <cell r="R1405">
            <v>0</v>
          </cell>
        </row>
        <row r="1406">
          <cell r="Q1406">
            <v>0</v>
          </cell>
          <cell r="R1406">
            <v>0</v>
          </cell>
        </row>
        <row r="1407">
          <cell r="Q1407">
            <v>0</v>
          </cell>
          <cell r="R1407">
            <v>0</v>
          </cell>
        </row>
        <row r="1408">
          <cell r="Q1408">
            <v>0</v>
          </cell>
          <cell r="R1408">
            <v>0</v>
          </cell>
        </row>
        <row r="1409">
          <cell r="Q1409">
            <v>0</v>
          </cell>
          <cell r="R1409">
            <v>0</v>
          </cell>
        </row>
        <row r="1410">
          <cell r="Q1410">
            <v>0</v>
          </cell>
          <cell r="R1410">
            <v>0</v>
          </cell>
        </row>
        <row r="1411">
          <cell r="Q1411">
            <v>0</v>
          </cell>
          <cell r="R1411">
            <v>0</v>
          </cell>
        </row>
        <row r="1412">
          <cell r="Q1412">
            <v>0</v>
          </cell>
          <cell r="R1412">
            <v>0</v>
          </cell>
        </row>
        <row r="1413">
          <cell r="Q1413">
            <v>3.4902302927801592</v>
          </cell>
          <cell r="R1413">
            <v>0</v>
          </cell>
        </row>
        <row r="1414">
          <cell r="Q1414">
            <v>0</v>
          </cell>
          <cell r="R1414">
            <v>0</v>
          </cell>
        </row>
        <row r="1415">
          <cell r="Q1415">
            <v>1.5922583452464227</v>
          </cell>
          <cell r="R1415">
            <v>0</v>
          </cell>
        </row>
        <row r="1416">
          <cell r="Q1416">
            <v>0</v>
          </cell>
          <cell r="R1416">
            <v>0</v>
          </cell>
        </row>
        <row r="1417">
          <cell r="Q1417">
            <v>0</v>
          </cell>
          <cell r="R1417">
            <v>0</v>
          </cell>
        </row>
        <row r="1418">
          <cell r="Q1418">
            <v>0</v>
          </cell>
          <cell r="R1418">
            <v>0</v>
          </cell>
        </row>
        <row r="1419">
          <cell r="Q1419">
            <v>0</v>
          </cell>
          <cell r="R1419">
            <v>0</v>
          </cell>
        </row>
        <row r="1420">
          <cell r="Q1420">
            <v>0</v>
          </cell>
          <cell r="R1420">
            <v>0</v>
          </cell>
        </row>
        <row r="1421">
          <cell r="Q1421">
            <v>0</v>
          </cell>
          <cell r="R1421">
            <v>0</v>
          </cell>
        </row>
        <row r="1422">
          <cell r="Q1422">
            <v>0</v>
          </cell>
          <cell r="R1422">
            <v>0</v>
          </cell>
        </row>
        <row r="1423">
          <cell r="Q1423">
            <v>0</v>
          </cell>
          <cell r="R1423">
            <v>0</v>
          </cell>
        </row>
        <row r="1424">
          <cell r="Q1424">
            <v>0</v>
          </cell>
          <cell r="R1424">
            <v>0</v>
          </cell>
        </row>
        <row r="1425">
          <cell r="Q1425">
            <v>0</v>
          </cell>
          <cell r="R1425">
            <v>0</v>
          </cell>
        </row>
        <row r="1426">
          <cell r="Q1426">
            <v>0</v>
          </cell>
          <cell r="R1426">
            <v>0</v>
          </cell>
        </row>
        <row r="1427">
          <cell r="Q1427">
            <v>0</v>
          </cell>
          <cell r="R1427">
            <v>0</v>
          </cell>
        </row>
        <row r="1428">
          <cell r="Q1428">
            <v>0</v>
          </cell>
          <cell r="R1428">
            <v>0</v>
          </cell>
        </row>
        <row r="1429">
          <cell r="Q1429">
            <v>1.503091877912623</v>
          </cell>
          <cell r="R1429">
            <v>0</v>
          </cell>
        </row>
        <row r="1430">
          <cell r="Q1430">
            <v>0</v>
          </cell>
          <cell r="R1430">
            <v>0</v>
          </cell>
        </row>
        <row r="1431">
          <cell r="Q1431">
            <v>0</v>
          </cell>
          <cell r="R1431">
            <v>0</v>
          </cell>
        </row>
        <row r="1432">
          <cell r="Q1432">
            <v>0</v>
          </cell>
          <cell r="R1432">
            <v>0</v>
          </cell>
        </row>
        <row r="1433">
          <cell r="Q1433">
            <v>0</v>
          </cell>
          <cell r="R1433">
            <v>0</v>
          </cell>
        </row>
        <row r="1434">
          <cell r="Q1434">
            <v>0</v>
          </cell>
          <cell r="R1434">
            <v>0</v>
          </cell>
        </row>
        <row r="1435">
          <cell r="Q1435">
            <v>0</v>
          </cell>
          <cell r="R1435">
            <v>0</v>
          </cell>
        </row>
        <row r="1436">
          <cell r="Q1436">
            <v>0</v>
          </cell>
          <cell r="R1436">
            <v>0</v>
          </cell>
        </row>
        <row r="1437">
          <cell r="Q1437">
            <v>3.5440075997950364</v>
          </cell>
          <cell r="R1437">
            <v>0</v>
          </cell>
        </row>
        <row r="1438">
          <cell r="Q1438">
            <v>0</v>
          </cell>
          <cell r="R1438">
            <v>0</v>
          </cell>
        </row>
        <row r="1439">
          <cell r="Q1439">
            <v>0</v>
          </cell>
          <cell r="R1439">
            <v>0</v>
          </cell>
        </row>
        <row r="1440">
          <cell r="Q1440">
            <v>0</v>
          </cell>
          <cell r="R1440">
            <v>0</v>
          </cell>
        </row>
        <row r="1441">
          <cell r="Q1441">
            <v>5.3583867867924369</v>
          </cell>
          <cell r="R1441">
            <v>0</v>
          </cell>
        </row>
        <row r="1442">
          <cell r="Q1442">
            <v>1.1591640753393959</v>
          </cell>
          <cell r="R1442">
            <v>0</v>
          </cell>
        </row>
        <row r="1443">
          <cell r="Q1443">
            <v>1.3120208764830525</v>
          </cell>
          <cell r="R1443">
            <v>0</v>
          </cell>
        </row>
        <row r="1444">
          <cell r="Q1444">
            <v>1.1209498750534816</v>
          </cell>
          <cell r="R1444">
            <v>0</v>
          </cell>
        </row>
        <row r="1445">
          <cell r="Q1445">
            <v>1.0699976080055962</v>
          </cell>
          <cell r="R1445">
            <v>0</v>
          </cell>
        </row>
        <row r="1446">
          <cell r="Q1446">
            <v>0</v>
          </cell>
          <cell r="R1446">
            <v>0</v>
          </cell>
        </row>
        <row r="1447">
          <cell r="Q1447">
            <v>0</v>
          </cell>
          <cell r="R1447">
            <v>0</v>
          </cell>
        </row>
        <row r="1448">
          <cell r="Q1448">
            <v>0</v>
          </cell>
          <cell r="R1448">
            <v>0</v>
          </cell>
        </row>
        <row r="1449">
          <cell r="Q1449">
            <v>0</v>
          </cell>
          <cell r="R1449">
            <v>0</v>
          </cell>
        </row>
        <row r="1450">
          <cell r="Q1450">
            <v>0</v>
          </cell>
          <cell r="R1450">
            <v>0</v>
          </cell>
        </row>
        <row r="1451">
          <cell r="Q1451">
            <v>0</v>
          </cell>
          <cell r="R1451">
            <v>0</v>
          </cell>
        </row>
        <row r="1452">
          <cell r="Q1452">
            <v>0</v>
          </cell>
          <cell r="R1452">
            <v>0</v>
          </cell>
        </row>
        <row r="1453">
          <cell r="Q1453">
            <v>0</v>
          </cell>
          <cell r="R1453">
            <v>0</v>
          </cell>
        </row>
        <row r="1454">
          <cell r="Q1454">
            <v>0</v>
          </cell>
          <cell r="R1454">
            <v>0</v>
          </cell>
        </row>
        <row r="1455">
          <cell r="Q1455">
            <v>0</v>
          </cell>
          <cell r="R1455">
            <v>0</v>
          </cell>
        </row>
        <row r="1456">
          <cell r="Q1456">
            <v>0</v>
          </cell>
          <cell r="R1456">
            <v>0</v>
          </cell>
        </row>
        <row r="1457">
          <cell r="Q1457">
            <v>0</v>
          </cell>
          <cell r="R1457">
            <v>0</v>
          </cell>
        </row>
        <row r="1458">
          <cell r="Q1458">
            <v>0</v>
          </cell>
          <cell r="R1458">
            <v>0</v>
          </cell>
        </row>
        <row r="1459">
          <cell r="Q1459">
            <v>5.931333336350094</v>
          </cell>
          <cell r="R1459">
            <v>0</v>
          </cell>
        </row>
        <row r="1460">
          <cell r="Q1460">
            <v>0</v>
          </cell>
          <cell r="R1460">
            <v>0</v>
          </cell>
        </row>
        <row r="1461">
          <cell r="Q1461">
            <v>0</v>
          </cell>
          <cell r="R1461">
            <v>0</v>
          </cell>
        </row>
        <row r="1462">
          <cell r="Q1462">
            <v>0</v>
          </cell>
          <cell r="R1462">
            <v>0</v>
          </cell>
        </row>
        <row r="1463">
          <cell r="Q1463">
            <v>0</v>
          </cell>
          <cell r="R1463">
            <v>0</v>
          </cell>
        </row>
        <row r="1464">
          <cell r="Q1464">
            <v>0</v>
          </cell>
          <cell r="R1464">
            <v>0</v>
          </cell>
        </row>
        <row r="1465">
          <cell r="Q1465">
            <v>0</v>
          </cell>
          <cell r="R1465">
            <v>0</v>
          </cell>
        </row>
        <row r="1466">
          <cell r="Q1466">
            <v>0</v>
          </cell>
          <cell r="R1466">
            <v>0</v>
          </cell>
        </row>
        <row r="1467">
          <cell r="Q1467">
            <v>0</v>
          </cell>
          <cell r="R1467">
            <v>0</v>
          </cell>
        </row>
        <row r="1468">
          <cell r="Q1468">
            <v>0</v>
          </cell>
          <cell r="R1468">
            <v>0</v>
          </cell>
        </row>
        <row r="1469">
          <cell r="Q1469">
            <v>0</v>
          </cell>
          <cell r="R1469">
            <v>0</v>
          </cell>
        </row>
        <row r="1470">
          <cell r="Q1470">
            <v>0</v>
          </cell>
          <cell r="R1470">
            <v>0</v>
          </cell>
        </row>
        <row r="1471">
          <cell r="Q1471">
            <v>0</v>
          </cell>
          <cell r="R1471">
            <v>0</v>
          </cell>
        </row>
        <row r="1472">
          <cell r="Q1472">
            <v>0</v>
          </cell>
          <cell r="R1472">
            <v>0</v>
          </cell>
        </row>
        <row r="1473">
          <cell r="Q1473">
            <v>0</v>
          </cell>
          <cell r="R1473">
            <v>0</v>
          </cell>
        </row>
        <row r="1474">
          <cell r="Q1474">
            <v>1.8597577472478219</v>
          </cell>
          <cell r="R1474">
            <v>0</v>
          </cell>
        </row>
        <row r="1475">
          <cell r="Q1475">
            <v>0</v>
          </cell>
          <cell r="R1475">
            <v>0</v>
          </cell>
        </row>
        <row r="1476">
          <cell r="Q1476">
            <v>0</v>
          </cell>
          <cell r="R1476">
            <v>0</v>
          </cell>
        </row>
        <row r="1477">
          <cell r="Q1477">
            <v>0</v>
          </cell>
          <cell r="R1477">
            <v>0</v>
          </cell>
        </row>
        <row r="1478">
          <cell r="Q1478">
            <v>0</v>
          </cell>
          <cell r="R1478">
            <v>0</v>
          </cell>
        </row>
        <row r="1479">
          <cell r="Q1479">
            <v>0</v>
          </cell>
          <cell r="R1479">
            <v>0</v>
          </cell>
        </row>
        <row r="1480">
          <cell r="Q1480">
            <v>0</v>
          </cell>
          <cell r="R1480">
            <v>0</v>
          </cell>
        </row>
        <row r="1481">
          <cell r="Q1481">
            <v>0</v>
          </cell>
          <cell r="R1481">
            <v>0</v>
          </cell>
        </row>
        <row r="1482">
          <cell r="Q1482">
            <v>0</v>
          </cell>
          <cell r="R1482">
            <v>0</v>
          </cell>
        </row>
        <row r="1483">
          <cell r="Q1483">
            <v>0</v>
          </cell>
          <cell r="R1483">
            <v>0</v>
          </cell>
        </row>
        <row r="1484">
          <cell r="Q1484">
            <v>0</v>
          </cell>
          <cell r="R1484">
            <v>0</v>
          </cell>
        </row>
        <row r="1485">
          <cell r="Q1485">
            <v>0</v>
          </cell>
          <cell r="R1485">
            <v>0</v>
          </cell>
        </row>
        <row r="1486">
          <cell r="Q1486">
            <v>0</v>
          </cell>
          <cell r="R1486">
            <v>0</v>
          </cell>
        </row>
        <row r="1487">
          <cell r="Q1487">
            <v>0</v>
          </cell>
          <cell r="R1487">
            <v>0</v>
          </cell>
        </row>
        <row r="1488">
          <cell r="Q1488">
            <v>0</v>
          </cell>
          <cell r="R1488">
            <v>0</v>
          </cell>
        </row>
        <row r="1489">
          <cell r="Q1489">
            <v>0</v>
          </cell>
          <cell r="R1489">
            <v>0</v>
          </cell>
        </row>
        <row r="1490">
          <cell r="Q1490">
            <v>0</v>
          </cell>
          <cell r="R1490">
            <v>0</v>
          </cell>
        </row>
        <row r="1491">
          <cell r="Q1491">
            <v>0</v>
          </cell>
          <cell r="R1491">
            <v>0</v>
          </cell>
        </row>
        <row r="1492">
          <cell r="Q1492">
            <v>0</v>
          </cell>
          <cell r="R1492">
            <v>0</v>
          </cell>
        </row>
        <row r="1493">
          <cell r="Q1493">
            <v>0</v>
          </cell>
          <cell r="R1493">
            <v>0</v>
          </cell>
        </row>
        <row r="1494">
          <cell r="Q1494">
            <v>0</v>
          </cell>
          <cell r="R1494">
            <v>0</v>
          </cell>
        </row>
        <row r="1495">
          <cell r="Q1495">
            <v>0</v>
          </cell>
          <cell r="R1495">
            <v>0</v>
          </cell>
        </row>
        <row r="1496">
          <cell r="Q1496">
            <v>0</v>
          </cell>
          <cell r="R1496">
            <v>0</v>
          </cell>
        </row>
        <row r="1497">
          <cell r="Q1497">
            <v>4.3054665655463271</v>
          </cell>
          <cell r="R1497">
            <v>4.3054665655463271</v>
          </cell>
        </row>
        <row r="1498">
          <cell r="Q1498">
            <v>1.3757112102929094</v>
          </cell>
          <cell r="R1498">
            <v>1.3757112102929094</v>
          </cell>
        </row>
        <row r="1499">
          <cell r="Q1499">
            <v>1.362973143530938</v>
          </cell>
          <cell r="R1499">
            <v>1.362973143530938</v>
          </cell>
        </row>
        <row r="1500">
          <cell r="Q1500">
            <v>2.6539972172827744</v>
          </cell>
          <cell r="R1500">
            <v>0</v>
          </cell>
        </row>
        <row r="1501">
          <cell r="Q1501">
            <v>1.362973143530938</v>
          </cell>
          <cell r="R1501">
            <v>0</v>
          </cell>
        </row>
        <row r="1502">
          <cell r="Q1502">
            <v>1.3757112102929094</v>
          </cell>
          <cell r="R1502">
            <v>0</v>
          </cell>
        </row>
        <row r="1503">
          <cell r="Q1503">
            <v>0</v>
          </cell>
          <cell r="R1503">
            <v>0</v>
          </cell>
        </row>
        <row r="1504">
          <cell r="Q1504">
            <v>0</v>
          </cell>
          <cell r="R1504">
            <v>0</v>
          </cell>
        </row>
        <row r="1505">
          <cell r="Q1505">
            <v>0</v>
          </cell>
          <cell r="R1505">
            <v>0</v>
          </cell>
        </row>
        <row r="1506">
          <cell r="Q1506">
            <v>2.9899462321286951</v>
          </cell>
          <cell r="R1506">
            <v>2.9899462321286951</v>
          </cell>
        </row>
        <row r="1507">
          <cell r="Q1507">
            <v>1.9361861478196503</v>
          </cell>
          <cell r="R1507">
            <v>0</v>
          </cell>
        </row>
        <row r="1508">
          <cell r="Q1508">
            <v>1.4139254105788237</v>
          </cell>
          <cell r="R1508">
            <v>0</v>
          </cell>
        </row>
        <row r="1509">
          <cell r="Q1509">
            <v>0</v>
          </cell>
          <cell r="R1509">
            <v>0</v>
          </cell>
        </row>
        <row r="1510">
          <cell r="Q1510">
            <v>3.960254409802058</v>
          </cell>
          <cell r="R1510">
            <v>0</v>
          </cell>
        </row>
        <row r="1511">
          <cell r="Q1511">
            <v>0</v>
          </cell>
          <cell r="R1511">
            <v>0</v>
          </cell>
        </row>
        <row r="1512">
          <cell r="Q1512">
            <v>0</v>
          </cell>
          <cell r="R1512">
            <v>0</v>
          </cell>
        </row>
        <row r="1513">
          <cell r="Q1513">
            <v>4.7976133001418217</v>
          </cell>
          <cell r="R1513">
            <v>0</v>
          </cell>
        </row>
        <row r="1514">
          <cell r="Q1514">
            <v>9.165477058992785</v>
          </cell>
          <cell r="R1514">
            <v>0</v>
          </cell>
        </row>
        <row r="1515">
          <cell r="Q1515">
            <v>5.4072800000000001</v>
          </cell>
          <cell r="R1515">
            <v>0</v>
          </cell>
        </row>
        <row r="1516">
          <cell r="Q1516">
            <v>3.6394476608308088</v>
          </cell>
          <cell r="R1516">
            <v>0</v>
          </cell>
        </row>
        <row r="1517">
          <cell r="Q1517">
            <v>2.4839230185844197</v>
          </cell>
          <cell r="R1517">
            <v>2.4839230185844197</v>
          </cell>
        </row>
        <row r="1518">
          <cell r="Q1518">
            <v>0</v>
          </cell>
          <cell r="R1518">
            <v>0</v>
          </cell>
        </row>
        <row r="1519">
          <cell r="Q1519">
            <v>0</v>
          </cell>
          <cell r="R1519">
            <v>0</v>
          </cell>
        </row>
        <row r="1520">
          <cell r="Q1520">
            <v>5.8228200000000001</v>
          </cell>
          <cell r="R1520">
            <v>0</v>
          </cell>
        </row>
        <row r="1521">
          <cell r="Q1521">
            <v>5.2570707133501928</v>
          </cell>
          <cell r="R1521">
            <v>0</v>
          </cell>
        </row>
        <row r="1522">
          <cell r="Q1522">
            <v>0</v>
          </cell>
          <cell r="R1522">
            <v>0</v>
          </cell>
        </row>
        <row r="1523">
          <cell r="Q1523">
            <v>4.5984421010716687</v>
          </cell>
          <cell r="R1523">
            <v>4.5984421010716687</v>
          </cell>
        </row>
        <row r="1524">
          <cell r="Q1524">
            <v>4.3576877929609621</v>
          </cell>
          <cell r="R1524">
            <v>0</v>
          </cell>
        </row>
        <row r="1525">
          <cell r="Q1525">
            <v>6.1647200000000009</v>
          </cell>
          <cell r="R1525">
            <v>0</v>
          </cell>
        </row>
        <row r="1526">
          <cell r="Q1526">
            <v>4.5984421010716687</v>
          </cell>
          <cell r="R1526">
            <v>4.5984421010716687</v>
          </cell>
        </row>
        <row r="1527">
          <cell r="Q1527">
            <v>0</v>
          </cell>
          <cell r="R1527">
            <v>0</v>
          </cell>
        </row>
        <row r="1528">
          <cell r="Q1528">
            <v>6.63286</v>
          </cell>
          <cell r="R1528">
            <v>0</v>
          </cell>
        </row>
        <row r="1529">
          <cell r="Q1529">
            <v>1.9113894257604973</v>
          </cell>
          <cell r="R1529">
            <v>0</v>
          </cell>
        </row>
        <row r="1530">
          <cell r="Q1530">
            <v>0</v>
          </cell>
          <cell r="R1530">
            <v>0</v>
          </cell>
        </row>
        <row r="1531">
          <cell r="Q1531">
            <v>3.9615387629730998</v>
          </cell>
          <cell r="R1531">
            <v>3.9615387629730998</v>
          </cell>
        </row>
        <row r="1532">
          <cell r="Q1532">
            <v>0</v>
          </cell>
          <cell r="R1532">
            <v>0</v>
          </cell>
        </row>
        <row r="1533">
          <cell r="Q1533">
            <v>0</v>
          </cell>
          <cell r="R1533">
            <v>0</v>
          </cell>
        </row>
        <row r="1534">
          <cell r="Q1534">
            <v>0</v>
          </cell>
          <cell r="R1534">
            <v>0</v>
          </cell>
        </row>
        <row r="1535">
          <cell r="Q1535">
            <v>13.01324</v>
          </cell>
          <cell r="R1535">
            <v>0</v>
          </cell>
        </row>
        <row r="1536">
          <cell r="Q1536">
            <v>6.5473663156532904</v>
          </cell>
          <cell r="R1536">
            <v>6.5473663156532904</v>
          </cell>
        </row>
        <row r="1537">
          <cell r="Q1537">
            <v>12.4925</v>
          </cell>
          <cell r="R1537">
            <v>0</v>
          </cell>
        </row>
        <row r="1538">
          <cell r="Q1538">
            <v>2.6325980079218896</v>
          </cell>
          <cell r="R1538">
            <v>0</v>
          </cell>
        </row>
        <row r="1539">
          <cell r="Q1539">
            <v>0</v>
          </cell>
          <cell r="R1539">
            <v>0</v>
          </cell>
        </row>
        <row r="1540">
          <cell r="Q1540">
            <v>18.173299999999998</v>
          </cell>
          <cell r="R1540">
            <v>0</v>
          </cell>
        </row>
        <row r="1541">
          <cell r="Q1541">
            <v>3.5666586933519868</v>
          </cell>
          <cell r="R1541">
            <v>3.5666586933519868</v>
          </cell>
        </row>
        <row r="1542">
          <cell r="Q1542">
            <v>3.1181973699311381</v>
          </cell>
          <cell r="R1542">
            <v>0</v>
          </cell>
        </row>
        <row r="1543">
          <cell r="Q1543">
            <v>14.049460000000002</v>
          </cell>
          <cell r="R1543">
            <v>0</v>
          </cell>
        </row>
        <row r="1544">
          <cell r="Q1544">
            <v>18.173299999999998</v>
          </cell>
          <cell r="R1544">
            <v>0</v>
          </cell>
        </row>
        <row r="1545">
          <cell r="Q1545">
            <v>3.3118973581125597</v>
          </cell>
          <cell r="R1545">
            <v>3.3118973581125597</v>
          </cell>
        </row>
        <row r="1546">
          <cell r="Q1546">
            <v>2.9110081759157804</v>
          </cell>
          <cell r="R1546">
            <v>0</v>
          </cell>
        </row>
        <row r="1547">
          <cell r="Q1547">
            <v>0</v>
          </cell>
          <cell r="R1547">
            <v>0</v>
          </cell>
        </row>
        <row r="1548">
          <cell r="Q1548">
            <v>18.173299999999998</v>
          </cell>
          <cell r="R1548">
            <v>0</v>
          </cell>
        </row>
        <row r="1549">
          <cell r="Q1549">
            <v>3.3118973581125597</v>
          </cell>
          <cell r="R1549">
            <v>3.3118973581125597</v>
          </cell>
        </row>
        <row r="1550">
          <cell r="Q1550">
            <v>2.9110081759157804</v>
          </cell>
          <cell r="R1550">
            <v>0</v>
          </cell>
        </row>
        <row r="1551">
          <cell r="Q1551">
            <v>17.784060000000004</v>
          </cell>
          <cell r="R1551">
            <v>0</v>
          </cell>
        </row>
        <row r="1552">
          <cell r="Q1552">
            <v>3.5666586933519868</v>
          </cell>
          <cell r="R1552">
            <v>3.5666586933519868</v>
          </cell>
        </row>
        <row r="1553">
          <cell r="Q1553">
            <v>3.1078379102303701</v>
          </cell>
          <cell r="R1553">
            <v>0</v>
          </cell>
        </row>
        <row r="1554">
          <cell r="Q1554">
            <v>14.368964925909307</v>
          </cell>
          <cell r="R1554">
            <v>0</v>
          </cell>
        </row>
        <row r="1555">
          <cell r="Q1555">
            <v>3.8941340013461252</v>
          </cell>
          <cell r="R1555">
            <v>0</v>
          </cell>
        </row>
        <row r="1556">
          <cell r="Q1556">
            <v>3.8802111214703854</v>
          </cell>
          <cell r="R1556">
            <v>3.8802111214703854</v>
          </cell>
        </row>
        <row r="1557">
          <cell r="Q1557">
            <v>2.0253526151534498</v>
          </cell>
          <cell r="R1557">
            <v>2.0253526151534498</v>
          </cell>
        </row>
        <row r="1558">
          <cell r="Q1558">
            <v>2.0822513998543477</v>
          </cell>
          <cell r="R1558">
            <v>0</v>
          </cell>
        </row>
        <row r="1559">
          <cell r="Q1559">
            <v>2.5348752856323054</v>
          </cell>
          <cell r="R1559">
            <v>2.5348752856323054</v>
          </cell>
        </row>
        <row r="1560">
          <cell r="Q1560">
            <v>0</v>
          </cell>
          <cell r="R1560">
            <v>0</v>
          </cell>
        </row>
        <row r="1561">
          <cell r="Q1561">
            <v>0</v>
          </cell>
          <cell r="R1561">
            <v>0</v>
          </cell>
        </row>
        <row r="1562">
          <cell r="Q1562">
            <v>0</v>
          </cell>
          <cell r="R1562">
            <v>0</v>
          </cell>
        </row>
        <row r="1563">
          <cell r="Q1563">
            <v>0</v>
          </cell>
          <cell r="R1563">
            <v>0</v>
          </cell>
        </row>
        <row r="1564">
          <cell r="Q1564">
            <v>10.6252</v>
          </cell>
          <cell r="R1564">
            <v>0</v>
          </cell>
        </row>
        <row r="1565">
          <cell r="Q1565">
            <v>10.677800000000001</v>
          </cell>
          <cell r="R1565">
            <v>0</v>
          </cell>
        </row>
        <row r="1566">
          <cell r="Q1566">
            <v>10.751440000000001</v>
          </cell>
          <cell r="R1566">
            <v>0</v>
          </cell>
        </row>
        <row r="1567">
          <cell r="Q1567">
            <v>0</v>
          </cell>
          <cell r="R1567">
            <v>0</v>
          </cell>
        </row>
        <row r="1568">
          <cell r="Q1568">
            <v>0</v>
          </cell>
          <cell r="R1568">
            <v>0</v>
          </cell>
        </row>
        <row r="1569">
          <cell r="Q1569">
            <v>0.71261912240043812</v>
          </cell>
          <cell r="R1569">
            <v>0</v>
          </cell>
        </row>
        <row r="1570">
          <cell r="Q1570">
            <v>0</v>
          </cell>
          <cell r="R1570">
            <v>0</v>
          </cell>
        </row>
        <row r="1571">
          <cell r="Q1571">
            <v>0</v>
          </cell>
          <cell r="R1571">
            <v>0</v>
          </cell>
        </row>
        <row r="1572">
          <cell r="Q1572">
            <v>0</v>
          </cell>
          <cell r="R1572">
            <v>0</v>
          </cell>
        </row>
        <row r="1573">
          <cell r="Q1573">
            <v>9.7152200000000004</v>
          </cell>
          <cell r="R1573">
            <v>0</v>
          </cell>
        </row>
        <row r="1574">
          <cell r="Q1574">
            <v>9.4522200000000005</v>
          </cell>
          <cell r="R1574">
            <v>0</v>
          </cell>
        </row>
        <row r="1575">
          <cell r="Q1575">
            <v>9.8361999999999998</v>
          </cell>
          <cell r="R1575">
            <v>0</v>
          </cell>
        </row>
        <row r="1576">
          <cell r="Q1576">
            <v>0</v>
          </cell>
          <cell r="R1576">
            <v>0</v>
          </cell>
        </row>
        <row r="1577">
          <cell r="Q1577">
            <v>9.0366800000000005</v>
          </cell>
          <cell r="R1577">
            <v>0</v>
          </cell>
        </row>
        <row r="1578">
          <cell r="Q1578">
            <v>0.28272996137556572</v>
          </cell>
          <cell r="R1578">
            <v>0</v>
          </cell>
        </row>
        <row r="1579">
          <cell r="Q1579">
            <v>8.6474400000000013</v>
          </cell>
          <cell r="R1579">
            <v>0</v>
          </cell>
        </row>
        <row r="1580">
          <cell r="Q1580">
            <v>8.8736200000000007</v>
          </cell>
          <cell r="R1580">
            <v>0</v>
          </cell>
        </row>
        <row r="1581">
          <cell r="Q1581">
            <v>0</v>
          </cell>
          <cell r="R1581">
            <v>0</v>
          </cell>
        </row>
        <row r="1582">
          <cell r="Q1582">
            <v>0</v>
          </cell>
          <cell r="R1582">
            <v>0</v>
          </cell>
        </row>
        <row r="1583">
          <cell r="Q1583">
            <v>0</v>
          </cell>
          <cell r="R1583">
            <v>0</v>
          </cell>
        </row>
        <row r="1584">
          <cell r="Q1584">
            <v>0</v>
          </cell>
          <cell r="R1584">
            <v>0</v>
          </cell>
        </row>
        <row r="1585">
          <cell r="Q1585">
            <v>0</v>
          </cell>
          <cell r="R1585">
            <v>0</v>
          </cell>
        </row>
        <row r="1586">
          <cell r="Q1586">
            <v>0</v>
          </cell>
          <cell r="R1586">
            <v>0</v>
          </cell>
        </row>
        <row r="1587">
          <cell r="Q1587">
            <v>0</v>
          </cell>
          <cell r="R1587">
            <v>0</v>
          </cell>
        </row>
        <row r="1588">
          <cell r="Q1588">
            <v>23.538500000000003</v>
          </cell>
          <cell r="R1588">
            <v>0</v>
          </cell>
        </row>
        <row r="1589">
          <cell r="Q1589">
            <v>0</v>
          </cell>
          <cell r="R1589">
            <v>0</v>
          </cell>
        </row>
        <row r="1590">
          <cell r="Q1590">
            <v>4.7775080584440044</v>
          </cell>
          <cell r="R1590">
            <v>0</v>
          </cell>
        </row>
        <row r="1591">
          <cell r="Q1591">
            <v>9.3841215624565564</v>
          </cell>
          <cell r="R1591">
            <v>0</v>
          </cell>
        </row>
        <row r="1592">
          <cell r="Q1592">
            <v>5.4072800000000001</v>
          </cell>
          <cell r="R1592">
            <v>0</v>
          </cell>
        </row>
        <row r="1593">
          <cell r="Q1593">
            <v>3.6171783132557951</v>
          </cell>
          <cell r="R1593">
            <v>0</v>
          </cell>
        </row>
        <row r="1594">
          <cell r="Q1594">
            <v>2.4839230185844197</v>
          </cell>
          <cell r="R1594">
            <v>2.4839230185844197</v>
          </cell>
        </row>
        <row r="1595">
          <cell r="Q1595">
            <v>0</v>
          </cell>
          <cell r="R1595">
            <v>0</v>
          </cell>
        </row>
        <row r="1596">
          <cell r="Q1596">
            <v>0</v>
          </cell>
          <cell r="R1596">
            <v>0</v>
          </cell>
        </row>
        <row r="1597">
          <cell r="Q1597">
            <v>5.8228200000000001</v>
          </cell>
          <cell r="R1597">
            <v>0</v>
          </cell>
        </row>
        <row r="1598">
          <cell r="Q1598">
            <v>4.3552838639403193</v>
          </cell>
          <cell r="R1598">
            <v>0</v>
          </cell>
        </row>
        <row r="1599">
          <cell r="Q1599">
            <v>0</v>
          </cell>
          <cell r="R1599">
            <v>0</v>
          </cell>
        </row>
        <row r="1600">
          <cell r="Q1600">
            <v>4.5984421010716687</v>
          </cell>
          <cell r="R1600">
            <v>4.5984421010716687</v>
          </cell>
        </row>
        <row r="1601">
          <cell r="Q1601">
            <v>4.3576877929609621</v>
          </cell>
          <cell r="R1601">
            <v>0</v>
          </cell>
        </row>
        <row r="1602">
          <cell r="Q1602">
            <v>6.1647200000000009</v>
          </cell>
          <cell r="R1602">
            <v>0</v>
          </cell>
        </row>
        <row r="1603">
          <cell r="Q1603">
            <v>4.5602279007857547</v>
          </cell>
          <cell r="R1603">
            <v>4.5602279007857547</v>
          </cell>
        </row>
        <row r="1604">
          <cell r="Q1604">
            <v>0.9662632168141535</v>
          </cell>
          <cell r="R1604">
            <v>0</v>
          </cell>
        </row>
        <row r="1605">
          <cell r="Q1605">
            <v>6.4014199999999999</v>
          </cell>
          <cell r="R1605">
            <v>0</v>
          </cell>
        </row>
        <row r="1606">
          <cell r="Q1606">
            <v>2.0835050612555186</v>
          </cell>
          <cell r="R1606">
            <v>0</v>
          </cell>
        </row>
        <row r="1607">
          <cell r="Q1607">
            <v>0</v>
          </cell>
          <cell r="R1607">
            <v>0</v>
          </cell>
        </row>
        <row r="1608">
          <cell r="Q1608">
            <v>3.9615387629730998</v>
          </cell>
          <cell r="R1608">
            <v>3.9615387629730998</v>
          </cell>
        </row>
        <row r="1609">
          <cell r="Q1609">
            <v>0</v>
          </cell>
          <cell r="R1609">
            <v>0</v>
          </cell>
        </row>
        <row r="1610">
          <cell r="Q1610">
            <v>0</v>
          </cell>
          <cell r="R1610">
            <v>0</v>
          </cell>
        </row>
        <row r="1611">
          <cell r="Q1611">
            <v>0</v>
          </cell>
          <cell r="R1611">
            <v>0</v>
          </cell>
        </row>
        <row r="1612">
          <cell r="Q1612">
            <v>0.9662632168141535</v>
          </cell>
          <cell r="R1612">
            <v>0</v>
          </cell>
        </row>
        <row r="1613">
          <cell r="Q1613">
            <v>12.42938</v>
          </cell>
          <cell r="R1613">
            <v>0</v>
          </cell>
        </row>
        <row r="1614">
          <cell r="Q1614">
            <v>6.5473663156532904</v>
          </cell>
          <cell r="R1614">
            <v>6.5473663156532904</v>
          </cell>
        </row>
        <row r="1615">
          <cell r="Q1615">
            <v>12.47672</v>
          </cell>
          <cell r="R1615">
            <v>0</v>
          </cell>
        </row>
        <row r="1616">
          <cell r="Q1616">
            <v>4.6075029915314856</v>
          </cell>
          <cell r="R1616">
            <v>0</v>
          </cell>
        </row>
        <row r="1617">
          <cell r="Q1617">
            <v>0</v>
          </cell>
          <cell r="R1617">
            <v>0</v>
          </cell>
        </row>
        <row r="1618">
          <cell r="Q1618">
            <v>17.089740000000003</v>
          </cell>
          <cell r="R1618">
            <v>0</v>
          </cell>
        </row>
        <row r="1619">
          <cell r="Q1619">
            <v>3.8744379280871954</v>
          </cell>
          <cell r="R1619">
            <v>0</v>
          </cell>
        </row>
        <row r="1620">
          <cell r="Q1620">
            <v>4.4073710996420985</v>
          </cell>
          <cell r="R1620">
            <v>4.4073710996420985</v>
          </cell>
        </row>
        <row r="1621">
          <cell r="Q1621">
            <v>17.089740000000003</v>
          </cell>
          <cell r="R1621">
            <v>0</v>
          </cell>
        </row>
        <row r="1622">
          <cell r="Q1622">
            <v>0</v>
          </cell>
          <cell r="R1622">
            <v>0</v>
          </cell>
        </row>
        <row r="1623">
          <cell r="Q1623">
            <v>4.3818949661181552</v>
          </cell>
          <cell r="R1623">
            <v>4.3818949661181552</v>
          </cell>
        </row>
        <row r="1624">
          <cell r="Q1624">
            <v>3.8640784683864271</v>
          </cell>
          <cell r="R1624">
            <v>0</v>
          </cell>
        </row>
        <row r="1625">
          <cell r="Q1625">
            <v>0</v>
          </cell>
          <cell r="R1625">
            <v>0</v>
          </cell>
        </row>
        <row r="1626">
          <cell r="Q1626">
            <v>17.089740000000003</v>
          </cell>
          <cell r="R1626">
            <v>0</v>
          </cell>
        </row>
        <row r="1627">
          <cell r="Q1627">
            <v>4.3818949661181552</v>
          </cell>
          <cell r="R1627">
            <v>4.3818949661181552</v>
          </cell>
        </row>
        <row r="1628">
          <cell r="Q1628">
            <v>3.7812027907802839</v>
          </cell>
          <cell r="R1628">
            <v>0</v>
          </cell>
        </row>
        <row r="1629">
          <cell r="Q1629">
            <v>17.089740000000003</v>
          </cell>
          <cell r="R1629">
            <v>0</v>
          </cell>
        </row>
        <row r="1630">
          <cell r="Q1630">
            <v>4.4073710996420985</v>
          </cell>
          <cell r="R1630">
            <v>4.4073710996420985</v>
          </cell>
        </row>
        <row r="1631">
          <cell r="Q1631">
            <v>3.8744379280871954</v>
          </cell>
          <cell r="R1631">
            <v>0</v>
          </cell>
        </row>
        <row r="1632">
          <cell r="Q1632">
            <v>4.7372975750483688</v>
          </cell>
          <cell r="R1632">
            <v>0</v>
          </cell>
        </row>
        <row r="1633">
          <cell r="Q1633">
            <v>9.3904044504871234</v>
          </cell>
          <cell r="R1633">
            <v>0</v>
          </cell>
        </row>
        <row r="1634">
          <cell r="Q1634">
            <v>5.4072800000000001</v>
          </cell>
          <cell r="R1634">
            <v>0</v>
          </cell>
        </row>
        <row r="1635">
          <cell r="Q1635">
            <v>3.6299036547272316</v>
          </cell>
          <cell r="R1635">
            <v>0</v>
          </cell>
        </row>
        <row r="1636">
          <cell r="Q1636">
            <v>2.4839230185844197</v>
          </cell>
          <cell r="R1636">
            <v>2.4839230185844197</v>
          </cell>
        </row>
        <row r="1637">
          <cell r="Q1637">
            <v>0</v>
          </cell>
          <cell r="R1637">
            <v>0</v>
          </cell>
        </row>
        <row r="1638">
          <cell r="Q1638">
            <v>0</v>
          </cell>
          <cell r="R1638">
            <v>0</v>
          </cell>
        </row>
        <row r="1639">
          <cell r="Q1639">
            <v>5.8228200000000001</v>
          </cell>
          <cell r="R1639">
            <v>0</v>
          </cell>
        </row>
        <row r="1640">
          <cell r="Q1640">
            <v>0</v>
          </cell>
          <cell r="R1640">
            <v>0</v>
          </cell>
        </row>
        <row r="1641">
          <cell r="Q1641">
            <v>0</v>
          </cell>
          <cell r="R1641">
            <v>0</v>
          </cell>
        </row>
        <row r="1642">
          <cell r="Q1642">
            <v>4.5984421010716687</v>
          </cell>
          <cell r="R1642">
            <v>4.5984421010716687</v>
          </cell>
        </row>
        <row r="1643">
          <cell r="Q1643">
            <v>0</v>
          </cell>
          <cell r="R1643">
            <v>0</v>
          </cell>
        </row>
        <row r="1644">
          <cell r="Q1644">
            <v>6.1647200000000009</v>
          </cell>
          <cell r="R1644">
            <v>0</v>
          </cell>
        </row>
        <row r="1645">
          <cell r="Q1645">
            <v>4.5602279007857547</v>
          </cell>
          <cell r="R1645">
            <v>4.5602279007857547</v>
          </cell>
        </row>
        <row r="1646">
          <cell r="Q1646">
            <v>0.40210483395636021</v>
          </cell>
          <cell r="R1646">
            <v>0</v>
          </cell>
        </row>
        <row r="1647">
          <cell r="Q1647">
            <v>6.4014199999999999</v>
          </cell>
          <cell r="R1647">
            <v>0</v>
          </cell>
        </row>
        <row r="1648">
          <cell r="Q1648">
            <v>0</v>
          </cell>
          <cell r="R1648">
            <v>0</v>
          </cell>
        </row>
        <row r="1649">
          <cell r="Q1649">
            <v>0</v>
          </cell>
          <cell r="R1649">
            <v>0</v>
          </cell>
        </row>
        <row r="1650">
          <cell r="Q1650">
            <v>3.9615387629730998</v>
          </cell>
          <cell r="R1650">
            <v>3.9615387629730998</v>
          </cell>
        </row>
        <row r="1651">
          <cell r="Q1651">
            <v>0</v>
          </cell>
          <cell r="R1651">
            <v>0</v>
          </cell>
        </row>
        <row r="1652">
          <cell r="Q1652">
            <v>0</v>
          </cell>
          <cell r="R1652">
            <v>0</v>
          </cell>
        </row>
        <row r="1653">
          <cell r="Q1653">
            <v>0</v>
          </cell>
          <cell r="R1653">
            <v>0</v>
          </cell>
        </row>
        <row r="1654">
          <cell r="Q1654">
            <v>0</v>
          </cell>
          <cell r="R1654">
            <v>0</v>
          </cell>
        </row>
        <row r="1655">
          <cell r="Q1655">
            <v>0</v>
          </cell>
          <cell r="R1655">
            <v>0</v>
          </cell>
        </row>
        <row r="1656">
          <cell r="Q1656">
            <v>12.42938</v>
          </cell>
          <cell r="R1656">
            <v>0</v>
          </cell>
        </row>
        <row r="1657">
          <cell r="Q1657">
            <v>6.5473663156532904</v>
          </cell>
          <cell r="R1657">
            <v>6.5473663156532904</v>
          </cell>
        </row>
        <row r="1658">
          <cell r="Q1658">
            <v>12.47672</v>
          </cell>
          <cell r="R1658">
            <v>0</v>
          </cell>
        </row>
        <row r="1659">
          <cell r="Q1659">
            <v>0</v>
          </cell>
          <cell r="R1659">
            <v>0</v>
          </cell>
        </row>
        <row r="1660">
          <cell r="Q1660">
            <v>17.089740000000003</v>
          </cell>
          <cell r="R1660">
            <v>0</v>
          </cell>
        </row>
        <row r="1661">
          <cell r="Q1661">
            <v>4.4073710996420985</v>
          </cell>
          <cell r="R1661">
            <v>4.4073710996420985</v>
          </cell>
        </row>
        <row r="1662">
          <cell r="Q1662">
            <v>3.8744379280871954</v>
          </cell>
          <cell r="R1662">
            <v>0</v>
          </cell>
        </row>
        <row r="1663">
          <cell r="Q1663">
            <v>17.089740000000003</v>
          </cell>
          <cell r="R1663">
            <v>0</v>
          </cell>
        </row>
        <row r="1664">
          <cell r="Q1664">
            <v>0</v>
          </cell>
          <cell r="R1664">
            <v>0</v>
          </cell>
        </row>
        <row r="1665">
          <cell r="Q1665">
            <v>4.3818949661181552</v>
          </cell>
          <cell r="R1665">
            <v>4.3818949661181552</v>
          </cell>
        </row>
        <row r="1666">
          <cell r="Q1666">
            <v>3.8640784683864271</v>
          </cell>
          <cell r="R1666">
            <v>0</v>
          </cell>
        </row>
        <row r="1667">
          <cell r="Q1667">
            <v>0</v>
          </cell>
          <cell r="R1667">
            <v>0</v>
          </cell>
        </row>
        <row r="1668">
          <cell r="Q1668">
            <v>17.089740000000003</v>
          </cell>
          <cell r="R1668">
            <v>0</v>
          </cell>
        </row>
        <row r="1669">
          <cell r="Q1669">
            <v>4.2927284987843564</v>
          </cell>
          <cell r="R1669">
            <v>4.2927284987843564</v>
          </cell>
        </row>
        <row r="1670">
          <cell r="Q1670">
            <v>3.8640784683864271</v>
          </cell>
          <cell r="R1670">
            <v>0</v>
          </cell>
        </row>
        <row r="1671">
          <cell r="Q1671">
            <v>17.089740000000003</v>
          </cell>
          <cell r="R1671">
            <v>0</v>
          </cell>
        </row>
        <row r="1672">
          <cell r="Q1672">
            <v>4.4073710996420985</v>
          </cell>
          <cell r="R1672">
            <v>4.4073710996420985</v>
          </cell>
        </row>
        <row r="1673">
          <cell r="Q1673">
            <v>3.8847973877879629</v>
          </cell>
          <cell r="R1673">
            <v>0</v>
          </cell>
        </row>
        <row r="1674">
          <cell r="Q1674">
            <v>4.7372975750483688</v>
          </cell>
          <cell r="R1674">
            <v>0</v>
          </cell>
        </row>
        <row r="1675">
          <cell r="Q1675">
            <v>9.3904044504871234</v>
          </cell>
          <cell r="R1675">
            <v>0</v>
          </cell>
        </row>
        <row r="1676">
          <cell r="Q1676">
            <v>5.4072800000000001</v>
          </cell>
          <cell r="R1676">
            <v>0</v>
          </cell>
        </row>
        <row r="1677">
          <cell r="Q1677">
            <v>3.6299036547272316</v>
          </cell>
          <cell r="R1677">
            <v>0</v>
          </cell>
        </row>
        <row r="1678">
          <cell r="Q1678">
            <v>2.4839230185844197</v>
          </cell>
          <cell r="R1678">
            <v>2.4839230185844197</v>
          </cell>
        </row>
        <row r="1679">
          <cell r="Q1679">
            <v>0</v>
          </cell>
          <cell r="R1679">
            <v>0</v>
          </cell>
        </row>
        <row r="1680">
          <cell r="Q1680">
            <v>0</v>
          </cell>
          <cell r="R1680">
            <v>0</v>
          </cell>
        </row>
        <row r="1681">
          <cell r="Q1681">
            <v>5.8228200000000001</v>
          </cell>
          <cell r="R1681">
            <v>0</v>
          </cell>
        </row>
        <row r="1682">
          <cell r="Q1682">
            <v>4.5219286446701963</v>
          </cell>
          <cell r="R1682">
            <v>0</v>
          </cell>
        </row>
        <row r="1683">
          <cell r="Q1683">
            <v>0</v>
          </cell>
          <cell r="R1683">
            <v>0</v>
          </cell>
        </row>
        <row r="1684">
          <cell r="Q1684">
            <v>4.5984421010716687</v>
          </cell>
          <cell r="R1684">
            <v>4.5984421010716687</v>
          </cell>
        </row>
        <row r="1685">
          <cell r="Q1685">
            <v>4.3576877929609621</v>
          </cell>
          <cell r="R1685">
            <v>0</v>
          </cell>
        </row>
        <row r="1686">
          <cell r="Q1686">
            <v>6.1647200000000009</v>
          </cell>
          <cell r="R1686">
            <v>0</v>
          </cell>
        </row>
        <row r="1687">
          <cell r="Q1687">
            <v>4.5602279007857547</v>
          </cell>
          <cell r="R1687">
            <v>4.5602279007857547</v>
          </cell>
        </row>
        <row r="1688">
          <cell r="Q1688">
            <v>0.9662632168141535</v>
          </cell>
          <cell r="R1688">
            <v>0</v>
          </cell>
        </row>
        <row r="1689">
          <cell r="Q1689">
            <v>6.4014199999999999</v>
          </cell>
          <cell r="R1689">
            <v>0</v>
          </cell>
        </row>
        <row r="1690">
          <cell r="Q1690">
            <v>2.0623680533877087</v>
          </cell>
          <cell r="R1690">
            <v>0</v>
          </cell>
        </row>
        <row r="1691">
          <cell r="Q1691">
            <v>0</v>
          </cell>
          <cell r="R1691">
            <v>0</v>
          </cell>
        </row>
        <row r="1692">
          <cell r="Q1692">
            <v>3.9615387629730998</v>
          </cell>
          <cell r="R1692">
            <v>3.9615387629730998</v>
          </cell>
        </row>
        <row r="1693">
          <cell r="Q1693">
            <v>0</v>
          </cell>
          <cell r="R1693">
            <v>0</v>
          </cell>
        </row>
        <row r="1694">
          <cell r="Q1694">
            <v>0</v>
          </cell>
          <cell r="R1694">
            <v>0</v>
          </cell>
        </row>
        <row r="1695">
          <cell r="Q1695">
            <v>0</v>
          </cell>
          <cell r="R1695">
            <v>0</v>
          </cell>
        </row>
        <row r="1696">
          <cell r="Q1696">
            <v>0</v>
          </cell>
          <cell r="R1696">
            <v>0</v>
          </cell>
        </row>
        <row r="1697">
          <cell r="Q1697">
            <v>0.40210483395636021</v>
          </cell>
          <cell r="R1697">
            <v>0</v>
          </cell>
        </row>
        <row r="1698">
          <cell r="Q1698">
            <v>12.42938</v>
          </cell>
          <cell r="R1698">
            <v>0</v>
          </cell>
        </row>
        <row r="1699">
          <cell r="Q1699">
            <v>6.5473663156532904</v>
          </cell>
          <cell r="R1699">
            <v>6.5473663156532904</v>
          </cell>
        </row>
        <row r="1700">
          <cell r="Q1700">
            <v>12.47672</v>
          </cell>
          <cell r="R1700">
            <v>0</v>
          </cell>
        </row>
        <row r="1701">
          <cell r="Q1701">
            <v>2.7707281503128529</v>
          </cell>
          <cell r="R1701">
            <v>0</v>
          </cell>
        </row>
        <row r="1702">
          <cell r="Q1702">
            <v>0</v>
          </cell>
          <cell r="R1702">
            <v>0</v>
          </cell>
        </row>
        <row r="1703">
          <cell r="Q1703">
            <v>17.089740000000003</v>
          </cell>
          <cell r="R1703">
            <v>0</v>
          </cell>
        </row>
        <row r="1704">
          <cell r="Q1704">
            <v>4.4073710996420985</v>
          </cell>
          <cell r="R1704">
            <v>4.4073710996420985</v>
          </cell>
        </row>
        <row r="1705">
          <cell r="Q1705">
            <v>3.8744379280871954</v>
          </cell>
          <cell r="R1705">
            <v>0</v>
          </cell>
        </row>
        <row r="1706">
          <cell r="Q1706">
            <v>17.089740000000003</v>
          </cell>
          <cell r="R1706">
            <v>0</v>
          </cell>
        </row>
        <row r="1707">
          <cell r="Q1707">
            <v>7.307355375898414</v>
          </cell>
          <cell r="R1707">
            <v>0</v>
          </cell>
        </row>
        <row r="1708">
          <cell r="Q1708">
            <v>4.3818949661181552</v>
          </cell>
          <cell r="R1708">
            <v>4.3818949661181552</v>
          </cell>
        </row>
        <row r="1709">
          <cell r="Q1709">
            <v>3.8640784683864271</v>
          </cell>
          <cell r="R1709">
            <v>0</v>
          </cell>
        </row>
        <row r="1710">
          <cell r="Q1710">
            <v>0</v>
          </cell>
          <cell r="R1710">
            <v>0</v>
          </cell>
        </row>
        <row r="1711">
          <cell r="Q1711">
            <v>17.089740000000003</v>
          </cell>
          <cell r="R1711">
            <v>0</v>
          </cell>
        </row>
        <row r="1712">
          <cell r="Q1712">
            <v>4.2927284987843564</v>
          </cell>
          <cell r="R1712">
            <v>4.2927284987843564</v>
          </cell>
        </row>
        <row r="1713">
          <cell r="Q1713">
            <v>3.8640784683864271</v>
          </cell>
          <cell r="R1713">
            <v>0</v>
          </cell>
        </row>
        <row r="1714">
          <cell r="Q1714">
            <v>17.089740000000003</v>
          </cell>
          <cell r="R1714">
            <v>0</v>
          </cell>
        </row>
        <row r="1715">
          <cell r="Q1715">
            <v>4.4073710996420985</v>
          </cell>
          <cell r="R1715">
            <v>4.4073710996420985</v>
          </cell>
        </row>
        <row r="1716">
          <cell r="Q1716">
            <v>3.8744379280871954</v>
          </cell>
          <cell r="R1716">
            <v>0</v>
          </cell>
        </row>
        <row r="1717">
          <cell r="Q1717">
            <v>0</v>
          </cell>
          <cell r="R1717">
            <v>0</v>
          </cell>
        </row>
        <row r="1718">
          <cell r="Q1718">
            <v>0</v>
          </cell>
          <cell r="R1718">
            <v>0</v>
          </cell>
        </row>
        <row r="1719">
          <cell r="Q1719">
            <v>0</v>
          </cell>
          <cell r="R1719">
            <v>0</v>
          </cell>
        </row>
        <row r="1720">
          <cell r="Q1720">
            <v>0</v>
          </cell>
          <cell r="R1720">
            <v>0</v>
          </cell>
        </row>
        <row r="1721">
          <cell r="Q1721">
            <v>0</v>
          </cell>
          <cell r="R1721">
            <v>0</v>
          </cell>
        </row>
        <row r="1722">
          <cell r="Q1722">
            <v>0</v>
          </cell>
          <cell r="R1722">
            <v>0</v>
          </cell>
        </row>
        <row r="1723">
          <cell r="Q1723">
            <v>0</v>
          </cell>
          <cell r="R1723">
            <v>0</v>
          </cell>
        </row>
        <row r="1724">
          <cell r="Q1724">
            <v>0</v>
          </cell>
          <cell r="R1724">
            <v>0</v>
          </cell>
        </row>
        <row r="1725">
          <cell r="Q1725">
            <v>0</v>
          </cell>
          <cell r="R1725">
            <v>0</v>
          </cell>
        </row>
        <row r="1726">
          <cell r="Q1726">
            <v>0</v>
          </cell>
          <cell r="R1726">
            <v>0</v>
          </cell>
        </row>
        <row r="1727">
          <cell r="Q1727">
            <v>0</v>
          </cell>
          <cell r="R1727">
            <v>0</v>
          </cell>
        </row>
        <row r="1728">
          <cell r="Q1728">
            <v>0</v>
          </cell>
          <cell r="R1728">
            <v>0</v>
          </cell>
        </row>
        <row r="1729">
          <cell r="Q1729">
            <v>0</v>
          </cell>
          <cell r="R1729">
            <v>0</v>
          </cell>
        </row>
        <row r="1730">
          <cell r="Q1730">
            <v>0</v>
          </cell>
          <cell r="R1730">
            <v>0</v>
          </cell>
        </row>
        <row r="1731">
          <cell r="Q1731">
            <v>0</v>
          </cell>
          <cell r="R1731">
            <v>0</v>
          </cell>
        </row>
        <row r="1732">
          <cell r="Q1732">
            <v>0</v>
          </cell>
          <cell r="R1732">
            <v>0</v>
          </cell>
        </row>
        <row r="1733">
          <cell r="Q1733">
            <v>0</v>
          </cell>
          <cell r="R1733">
            <v>0</v>
          </cell>
        </row>
        <row r="1734">
          <cell r="Q1734">
            <v>0</v>
          </cell>
          <cell r="R1734">
            <v>0</v>
          </cell>
        </row>
        <row r="1735">
          <cell r="Q1735">
            <v>0</v>
          </cell>
          <cell r="R1735">
            <v>0</v>
          </cell>
        </row>
        <row r="1736">
          <cell r="Q1736">
            <v>0</v>
          </cell>
          <cell r="R1736">
            <v>0</v>
          </cell>
        </row>
        <row r="1737">
          <cell r="Q1737">
            <v>0</v>
          </cell>
          <cell r="R1737">
            <v>0</v>
          </cell>
        </row>
        <row r="1738">
          <cell r="Q1738">
            <v>0</v>
          </cell>
          <cell r="R1738">
            <v>0</v>
          </cell>
        </row>
        <row r="1739">
          <cell r="Q1739">
            <v>0</v>
          </cell>
          <cell r="R1739">
            <v>0</v>
          </cell>
        </row>
        <row r="1740">
          <cell r="Q1740">
            <v>0</v>
          </cell>
          <cell r="R1740">
            <v>0</v>
          </cell>
        </row>
        <row r="1741">
          <cell r="Q1741">
            <v>0</v>
          </cell>
          <cell r="R1741">
            <v>0</v>
          </cell>
        </row>
        <row r="1742">
          <cell r="Q1742">
            <v>0</v>
          </cell>
          <cell r="R1742">
            <v>0</v>
          </cell>
        </row>
        <row r="1743">
          <cell r="Q1743">
            <v>0</v>
          </cell>
          <cell r="R1743">
            <v>0</v>
          </cell>
        </row>
        <row r="1744">
          <cell r="Q1744">
            <v>0</v>
          </cell>
          <cell r="R1744">
            <v>0</v>
          </cell>
        </row>
        <row r="1745">
          <cell r="Q1745">
            <v>0</v>
          </cell>
          <cell r="R1745">
            <v>0</v>
          </cell>
        </row>
        <row r="1746">
          <cell r="Q1746">
            <v>0</v>
          </cell>
          <cell r="R1746">
            <v>0</v>
          </cell>
        </row>
        <row r="1747">
          <cell r="Q1747">
            <v>0</v>
          </cell>
          <cell r="R1747">
            <v>0</v>
          </cell>
        </row>
        <row r="1748">
          <cell r="Q1748">
            <v>0</v>
          </cell>
          <cell r="R1748">
            <v>0</v>
          </cell>
        </row>
        <row r="1749">
          <cell r="Q1749">
            <v>0</v>
          </cell>
          <cell r="R1749">
            <v>0</v>
          </cell>
        </row>
        <row r="1750">
          <cell r="Q1750">
            <v>0</v>
          </cell>
          <cell r="R1750">
            <v>0</v>
          </cell>
        </row>
        <row r="1751">
          <cell r="Q1751">
            <v>0</v>
          </cell>
          <cell r="R1751">
            <v>0</v>
          </cell>
        </row>
        <row r="1752">
          <cell r="Q1752">
            <v>0</v>
          </cell>
          <cell r="R1752">
            <v>0</v>
          </cell>
        </row>
        <row r="1753">
          <cell r="Q1753">
            <v>0</v>
          </cell>
          <cell r="R1753">
            <v>0</v>
          </cell>
        </row>
        <row r="1754">
          <cell r="Q1754">
            <v>0</v>
          </cell>
          <cell r="R1754">
            <v>0</v>
          </cell>
        </row>
        <row r="1755">
          <cell r="Q1755">
            <v>0</v>
          </cell>
          <cell r="R1755">
            <v>0</v>
          </cell>
        </row>
        <row r="1756">
          <cell r="Q1756">
            <v>0</v>
          </cell>
          <cell r="R1756">
            <v>0</v>
          </cell>
        </row>
        <row r="1757">
          <cell r="Q1757">
            <v>0</v>
          </cell>
          <cell r="R1757">
            <v>0</v>
          </cell>
        </row>
        <row r="1758">
          <cell r="Q1758">
            <v>0</v>
          </cell>
          <cell r="R1758">
            <v>0</v>
          </cell>
        </row>
        <row r="1759">
          <cell r="Q1759">
            <v>4.2927284987843564</v>
          </cell>
          <cell r="R1759">
            <v>4.2927284987843564</v>
          </cell>
        </row>
        <row r="1760">
          <cell r="Q1760">
            <v>4.3125743441819626</v>
          </cell>
          <cell r="R1760">
            <v>0</v>
          </cell>
        </row>
        <row r="1761">
          <cell r="Q1761">
            <v>10.052620848909005</v>
          </cell>
          <cell r="R1761">
            <v>0</v>
          </cell>
        </row>
        <row r="1762">
          <cell r="Q1762">
            <v>0</v>
          </cell>
          <cell r="R1762">
            <v>0</v>
          </cell>
        </row>
        <row r="1763">
          <cell r="Q1763">
            <v>6.4750600000000009</v>
          </cell>
          <cell r="R1763">
            <v>0</v>
          </cell>
        </row>
        <row r="1764">
          <cell r="Q1764">
            <v>0</v>
          </cell>
          <cell r="R1764">
            <v>0</v>
          </cell>
        </row>
        <row r="1765">
          <cell r="Q1765">
            <v>0</v>
          </cell>
          <cell r="R1765">
            <v>0</v>
          </cell>
        </row>
        <row r="1766">
          <cell r="Q1766">
            <v>6.5434400000000004</v>
          </cell>
          <cell r="R1766">
            <v>0</v>
          </cell>
        </row>
        <row r="1767">
          <cell r="Q1767">
            <v>6.9677225187983458</v>
          </cell>
          <cell r="R1767">
            <v>6.9677225187983458</v>
          </cell>
        </row>
        <row r="1768">
          <cell r="Q1768">
            <v>0</v>
          </cell>
          <cell r="R1768">
            <v>0</v>
          </cell>
        </row>
        <row r="1769">
          <cell r="Q1769">
            <v>0</v>
          </cell>
          <cell r="R1769">
            <v>0</v>
          </cell>
        </row>
        <row r="1770">
          <cell r="Q1770">
            <v>4.4904841478254616</v>
          </cell>
          <cell r="R1770">
            <v>0</v>
          </cell>
        </row>
        <row r="1771">
          <cell r="Q1771">
            <v>0</v>
          </cell>
          <cell r="R1771">
            <v>0</v>
          </cell>
        </row>
        <row r="1772">
          <cell r="Q1772">
            <v>7.0484000000000009</v>
          </cell>
          <cell r="R1772">
            <v>0</v>
          </cell>
        </row>
        <row r="1773">
          <cell r="Q1773">
            <v>6.9326800000000004</v>
          </cell>
          <cell r="R1773">
            <v>0</v>
          </cell>
        </row>
        <row r="1774">
          <cell r="Q1774">
            <v>4.2417762317364707</v>
          </cell>
          <cell r="R1774">
            <v>4.2417762317364707</v>
          </cell>
        </row>
        <row r="1775">
          <cell r="Q1775">
            <v>0.40336141156247379</v>
          </cell>
          <cell r="R1775">
            <v>0</v>
          </cell>
        </row>
        <row r="1776">
          <cell r="Q1776">
            <v>2.0895442063606069</v>
          </cell>
          <cell r="R1776">
            <v>0</v>
          </cell>
        </row>
        <row r="1777">
          <cell r="Q1777">
            <v>0</v>
          </cell>
          <cell r="R1777">
            <v>0</v>
          </cell>
        </row>
        <row r="1778">
          <cell r="Q1778">
            <v>0</v>
          </cell>
          <cell r="R1778">
            <v>0</v>
          </cell>
        </row>
        <row r="1779">
          <cell r="Q1779">
            <v>0</v>
          </cell>
          <cell r="R1779">
            <v>0</v>
          </cell>
        </row>
        <row r="1780">
          <cell r="Q1780">
            <v>0</v>
          </cell>
          <cell r="R1780">
            <v>0</v>
          </cell>
        </row>
        <row r="1781">
          <cell r="Q1781">
            <v>12.555620000000001</v>
          </cell>
          <cell r="R1781">
            <v>0</v>
          </cell>
        </row>
        <row r="1782">
          <cell r="Q1782">
            <v>9.3624790700489662</v>
          </cell>
          <cell r="R1782">
            <v>9.3624790700489662</v>
          </cell>
        </row>
        <row r="1783">
          <cell r="Q1783">
            <v>12.902780000000002</v>
          </cell>
          <cell r="R1783">
            <v>0</v>
          </cell>
        </row>
        <row r="1784">
          <cell r="Q1784">
            <v>6.2700250908839239</v>
          </cell>
          <cell r="R1784">
            <v>0</v>
          </cell>
        </row>
        <row r="1785">
          <cell r="Q1785">
            <v>0</v>
          </cell>
          <cell r="R1785">
            <v>0</v>
          </cell>
        </row>
        <row r="1786">
          <cell r="Q1786">
            <v>23.023020000000002</v>
          </cell>
          <cell r="R1786">
            <v>0</v>
          </cell>
        </row>
        <row r="1787">
          <cell r="Q1787">
            <v>19.609280000000002</v>
          </cell>
          <cell r="R1787">
            <v>0</v>
          </cell>
        </row>
        <row r="1788">
          <cell r="Q1788">
            <v>0</v>
          </cell>
          <cell r="R1788">
            <v>0</v>
          </cell>
        </row>
        <row r="1789">
          <cell r="Q1789">
            <v>4.7895131025012398</v>
          </cell>
          <cell r="R1789">
            <v>4.7895131025012398</v>
          </cell>
        </row>
        <row r="1790">
          <cell r="Q1790">
            <v>7.7325795397294188</v>
          </cell>
          <cell r="R1790">
            <v>0</v>
          </cell>
        </row>
        <row r="1791">
          <cell r="Q1791">
            <v>19.609280000000002</v>
          </cell>
          <cell r="R1791">
            <v>0</v>
          </cell>
        </row>
        <row r="1792">
          <cell r="Q1792">
            <v>0</v>
          </cell>
          <cell r="R1792">
            <v>0</v>
          </cell>
        </row>
        <row r="1793">
          <cell r="Q1793">
            <v>0</v>
          </cell>
          <cell r="R1793">
            <v>0</v>
          </cell>
        </row>
        <row r="1794">
          <cell r="Q1794">
            <v>19.609280000000002</v>
          </cell>
          <cell r="R1794">
            <v>0</v>
          </cell>
        </row>
        <row r="1795">
          <cell r="Q1795">
            <v>6.1015339789842926</v>
          </cell>
          <cell r="R1795">
            <v>6.1015339789842926</v>
          </cell>
        </row>
        <row r="1796">
          <cell r="Q1796">
            <v>4.7895131025012398</v>
          </cell>
          <cell r="R1796">
            <v>4.7895131025012398</v>
          </cell>
        </row>
        <row r="1797">
          <cell r="Q1797">
            <v>4.3640940260326211</v>
          </cell>
          <cell r="R1797">
            <v>0</v>
          </cell>
        </row>
        <row r="1798">
          <cell r="Q1798">
            <v>5.7350201943025869</v>
          </cell>
          <cell r="R1798">
            <v>0</v>
          </cell>
        </row>
        <row r="1799">
          <cell r="Q1799">
            <v>0</v>
          </cell>
          <cell r="R1799">
            <v>0</v>
          </cell>
        </row>
        <row r="1800">
          <cell r="Q1800">
            <v>0</v>
          </cell>
          <cell r="R1800">
            <v>0</v>
          </cell>
        </row>
        <row r="1801">
          <cell r="Q1801">
            <v>0</v>
          </cell>
          <cell r="R1801">
            <v>0</v>
          </cell>
        </row>
        <row r="1802">
          <cell r="Q1802">
            <v>0</v>
          </cell>
          <cell r="R1802">
            <v>0</v>
          </cell>
        </row>
        <row r="1803">
          <cell r="Q1803">
            <v>0</v>
          </cell>
          <cell r="R1803">
            <v>0</v>
          </cell>
        </row>
        <row r="1804">
          <cell r="Q1804">
            <v>0</v>
          </cell>
          <cell r="R1804">
            <v>0</v>
          </cell>
        </row>
        <row r="1805">
          <cell r="Q1805">
            <v>0</v>
          </cell>
          <cell r="R1805">
            <v>0</v>
          </cell>
        </row>
        <row r="1806">
          <cell r="Q1806">
            <v>0</v>
          </cell>
          <cell r="R1806">
            <v>0</v>
          </cell>
        </row>
        <row r="1807">
          <cell r="Q1807">
            <v>0</v>
          </cell>
          <cell r="R1807">
            <v>0</v>
          </cell>
        </row>
        <row r="1808">
          <cell r="Q1808">
            <v>0</v>
          </cell>
          <cell r="R1808">
            <v>0</v>
          </cell>
        </row>
        <row r="1809">
          <cell r="Q1809">
            <v>0</v>
          </cell>
          <cell r="R1809">
            <v>0</v>
          </cell>
        </row>
        <row r="1810">
          <cell r="Q1810">
            <v>0</v>
          </cell>
          <cell r="R1810">
            <v>0</v>
          </cell>
        </row>
        <row r="1811">
          <cell r="Q1811">
            <v>0</v>
          </cell>
          <cell r="R1811">
            <v>0</v>
          </cell>
        </row>
        <row r="1812">
          <cell r="Q1812">
            <v>0</v>
          </cell>
          <cell r="R1812">
            <v>0</v>
          </cell>
        </row>
        <row r="1813">
          <cell r="Q1813">
            <v>0</v>
          </cell>
          <cell r="R1813">
            <v>0</v>
          </cell>
        </row>
        <row r="1814">
          <cell r="Q1814">
            <v>0</v>
          </cell>
          <cell r="R1814">
            <v>0</v>
          </cell>
        </row>
        <row r="1815">
          <cell r="Q1815">
            <v>0</v>
          </cell>
          <cell r="R1815">
            <v>0</v>
          </cell>
        </row>
        <row r="1816">
          <cell r="Q1816">
            <v>0</v>
          </cell>
          <cell r="R1816">
            <v>0</v>
          </cell>
        </row>
        <row r="1817">
          <cell r="Q1817">
            <v>0</v>
          </cell>
          <cell r="R1817">
            <v>0</v>
          </cell>
        </row>
        <row r="1818">
          <cell r="Q1818">
            <v>0</v>
          </cell>
          <cell r="R1818">
            <v>0</v>
          </cell>
        </row>
        <row r="1819">
          <cell r="Q1819">
            <v>0</v>
          </cell>
          <cell r="R1819">
            <v>0</v>
          </cell>
        </row>
        <row r="1820">
          <cell r="Q1820">
            <v>0</v>
          </cell>
          <cell r="R1820">
            <v>0</v>
          </cell>
        </row>
        <row r="1821">
          <cell r="Q1821">
            <v>0</v>
          </cell>
          <cell r="R1821">
            <v>0</v>
          </cell>
        </row>
        <row r="1822">
          <cell r="Q1822">
            <v>0</v>
          </cell>
          <cell r="R1822">
            <v>0</v>
          </cell>
        </row>
        <row r="1823">
          <cell r="Q1823">
            <v>0</v>
          </cell>
          <cell r="R1823">
            <v>0</v>
          </cell>
        </row>
        <row r="1824">
          <cell r="Q1824">
            <v>0</v>
          </cell>
          <cell r="R1824">
            <v>0</v>
          </cell>
        </row>
        <row r="1825">
          <cell r="Q1825">
            <v>0</v>
          </cell>
          <cell r="R1825">
            <v>0</v>
          </cell>
        </row>
        <row r="1826">
          <cell r="Q1826">
            <v>0</v>
          </cell>
          <cell r="R1826">
            <v>0</v>
          </cell>
        </row>
        <row r="1827">
          <cell r="Q1827">
            <v>0</v>
          </cell>
          <cell r="R1827">
            <v>0</v>
          </cell>
        </row>
        <row r="1828">
          <cell r="Q1828">
            <v>0</v>
          </cell>
          <cell r="R1828">
            <v>0</v>
          </cell>
        </row>
        <row r="1829">
          <cell r="Q1829">
            <v>0</v>
          </cell>
          <cell r="R1829">
            <v>0</v>
          </cell>
        </row>
        <row r="1830">
          <cell r="Q1830">
            <v>0</v>
          </cell>
          <cell r="R1830">
            <v>0</v>
          </cell>
        </row>
        <row r="1831">
          <cell r="Q1831">
            <v>0</v>
          </cell>
          <cell r="R1831">
            <v>0</v>
          </cell>
        </row>
        <row r="1832">
          <cell r="Q1832">
            <v>0</v>
          </cell>
          <cell r="R1832">
            <v>0</v>
          </cell>
        </row>
        <row r="1833">
          <cell r="Q1833">
            <v>0</v>
          </cell>
          <cell r="R1833">
            <v>0</v>
          </cell>
        </row>
        <row r="1834">
          <cell r="Q1834">
            <v>9.7925092844434847</v>
          </cell>
          <cell r="R1834">
            <v>0</v>
          </cell>
        </row>
        <row r="1835">
          <cell r="Q1835">
            <v>0</v>
          </cell>
          <cell r="R1835">
            <v>0</v>
          </cell>
        </row>
        <row r="1836">
          <cell r="Q1836">
            <v>0</v>
          </cell>
          <cell r="R1836">
            <v>0</v>
          </cell>
        </row>
        <row r="1837">
          <cell r="Q1837">
            <v>0</v>
          </cell>
          <cell r="R1837">
            <v>0</v>
          </cell>
        </row>
        <row r="1838">
          <cell r="Q1838">
            <v>0</v>
          </cell>
          <cell r="R1838">
            <v>0</v>
          </cell>
        </row>
        <row r="1839">
          <cell r="Q1839">
            <v>7.4936416682089746</v>
          </cell>
          <cell r="R1839">
            <v>0</v>
          </cell>
        </row>
        <row r="1840">
          <cell r="Q1840">
            <v>2.1226499999999997</v>
          </cell>
          <cell r="R1840">
            <v>0</v>
          </cell>
        </row>
        <row r="1841">
          <cell r="Q1841">
            <v>4.1746879380867137</v>
          </cell>
          <cell r="R1841">
            <v>0</v>
          </cell>
        </row>
        <row r="1842">
          <cell r="Q1842">
            <v>3.4017933106480385</v>
          </cell>
          <cell r="R1842">
            <v>0</v>
          </cell>
        </row>
        <row r="1843">
          <cell r="Q1843">
            <v>0</v>
          </cell>
          <cell r="R1843">
            <v>0</v>
          </cell>
        </row>
        <row r="1844">
          <cell r="Q1844">
            <v>0</v>
          </cell>
          <cell r="R1844">
            <v>0</v>
          </cell>
        </row>
        <row r="1845">
          <cell r="Q1845">
            <v>5.6977716438356465</v>
          </cell>
          <cell r="R1845">
            <v>0</v>
          </cell>
        </row>
        <row r="1846">
          <cell r="Q1846">
            <v>0</v>
          </cell>
          <cell r="R1846">
            <v>0</v>
          </cell>
        </row>
        <row r="1847">
          <cell r="Q1847">
            <v>3.3085887825734628</v>
          </cell>
          <cell r="R1847">
            <v>0</v>
          </cell>
        </row>
        <row r="1848">
          <cell r="Q1848">
            <v>1.2152701105221757</v>
          </cell>
          <cell r="R1848">
            <v>0</v>
          </cell>
        </row>
        <row r="1849">
          <cell r="Q1849">
            <v>3.1558846849162259</v>
          </cell>
          <cell r="R1849">
            <v>0</v>
          </cell>
        </row>
        <row r="1850">
          <cell r="Q1850">
            <v>3.0731699653518896</v>
          </cell>
          <cell r="R1850">
            <v>0</v>
          </cell>
        </row>
        <row r="1851">
          <cell r="Q1851">
            <v>0</v>
          </cell>
          <cell r="R1851">
            <v>0</v>
          </cell>
        </row>
        <row r="1852">
          <cell r="Q1852">
            <v>0</v>
          </cell>
          <cell r="R1852">
            <v>0</v>
          </cell>
        </row>
        <row r="1853">
          <cell r="Q1853">
            <v>0</v>
          </cell>
          <cell r="R1853">
            <v>0</v>
          </cell>
        </row>
        <row r="1854">
          <cell r="Q1854">
            <v>4.6287139871795366</v>
          </cell>
          <cell r="R1854">
            <v>0</v>
          </cell>
        </row>
        <row r="1855">
          <cell r="Q1855">
            <v>2.9679695555393324</v>
          </cell>
          <cell r="R1855">
            <v>0</v>
          </cell>
        </row>
        <row r="1856">
          <cell r="Q1856">
            <v>2.9297553552534179</v>
          </cell>
          <cell r="R1856">
            <v>0</v>
          </cell>
        </row>
        <row r="1857">
          <cell r="Q1857">
            <v>6.7766515173687756</v>
          </cell>
          <cell r="R1857">
            <v>0</v>
          </cell>
        </row>
        <row r="1858">
          <cell r="Q1858">
            <v>0</v>
          </cell>
          <cell r="R1858">
            <v>0</v>
          </cell>
        </row>
        <row r="1859">
          <cell r="Q1859">
            <v>5.8091183817107153</v>
          </cell>
          <cell r="R1859">
            <v>0</v>
          </cell>
        </row>
        <row r="1860">
          <cell r="Q1860">
            <v>0.36063777295461052</v>
          </cell>
          <cell r="R1860">
            <v>0</v>
          </cell>
        </row>
        <row r="1861">
          <cell r="Q1861">
            <v>5.2078459971853448</v>
          </cell>
          <cell r="R1861">
            <v>0</v>
          </cell>
        </row>
        <row r="1862">
          <cell r="Q1862">
            <v>0</v>
          </cell>
          <cell r="R1862">
            <v>0</v>
          </cell>
        </row>
        <row r="1863">
          <cell r="Q1863">
            <v>0</v>
          </cell>
          <cell r="R1863">
            <v>0</v>
          </cell>
        </row>
        <row r="1864">
          <cell r="Q1864">
            <v>0</v>
          </cell>
          <cell r="R1864">
            <v>0</v>
          </cell>
        </row>
        <row r="1865">
          <cell r="Q1865">
            <v>0</v>
          </cell>
          <cell r="R1865">
            <v>0</v>
          </cell>
        </row>
        <row r="1866">
          <cell r="Q1866">
            <v>0</v>
          </cell>
          <cell r="R1866">
            <v>0</v>
          </cell>
        </row>
        <row r="1867">
          <cell r="Q1867">
            <v>0</v>
          </cell>
          <cell r="R1867">
            <v>0</v>
          </cell>
        </row>
        <row r="1868">
          <cell r="Q1868">
            <v>0</v>
          </cell>
          <cell r="R1868">
            <v>0</v>
          </cell>
        </row>
        <row r="1869">
          <cell r="Q1869">
            <v>0</v>
          </cell>
          <cell r="R1869">
            <v>0</v>
          </cell>
        </row>
        <row r="1870">
          <cell r="Q1870">
            <v>0</v>
          </cell>
          <cell r="R1870">
            <v>0</v>
          </cell>
        </row>
        <row r="1871">
          <cell r="Q1871">
            <v>0</v>
          </cell>
          <cell r="R1871">
            <v>0</v>
          </cell>
        </row>
        <row r="1872">
          <cell r="Q1872">
            <v>0</v>
          </cell>
          <cell r="R1872">
            <v>0</v>
          </cell>
        </row>
        <row r="1873">
          <cell r="Q1873">
            <v>0</v>
          </cell>
          <cell r="R1873">
            <v>0</v>
          </cell>
        </row>
        <row r="1874">
          <cell r="Q1874">
            <v>0</v>
          </cell>
          <cell r="R1874">
            <v>0</v>
          </cell>
        </row>
        <row r="1875">
          <cell r="Q1875">
            <v>0</v>
          </cell>
          <cell r="R1875">
            <v>0</v>
          </cell>
        </row>
        <row r="1876">
          <cell r="Q1876">
            <v>0</v>
          </cell>
          <cell r="R1876">
            <v>0</v>
          </cell>
        </row>
        <row r="1877">
          <cell r="Q1877">
            <v>0</v>
          </cell>
          <cell r="R1877">
            <v>0</v>
          </cell>
        </row>
        <row r="1878">
          <cell r="Q1878">
            <v>0</v>
          </cell>
          <cell r="R1878">
            <v>0</v>
          </cell>
        </row>
        <row r="1879">
          <cell r="Q1879">
            <v>0</v>
          </cell>
          <cell r="R1879">
            <v>0</v>
          </cell>
        </row>
        <row r="1880">
          <cell r="Q1880">
            <v>0</v>
          </cell>
          <cell r="R1880">
            <v>0</v>
          </cell>
        </row>
        <row r="1881">
          <cell r="Q1881">
            <v>0</v>
          </cell>
          <cell r="R1881">
            <v>0</v>
          </cell>
        </row>
        <row r="1882">
          <cell r="Q1882">
            <v>0</v>
          </cell>
          <cell r="R1882">
            <v>0</v>
          </cell>
        </row>
        <row r="1883">
          <cell r="Q1883">
            <v>0</v>
          </cell>
          <cell r="R1883">
            <v>0</v>
          </cell>
        </row>
        <row r="1884">
          <cell r="Q1884">
            <v>0</v>
          </cell>
          <cell r="R1884">
            <v>0</v>
          </cell>
        </row>
        <row r="1885">
          <cell r="Q1885">
            <v>0</v>
          </cell>
          <cell r="R1885">
            <v>0</v>
          </cell>
        </row>
        <row r="1886">
          <cell r="Q1886">
            <v>0</v>
          </cell>
          <cell r="R1886">
            <v>0</v>
          </cell>
        </row>
        <row r="1887">
          <cell r="Q1887">
            <v>0</v>
          </cell>
          <cell r="R1887">
            <v>0</v>
          </cell>
        </row>
        <row r="1888">
          <cell r="Q1888">
            <v>0</v>
          </cell>
          <cell r="R1888">
            <v>0</v>
          </cell>
        </row>
        <row r="1889">
          <cell r="Q1889">
            <v>0</v>
          </cell>
          <cell r="R1889">
            <v>0</v>
          </cell>
        </row>
        <row r="1890">
          <cell r="Q1890">
            <v>0</v>
          </cell>
          <cell r="R1890">
            <v>0</v>
          </cell>
        </row>
        <row r="1891">
          <cell r="Q1891">
            <v>0</v>
          </cell>
          <cell r="R1891">
            <v>0</v>
          </cell>
        </row>
        <row r="1892">
          <cell r="Q1892">
            <v>0</v>
          </cell>
          <cell r="R1892">
            <v>0</v>
          </cell>
        </row>
        <row r="1893">
          <cell r="Q1893">
            <v>0</v>
          </cell>
          <cell r="R1893">
            <v>0</v>
          </cell>
        </row>
        <row r="1894">
          <cell r="Q1894">
            <v>0</v>
          </cell>
          <cell r="R1894">
            <v>0</v>
          </cell>
        </row>
        <row r="1895">
          <cell r="Q1895">
            <v>0</v>
          </cell>
          <cell r="R1895">
            <v>0</v>
          </cell>
        </row>
        <row r="1896">
          <cell r="Q1896">
            <v>0</v>
          </cell>
          <cell r="R1896">
            <v>0</v>
          </cell>
        </row>
        <row r="1897">
          <cell r="Q1897">
            <v>0</v>
          </cell>
          <cell r="R1897">
            <v>0</v>
          </cell>
        </row>
        <row r="1898">
          <cell r="Q1898">
            <v>0</v>
          </cell>
          <cell r="R1898">
            <v>0</v>
          </cell>
        </row>
        <row r="1899">
          <cell r="Q1899">
            <v>0</v>
          </cell>
          <cell r="R1899">
            <v>0</v>
          </cell>
        </row>
        <row r="1900">
          <cell r="Q1900">
            <v>0</v>
          </cell>
          <cell r="R1900">
            <v>0</v>
          </cell>
        </row>
        <row r="1901">
          <cell r="Q1901">
            <v>0</v>
          </cell>
          <cell r="R1901">
            <v>0</v>
          </cell>
        </row>
        <row r="1902">
          <cell r="Q1902">
            <v>0</v>
          </cell>
          <cell r="R1902">
            <v>0</v>
          </cell>
        </row>
        <row r="1903">
          <cell r="Q1903">
            <v>0</v>
          </cell>
          <cell r="R1903">
            <v>0</v>
          </cell>
        </row>
        <row r="1904">
          <cell r="Q1904">
            <v>0</v>
          </cell>
          <cell r="R1904">
            <v>0</v>
          </cell>
        </row>
        <row r="1905">
          <cell r="Q1905">
            <v>0</v>
          </cell>
          <cell r="R1905">
            <v>0</v>
          </cell>
        </row>
        <row r="1906">
          <cell r="Q1906">
            <v>0</v>
          </cell>
          <cell r="R1906">
            <v>0</v>
          </cell>
        </row>
        <row r="1907">
          <cell r="Q1907">
            <v>0</v>
          </cell>
          <cell r="R1907">
            <v>0</v>
          </cell>
        </row>
        <row r="1908">
          <cell r="Q1908">
            <v>0</v>
          </cell>
          <cell r="R1908">
            <v>0</v>
          </cell>
        </row>
        <row r="1909">
          <cell r="Q1909">
            <v>0</v>
          </cell>
          <cell r="R1909">
            <v>0</v>
          </cell>
        </row>
        <row r="1910">
          <cell r="Q1910">
            <v>0</v>
          </cell>
          <cell r="R1910">
            <v>0</v>
          </cell>
        </row>
        <row r="1911">
          <cell r="Q1911">
            <v>0</v>
          </cell>
          <cell r="R1911">
            <v>0</v>
          </cell>
        </row>
        <row r="1912">
          <cell r="Q1912">
            <v>0</v>
          </cell>
          <cell r="R1912">
            <v>0</v>
          </cell>
        </row>
        <row r="1913">
          <cell r="Q1913">
            <v>0</v>
          </cell>
          <cell r="R1913">
            <v>0</v>
          </cell>
        </row>
        <row r="1914">
          <cell r="Q1914">
            <v>0</v>
          </cell>
          <cell r="R1914">
            <v>0</v>
          </cell>
        </row>
        <row r="1915">
          <cell r="Q1915">
            <v>0</v>
          </cell>
          <cell r="R1915">
            <v>0</v>
          </cell>
        </row>
        <row r="1916">
          <cell r="Q1916">
            <v>0</v>
          </cell>
          <cell r="R1916">
            <v>0</v>
          </cell>
        </row>
        <row r="1917">
          <cell r="Q1917">
            <v>0</v>
          </cell>
          <cell r="R1917">
            <v>0</v>
          </cell>
        </row>
        <row r="1918">
          <cell r="Q1918">
            <v>0</v>
          </cell>
          <cell r="R1918">
            <v>0</v>
          </cell>
        </row>
        <row r="1919">
          <cell r="Q1919">
            <v>0</v>
          </cell>
          <cell r="R1919">
            <v>0</v>
          </cell>
        </row>
        <row r="1920">
          <cell r="Q1920">
            <v>0</v>
          </cell>
          <cell r="R1920">
            <v>0</v>
          </cell>
        </row>
        <row r="1921">
          <cell r="Q1921">
            <v>0</v>
          </cell>
          <cell r="R1921">
            <v>0</v>
          </cell>
        </row>
        <row r="1922">
          <cell r="Q1922">
            <v>0</v>
          </cell>
          <cell r="R1922">
            <v>0</v>
          </cell>
        </row>
        <row r="1923">
          <cell r="Q1923">
            <v>0</v>
          </cell>
          <cell r="R1923">
            <v>0</v>
          </cell>
        </row>
        <row r="1924">
          <cell r="Q1924">
            <v>0</v>
          </cell>
          <cell r="R1924">
            <v>0</v>
          </cell>
        </row>
        <row r="1925">
          <cell r="Q1925">
            <v>0</v>
          </cell>
          <cell r="R1925">
            <v>0</v>
          </cell>
        </row>
        <row r="1926">
          <cell r="Q1926">
            <v>3.2142091666603094</v>
          </cell>
          <cell r="R1926">
            <v>0</v>
          </cell>
        </row>
        <row r="1927">
          <cell r="Q1927">
            <v>2.0890429489633067</v>
          </cell>
          <cell r="R1927">
            <v>0</v>
          </cell>
        </row>
        <row r="1928">
          <cell r="Q1928">
            <v>3.0880161970685651</v>
          </cell>
          <cell r="R1928">
            <v>0</v>
          </cell>
        </row>
        <row r="1929">
          <cell r="Q1929">
            <v>1.8470196804858505</v>
          </cell>
          <cell r="R1929">
            <v>0</v>
          </cell>
        </row>
        <row r="1930">
          <cell r="Q1930">
            <v>3.0880161970685651</v>
          </cell>
          <cell r="R1930">
            <v>0</v>
          </cell>
        </row>
        <row r="1931">
          <cell r="Q1931">
            <v>2.0890429489633067</v>
          </cell>
          <cell r="R1931">
            <v>0</v>
          </cell>
        </row>
        <row r="1932">
          <cell r="Q1932">
            <v>3.1956513770144643</v>
          </cell>
          <cell r="R1932">
            <v>0</v>
          </cell>
        </row>
        <row r="1933">
          <cell r="Q1933">
            <v>1.8470196804858505</v>
          </cell>
          <cell r="R1933">
            <v>0</v>
          </cell>
        </row>
        <row r="1934">
          <cell r="Q1934">
            <v>3.0323428281310307</v>
          </cell>
          <cell r="R1934">
            <v>0</v>
          </cell>
        </row>
        <row r="1935">
          <cell r="Q1935">
            <v>2.0635668154393643</v>
          </cell>
          <cell r="R1935">
            <v>0</v>
          </cell>
        </row>
        <row r="1936">
          <cell r="Q1936">
            <v>3.3107096728187018</v>
          </cell>
          <cell r="R1936">
            <v>0</v>
          </cell>
        </row>
        <row r="1937">
          <cell r="Q1937">
            <v>2.0635668154393643</v>
          </cell>
          <cell r="R1937">
            <v>0</v>
          </cell>
        </row>
        <row r="1938">
          <cell r="Q1938">
            <v>2.9213676356165479</v>
          </cell>
          <cell r="R1938">
            <v>0</v>
          </cell>
        </row>
        <row r="1939">
          <cell r="Q1939">
            <v>2.7659757401050293</v>
          </cell>
          <cell r="R1939">
            <v>0</v>
          </cell>
        </row>
        <row r="1940">
          <cell r="Q1940">
            <v>1.6678730118236322</v>
          </cell>
          <cell r="R1940">
            <v>0</v>
          </cell>
        </row>
        <row r="1941">
          <cell r="Q1941">
            <v>2.7348973610027261</v>
          </cell>
          <cell r="R1941">
            <v>0</v>
          </cell>
        </row>
        <row r="1942">
          <cell r="Q1942">
            <v>0</v>
          </cell>
          <cell r="R1942">
            <v>0</v>
          </cell>
        </row>
        <row r="1943">
          <cell r="Q1943">
            <v>0</v>
          </cell>
          <cell r="R1943">
            <v>0</v>
          </cell>
        </row>
        <row r="1944">
          <cell r="Q1944">
            <v>0</v>
          </cell>
          <cell r="R1944">
            <v>0</v>
          </cell>
        </row>
        <row r="1945">
          <cell r="Q1945">
            <v>0</v>
          </cell>
          <cell r="R1945">
            <v>0</v>
          </cell>
        </row>
        <row r="1946">
          <cell r="Q1946">
            <v>3.0917277549977338</v>
          </cell>
          <cell r="R1946">
            <v>0</v>
          </cell>
        </row>
        <row r="1947">
          <cell r="Q1947">
            <v>2.0890429489633067</v>
          </cell>
          <cell r="R1947">
            <v>0</v>
          </cell>
        </row>
        <row r="1948">
          <cell r="Q1948">
            <v>3.0434775019185372</v>
          </cell>
          <cell r="R1948">
            <v>0</v>
          </cell>
        </row>
        <row r="1949">
          <cell r="Q1949">
            <v>2.0890429489633067</v>
          </cell>
          <cell r="R1949">
            <v>0</v>
          </cell>
        </row>
        <row r="1950">
          <cell r="Q1950">
            <v>3.0434775019185372</v>
          </cell>
          <cell r="R1950">
            <v>0</v>
          </cell>
        </row>
        <row r="1951">
          <cell r="Q1951">
            <v>2.0890429489633067</v>
          </cell>
          <cell r="R1951">
            <v>0</v>
          </cell>
        </row>
        <row r="1952">
          <cell r="Q1952">
            <v>5.1108152684656414</v>
          </cell>
          <cell r="R1952">
            <v>0</v>
          </cell>
        </row>
        <row r="1953">
          <cell r="Q1953">
            <v>2.0890429489633067</v>
          </cell>
          <cell r="R1953">
            <v>0</v>
          </cell>
        </row>
        <row r="1954">
          <cell r="Q1954">
            <v>0</v>
          </cell>
          <cell r="R1954">
            <v>0</v>
          </cell>
        </row>
        <row r="1955">
          <cell r="Q1955">
            <v>3.2067860508019717</v>
          </cell>
          <cell r="R1955">
            <v>0</v>
          </cell>
        </row>
        <row r="1956">
          <cell r="Q1956">
            <v>1.9616622813435929</v>
          </cell>
          <cell r="R1956">
            <v>0</v>
          </cell>
        </row>
        <row r="1957">
          <cell r="Q1957">
            <v>3.2550363038811674</v>
          </cell>
          <cell r="R1957">
            <v>0</v>
          </cell>
        </row>
        <row r="1958">
          <cell r="Q1958">
            <v>1.9616622813435929</v>
          </cell>
          <cell r="R1958">
            <v>0</v>
          </cell>
        </row>
        <row r="1959">
          <cell r="Q1959">
            <v>3.2550363038811674</v>
          </cell>
          <cell r="R1959">
            <v>0</v>
          </cell>
        </row>
        <row r="1960">
          <cell r="Q1960">
            <v>1.9616622813435929</v>
          </cell>
          <cell r="R1960">
            <v>0</v>
          </cell>
        </row>
        <row r="1961">
          <cell r="Q1961">
            <v>3.2550363038811674</v>
          </cell>
          <cell r="R1961">
            <v>0</v>
          </cell>
        </row>
        <row r="1962">
          <cell r="Q1962">
            <v>1.9616622813435929</v>
          </cell>
          <cell r="R1962">
            <v>0</v>
          </cell>
        </row>
        <row r="1963">
          <cell r="Q1963">
            <v>3.2550363038811674</v>
          </cell>
          <cell r="R1963">
            <v>0</v>
          </cell>
        </row>
        <row r="1964">
          <cell r="Q1964">
            <v>1.9616622813435929</v>
          </cell>
          <cell r="R1964">
            <v>0</v>
          </cell>
        </row>
        <row r="1965">
          <cell r="Q1965">
            <v>3.2550363038811674</v>
          </cell>
          <cell r="R1965">
            <v>0</v>
          </cell>
        </row>
        <row r="1966">
          <cell r="Q1966">
            <v>1.9616622813435929</v>
          </cell>
          <cell r="R1966">
            <v>0</v>
          </cell>
        </row>
        <row r="1967">
          <cell r="Q1967">
            <v>3.2550363038811674</v>
          </cell>
          <cell r="R1967">
            <v>0</v>
          </cell>
        </row>
        <row r="1968">
          <cell r="Q1968">
            <v>1.9616622813435929</v>
          </cell>
          <cell r="R1968">
            <v>0</v>
          </cell>
        </row>
        <row r="1969">
          <cell r="Q1969">
            <v>3.2550363038811674</v>
          </cell>
          <cell r="R1969">
            <v>0</v>
          </cell>
        </row>
        <row r="1970">
          <cell r="Q1970">
            <v>1.9616622813435929</v>
          </cell>
          <cell r="R1970">
            <v>0</v>
          </cell>
        </row>
        <row r="1971">
          <cell r="Q1971">
            <v>3.2847287673145189</v>
          </cell>
          <cell r="R1971">
            <v>0</v>
          </cell>
        </row>
        <row r="1972">
          <cell r="Q1972">
            <v>1.9616622813435929</v>
          </cell>
          <cell r="R1972">
            <v>0</v>
          </cell>
        </row>
        <row r="1973">
          <cell r="Q1973">
            <v>3.2550363038811674</v>
          </cell>
          <cell r="R1973">
            <v>0</v>
          </cell>
        </row>
        <row r="1974">
          <cell r="Q1974">
            <v>1.9616622813435929</v>
          </cell>
          <cell r="R1974">
            <v>0</v>
          </cell>
        </row>
        <row r="1975">
          <cell r="Q1975">
            <v>3.2550363038811674</v>
          </cell>
          <cell r="R1975">
            <v>0</v>
          </cell>
        </row>
        <row r="1976">
          <cell r="Q1976">
            <v>1.9616622813435929</v>
          </cell>
          <cell r="R1976">
            <v>0</v>
          </cell>
        </row>
        <row r="1977">
          <cell r="Q1977">
            <v>3.2773056514561811</v>
          </cell>
          <cell r="R1977">
            <v>0</v>
          </cell>
        </row>
        <row r="1978">
          <cell r="Q1978">
            <v>1.9616622813435929</v>
          </cell>
          <cell r="R1978">
            <v>0</v>
          </cell>
        </row>
        <row r="1979">
          <cell r="Q1979">
            <v>0</v>
          </cell>
          <cell r="R1979">
            <v>0</v>
          </cell>
        </row>
        <row r="1980">
          <cell r="Q1980">
            <v>0</v>
          </cell>
          <cell r="R1980">
            <v>0</v>
          </cell>
        </row>
        <row r="1981">
          <cell r="Q1981">
            <v>0</v>
          </cell>
          <cell r="R1981">
            <v>0</v>
          </cell>
        </row>
        <row r="1982">
          <cell r="Q1982">
            <v>0</v>
          </cell>
          <cell r="R1982">
            <v>0</v>
          </cell>
        </row>
        <row r="1983">
          <cell r="Q1983">
            <v>0</v>
          </cell>
          <cell r="R1983">
            <v>0</v>
          </cell>
        </row>
        <row r="1984">
          <cell r="Q1984">
            <v>0</v>
          </cell>
          <cell r="R1984">
            <v>0</v>
          </cell>
        </row>
        <row r="1985">
          <cell r="Q1985">
            <v>0</v>
          </cell>
          <cell r="R1985">
            <v>0</v>
          </cell>
        </row>
        <row r="1986">
          <cell r="Q1986">
            <v>0</v>
          </cell>
          <cell r="R1986">
            <v>0</v>
          </cell>
        </row>
        <row r="1987">
          <cell r="Q1987">
            <v>0</v>
          </cell>
          <cell r="R1987">
            <v>0</v>
          </cell>
        </row>
        <row r="1988">
          <cell r="Q1988">
            <v>0</v>
          </cell>
          <cell r="R1988">
            <v>0</v>
          </cell>
        </row>
        <row r="1989">
          <cell r="Q1989">
            <v>0</v>
          </cell>
          <cell r="R1989">
            <v>0</v>
          </cell>
        </row>
        <row r="1990">
          <cell r="Q1990">
            <v>0</v>
          </cell>
          <cell r="R1990">
            <v>0</v>
          </cell>
        </row>
        <row r="1991">
          <cell r="Q1991">
            <v>0</v>
          </cell>
          <cell r="R1991">
            <v>0</v>
          </cell>
        </row>
        <row r="1992">
          <cell r="Q1992">
            <v>0</v>
          </cell>
          <cell r="R1992">
            <v>0</v>
          </cell>
        </row>
        <row r="1993">
          <cell r="Q1993">
            <v>0</v>
          </cell>
          <cell r="R1993">
            <v>0</v>
          </cell>
        </row>
        <row r="1994">
          <cell r="Q1994">
            <v>0</v>
          </cell>
          <cell r="R1994">
            <v>0</v>
          </cell>
        </row>
        <row r="1995">
          <cell r="Q1995">
            <v>0</v>
          </cell>
          <cell r="R1995">
            <v>0</v>
          </cell>
        </row>
        <row r="1996">
          <cell r="Q1996">
            <v>0</v>
          </cell>
          <cell r="R1996">
            <v>0</v>
          </cell>
        </row>
        <row r="1997">
          <cell r="Q1997">
            <v>0</v>
          </cell>
          <cell r="R1997">
            <v>0</v>
          </cell>
        </row>
        <row r="1998">
          <cell r="Q1998">
            <v>0</v>
          </cell>
          <cell r="R1998">
            <v>0</v>
          </cell>
        </row>
        <row r="1999">
          <cell r="Q1999">
            <v>0</v>
          </cell>
          <cell r="R1999">
            <v>0</v>
          </cell>
        </row>
        <row r="2000">
          <cell r="Q2000">
            <v>0</v>
          </cell>
          <cell r="R2000">
            <v>0</v>
          </cell>
        </row>
        <row r="2001">
          <cell r="Q2001">
            <v>0</v>
          </cell>
          <cell r="R2001">
            <v>0</v>
          </cell>
        </row>
        <row r="2002">
          <cell r="Q2002">
            <v>0</v>
          </cell>
          <cell r="R2002">
            <v>0</v>
          </cell>
        </row>
        <row r="2003">
          <cell r="Q2003">
            <v>0</v>
          </cell>
          <cell r="R2003">
            <v>0</v>
          </cell>
        </row>
        <row r="2004">
          <cell r="Q2004">
            <v>0</v>
          </cell>
          <cell r="R2004">
            <v>0</v>
          </cell>
        </row>
        <row r="2005">
          <cell r="Q2005">
            <v>0</v>
          </cell>
          <cell r="R2005">
            <v>0</v>
          </cell>
        </row>
        <row r="2006">
          <cell r="Q2006">
            <v>0</v>
          </cell>
          <cell r="R2006">
            <v>0</v>
          </cell>
        </row>
        <row r="2007">
          <cell r="Q2007">
            <v>0</v>
          </cell>
          <cell r="R2007">
            <v>0</v>
          </cell>
        </row>
        <row r="2008">
          <cell r="Q2008">
            <v>0</v>
          </cell>
          <cell r="R2008">
            <v>0</v>
          </cell>
        </row>
        <row r="2009">
          <cell r="Q2009">
            <v>0</v>
          </cell>
          <cell r="R2009">
            <v>0</v>
          </cell>
        </row>
        <row r="2010">
          <cell r="Q2010">
            <v>0</v>
          </cell>
          <cell r="R2010">
            <v>0</v>
          </cell>
        </row>
        <row r="2011">
          <cell r="Q2011">
            <v>0</v>
          </cell>
          <cell r="R2011">
            <v>0</v>
          </cell>
        </row>
        <row r="2012">
          <cell r="Q2012">
            <v>0</v>
          </cell>
          <cell r="R2012">
            <v>0</v>
          </cell>
        </row>
        <row r="2013">
          <cell r="Q2013">
            <v>0</v>
          </cell>
          <cell r="R2013">
            <v>0</v>
          </cell>
        </row>
        <row r="2014">
          <cell r="Q2014">
            <v>0</v>
          </cell>
          <cell r="R2014">
            <v>0</v>
          </cell>
        </row>
        <row r="2015">
          <cell r="Q2015">
            <v>0</v>
          </cell>
          <cell r="R2015">
            <v>0</v>
          </cell>
        </row>
        <row r="2016">
          <cell r="Q2016">
            <v>0</v>
          </cell>
          <cell r="R2016">
            <v>0</v>
          </cell>
        </row>
        <row r="2017">
          <cell r="Q2017">
            <v>0</v>
          </cell>
          <cell r="R2017">
            <v>0</v>
          </cell>
        </row>
        <row r="2018">
          <cell r="Q2018">
            <v>0</v>
          </cell>
          <cell r="R2018">
            <v>0</v>
          </cell>
        </row>
        <row r="2019">
          <cell r="Q2019">
            <v>0</v>
          </cell>
          <cell r="R2019">
            <v>0</v>
          </cell>
        </row>
        <row r="2020">
          <cell r="Q2020">
            <v>0</v>
          </cell>
          <cell r="R2020">
            <v>0</v>
          </cell>
        </row>
        <row r="2021">
          <cell r="Q2021">
            <v>0</v>
          </cell>
          <cell r="R2021">
            <v>0</v>
          </cell>
        </row>
        <row r="2022">
          <cell r="Q2022">
            <v>0</v>
          </cell>
          <cell r="R2022">
            <v>0</v>
          </cell>
        </row>
        <row r="2023">
          <cell r="Q2023">
            <v>0</v>
          </cell>
          <cell r="R2023">
            <v>0</v>
          </cell>
        </row>
        <row r="2024">
          <cell r="Q2024">
            <v>0</v>
          </cell>
          <cell r="R2024">
            <v>0</v>
          </cell>
        </row>
        <row r="2025">
          <cell r="Q2025">
            <v>0</v>
          </cell>
          <cell r="R2025">
            <v>0</v>
          </cell>
        </row>
        <row r="2026">
          <cell r="Q2026">
            <v>0</v>
          </cell>
          <cell r="R2026">
            <v>0</v>
          </cell>
        </row>
        <row r="2027">
          <cell r="Q2027">
            <v>0</v>
          </cell>
          <cell r="R2027">
            <v>0</v>
          </cell>
        </row>
        <row r="2028">
          <cell r="Q2028">
            <v>0</v>
          </cell>
          <cell r="R2028">
            <v>0</v>
          </cell>
        </row>
        <row r="2029">
          <cell r="Q2029">
            <v>0</v>
          </cell>
          <cell r="R2029">
            <v>0</v>
          </cell>
        </row>
        <row r="2030">
          <cell r="Q2030">
            <v>0</v>
          </cell>
          <cell r="R2030">
            <v>0</v>
          </cell>
        </row>
        <row r="2031">
          <cell r="Q2031">
            <v>0</v>
          </cell>
          <cell r="R2031">
            <v>0</v>
          </cell>
        </row>
        <row r="2032">
          <cell r="Q2032">
            <v>0</v>
          </cell>
          <cell r="R2032">
            <v>0</v>
          </cell>
        </row>
        <row r="2033">
          <cell r="Q2033">
            <v>0</v>
          </cell>
          <cell r="R2033">
            <v>0</v>
          </cell>
        </row>
        <row r="2034">
          <cell r="Q2034">
            <v>0</v>
          </cell>
          <cell r="R2034">
            <v>0</v>
          </cell>
        </row>
        <row r="2035">
          <cell r="Q2035">
            <v>0</v>
          </cell>
          <cell r="R2035">
            <v>0</v>
          </cell>
        </row>
        <row r="2036">
          <cell r="Q2036">
            <v>0</v>
          </cell>
          <cell r="R2036">
            <v>0</v>
          </cell>
        </row>
        <row r="2037">
          <cell r="Q2037">
            <v>0</v>
          </cell>
          <cell r="R2037">
            <v>0</v>
          </cell>
        </row>
        <row r="2038">
          <cell r="Q2038">
            <v>0</v>
          </cell>
          <cell r="R2038">
            <v>0</v>
          </cell>
        </row>
        <row r="2039">
          <cell r="Q2039">
            <v>0</v>
          </cell>
          <cell r="R2039">
            <v>0</v>
          </cell>
        </row>
        <row r="2040">
          <cell r="Q2040">
            <v>0</v>
          </cell>
          <cell r="R2040">
            <v>0</v>
          </cell>
        </row>
        <row r="2041">
          <cell r="Q2041">
            <v>0</v>
          </cell>
          <cell r="R2041">
            <v>0</v>
          </cell>
        </row>
        <row r="2042">
          <cell r="Q2042">
            <v>0</v>
          </cell>
          <cell r="R2042">
            <v>0</v>
          </cell>
        </row>
        <row r="2043">
          <cell r="Q2043">
            <v>0</v>
          </cell>
          <cell r="R2043">
            <v>0</v>
          </cell>
        </row>
        <row r="2044">
          <cell r="Q2044">
            <v>0</v>
          </cell>
          <cell r="R2044">
            <v>0</v>
          </cell>
        </row>
        <row r="2045">
          <cell r="Q2045">
            <v>0</v>
          </cell>
          <cell r="R2045">
            <v>0</v>
          </cell>
        </row>
        <row r="2046">
          <cell r="Q2046">
            <v>0</v>
          </cell>
          <cell r="R2046">
            <v>0</v>
          </cell>
        </row>
        <row r="2047">
          <cell r="Q2047">
            <v>0</v>
          </cell>
          <cell r="R2047">
            <v>0</v>
          </cell>
        </row>
        <row r="2048">
          <cell r="Q2048">
            <v>0</v>
          </cell>
          <cell r="R2048">
            <v>0</v>
          </cell>
        </row>
        <row r="2049">
          <cell r="Q2049">
            <v>0</v>
          </cell>
          <cell r="R2049">
            <v>0</v>
          </cell>
        </row>
        <row r="2050">
          <cell r="Q2050">
            <v>0</v>
          </cell>
          <cell r="R2050">
            <v>0</v>
          </cell>
        </row>
        <row r="2051">
          <cell r="Q2051">
            <v>0</v>
          </cell>
          <cell r="R2051">
            <v>0</v>
          </cell>
        </row>
        <row r="2052">
          <cell r="Q2052">
            <v>0</v>
          </cell>
          <cell r="R2052">
            <v>0</v>
          </cell>
        </row>
        <row r="2053">
          <cell r="Q2053">
            <v>14.911555136229172</v>
          </cell>
          <cell r="R2053">
            <v>0</v>
          </cell>
        </row>
        <row r="2054">
          <cell r="Q2054">
            <v>0</v>
          </cell>
          <cell r="R2054">
            <v>0</v>
          </cell>
        </row>
        <row r="2055">
          <cell r="Q2055">
            <v>0</v>
          </cell>
          <cell r="R2055">
            <v>0</v>
          </cell>
        </row>
        <row r="2056">
          <cell r="Q2056">
            <v>0</v>
          </cell>
          <cell r="R2056">
            <v>0</v>
          </cell>
        </row>
        <row r="2057">
          <cell r="Q2057">
            <v>0</v>
          </cell>
          <cell r="R2057">
            <v>0</v>
          </cell>
        </row>
        <row r="2058">
          <cell r="Q2058">
            <v>0</v>
          </cell>
          <cell r="R2058">
            <v>0</v>
          </cell>
        </row>
        <row r="2059">
          <cell r="Q2059">
            <v>0</v>
          </cell>
          <cell r="R2059">
            <v>0</v>
          </cell>
        </row>
        <row r="2060">
          <cell r="Q2060">
            <v>0</v>
          </cell>
          <cell r="R2060">
            <v>0</v>
          </cell>
        </row>
        <row r="2061">
          <cell r="Q2061">
            <v>0</v>
          </cell>
          <cell r="R2061">
            <v>0</v>
          </cell>
        </row>
        <row r="2062">
          <cell r="Q2062">
            <v>0</v>
          </cell>
          <cell r="R2062">
            <v>0</v>
          </cell>
        </row>
        <row r="2063">
          <cell r="Q2063">
            <v>0</v>
          </cell>
          <cell r="R2063">
            <v>0</v>
          </cell>
        </row>
        <row r="2064">
          <cell r="Q2064">
            <v>0</v>
          </cell>
          <cell r="R2064">
            <v>0</v>
          </cell>
        </row>
        <row r="2065">
          <cell r="Q2065">
            <v>0</v>
          </cell>
          <cell r="R2065">
            <v>0</v>
          </cell>
        </row>
        <row r="2066">
          <cell r="Q2066">
            <v>0</v>
          </cell>
          <cell r="R2066">
            <v>0</v>
          </cell>
        </row>
        <row r="2067">
          <cell r="Q2067">
            <v>0</v>
          </cell>
          <cell r="R2067">
            <v>0</v>
          </cell>
        </row>
        <row r="2068">
          <cell r="Q2068">
            <v>0</v>
          </cell>
          <cell r="R2068">
            <v>0</v>
          </cell>
        </row>
        <row r="2069">
          <cell r="Q2069">
            <v>0</v>
          </cell>
          <cell r="R2069">
            <v>0</v>
          </cell>
        </row>
        <row r="2070">
          <cell r="Q2070">
            <v>0</v>
          </cell>
          <cell r="R2070">
            <v>0</v>
          </cell>
        </row>
        <row r="2071">
          <cell r="Q2071">
            <v>0</v>
          </cell>
          <cell r="R2071">
            <v>0</v>
          </cell>
        </row>
        <row r="2072">
          <cell r="Q2072">
            <v>0</v>
          </cell>
          <cell r="R2072">
            <v>0</v>
          </cell>
        </row>
        <row r="2073">
          <cell r="Q2073">
            <v>0</v>
          </cell>
          <cell r="R2073">
            <v>0</v>
          </cell>
        </row>
        <row r="2074">
          <cell r="Q2074">
            <v>0</v>
          </cell>
          <cell r="R2074">
            <v>0</v>
          </cell>
        </row>
        <row r="2075">
          <cell r="Q2075">
            <v>0</v>
          </cell>
          <cell r="R2075">
            <v>0</v>
          </cell>
        </row>
        <row r="2076">
          <cell r="Q2076">
            <v>0</v>
          </cell>
          <cell r="R2076">
            <v>0</v>
          </cell>
        </row>
        <row r="2077">
          <cell r="Q2077">
            <v>0</v>
          </cell>
          <cell r="R2077">
            <v>0</v>
          </cell>
        </row>
        <row r="2078">
          <cell r="Q2078">
            <v>0</v>
          </cell>
          <cell r="R2078">
            <v>0</v>
          </cell>
        </row>
        <row r="2079">
          <cell r="Q2079">
            <v>0</v>
          </cell>
          <cell r="R2079">
            <v>0</v>
          </cell>
        </row>
        <row r="2080">
          <cell r="Q2080">
            <v>0</v>
          </cell>
          <cell r="R2080">
            <v>0</v>
          </cell>
        </row>
        <row r="2081">
          <cell r="Q2081">
            <v>0</v>
          </cell>
          <cell r="R2081">
            <v>0</v>
          </cell>
        </row>
        <row r="2082">
          <cell r="Q2082">
            <v>0</v>
          </cell>
          <cell r="R2082">
            <v>0</v>
          </cell>
        </row>
        <row r="2083">
          <cell r="Q2083">
            <v>0</v>
          </cell>
          <cell r="R2083">
            <v>0</v>
          </cell>
        </row>
        <row r="2084">
          <cell r="Q2084">
            <v>0</v>
          </cell>
          <cell r="R2084">
            <v>0</v>
          </cell>
        </row>
        <row r="2085">
          <cell r="Q2085">
            <v>0</v>
          </cell>
          <cell r="R2085">
            <v>0</v>
          </cell>
        </row>
        <row r="2086">
          <cell r="Q2086">
            <v>0</v>
          </cell>
          <cell r="R2086">
            <v>0</v>
          </cell>
        </row>
        <row r="2087">
          <cell r="Q2087">
            <v>0</v>
          </cell>
          <cell r="R2087">
            <v>0</v>
          </cell>
        </row>
        <row r="2088">
          <cell r="Q2088">
            <v>0</v>
          </cell>
          <cell r="R2088">
            <v>0</v>
          </cell>
        </row>
        <row r="2089">
          <cell r="Q2089">
            <v>0</v>
          </cell>
          <cell r="R2089">
            <v>0</v>
          </cell>
        </row>
        <row r="2090">
          <cell r="Q2090">
            <v>0</v>
          </cell>
          <cell r="R2090">
            <v>0</v>
          </cell>
        </row>
        <row r="2091">
          <cell r="Q2091">
            <v>0</v>
          </cell>
          <cell r="R2091">
            <v>0</v>
          </cell>
        </row>
        <row r="2092">
          <cell r="Q2092">
            <v>0</v>
          </cell>
          <cell r="R2092">
            <v>0</v>
          </cell>
        </row>
        <row r="2093">
          <cell r="Q2093">
            <v>0</v>
          </cell>
          <cell r="R2093">
            <v>0</v>
          </cell>
        </row>
        <row r="2094">
          <cell r="Q2094">
            <v>0</v>
          </cell>
          <cell r="R2094">
            <v>0</v>
          </cell>
        </row>
        <row r="2095">
          <cell r="Q2095">
            <v>0</v>
          </cell>
          <cell r="R2095">
            <v>0</v>
          </cell>
        </row>
        <row r="2096">
          <cell r="Q2096">
            <v>0</v>
          </cell>
          <cell r="R2096">
            <v>0</v>
          </cell>
        </row>
        <row r="2097">
          <cell r="Q2097">
            <v>0</v>
          </cell>
          <cell r="R2097">
            <v>0</v>
          </cell>
        </row>
        <row r="2098">
          <cell r="Q2098">
            <v>0</v>
          </cell>
          <cell r="R2098">
            <v>0</v>
          </cell>
        </row>
        <row r="2099">
          <cell r="Q2099">
            <v>0</v>
          </cell>
          <cell r="R2099">
            <v>0</v>
          </cell>
        </row>
        <row r="2100">
          <cell r="Q2100">
            <v>0</v>
          </cell>
          <cell r="R2100">
            <v>0</v>
          </cell>
        </row>
        <row r="2101">
          <cell r="Q2101">
            <v>0</v>
          </cell>
          <cell r="R2101">
            <v>0</v>
          </cell>
        </row>
        <row r="2102">
          <cell r="Q2102">
            <v>0</v>
          </cell>
          <cell r="R2102">
            <v>0</v>
          </cell>
        </row>
        <row r="2103">
          <cell r="Q2103">
            <v>0</v>
          </cell>
          <cell r="R2103">
            <v>0</v>
          </cell>
        </row>
        <row r="2104">
          <cell r="Q2104">
            <v>0</v>
          </cell>
          <cell r="R2104">
            <v>0</v>
          </cell>
        </row>
        <row r="2105">
          <cell r="Q2105">
            <v>0</v>
          </cell>
          <cell r="R2105">
            <v>0</v>
          </cell>
        </row>
        <row r="2106">
          <cell r="Q2106">
            <v>0</v>
          </cell>
          <cell r="R2106">
            <v>0</v>
          </cell>
        </row>
        <row r="2107">
          <cell r="Q2107">
            <v>0</v>
          </cell>
          <cell r="R2107">
            <v>0</v>
          </cell>
        </row>
        <row r="2108">
          <cell r="Q2108">
            <v>0</v>
          </cell>
          <cell r="R2108">
            <v>0</v>
          </cell>
        </row>
        <row r="2109">
          <cell r="Q2109">
            <v>0</v>
          </cell>
          <cell r="R2109">
            <v>0</v>
          </cell>
        </row>
        <row r="2110">
          <cell r="Q2110">
            <v>0</v>
          </cell>
          <cell r="R2110">
            <v>0</v>
          </cell>
        </row>
        <row r="2111">
          <cell r="Q2111">
            <v>0</v>
          </cell>
          <cell r="R2111">
            <v>0</v>
          </cell>
        </row>
        <row r="2112">
          <cell r="Q2112">
            <v>0</v>
          </cell>
          <cell r="R2112">
            <v>0</v>
          </cell>
        </row>
        <row r="2113">
          <cell r="Q2113">
            <v>0</v>
          </cell>
          <cell r="R2113">
            <v>0</v>
          </cell>
        </row>
        <row r="2114">
          <cell r="Q2114">
            <v>0</v>
          </cell>
          <cell r="R2114">
            <v>0</v>
          </cell>
        </row>
        <row r="2115">
          <cell r="Q2115">
            <v>0</v>
          </cell>
          <cell r="R2115">
            <v>0</v>
          </cell>
        </row>
        <row r="2116">
          <cell r="Q2116">
            <v>0</v>
          </cell>
          <cell r="R2116">
            <v>0</v>
          </cell>
        </row>
        <row r="2117">
          <cell r="Q2117">
            <v>0</v>
          </cell>
          <cell r="R2117">
            <v>0</v>
          </cell>
        </row>
        <row r="2118">
          <cell r="Q2118">
            <v>0</v>
          </cell>
          <cell r="R2118">
            <v>0</v>
          </cell>
        </row>
        <row r="2119">
          <cell r="Q2119">
            <v>0</v>
          </cell>
          <cell r="R2119">
            <v>0</v>
          </cell>
        </row>
        <row r="2120">
          <cell r="Q2120">
            <v>0</v>
          </cell>
          <cell r="R2120">
            <v>0</v>
          </cell>
        </row>
        <row r="2121">
          <cell r="Q2121">
            <v>0</v>
          </cell>
          <cell r="R2121">
            <v>0</v>
          </cell>
        </row>
        <row r="2122">
          <cell r="Q2122">
            <v>0</v>
          </cell>
          <cell r="R2122">
            <v>0</v>
          </cell>
        </row>
        <row r="2123">
          <cell r="Q2123">
            <v>0</v>
          </cell>
          <cell r="R2123">
            <v>0</v>
          </cell>
        </row>
        <row r="2124">
          <cell r="Q2124">
            <v>0</v>
          </cell>
          <cell r="R2124">
            <v>0</v>
          </cell>
        </row>
        <row r="2125">
          <cell r="Q2125">
            <v>0</v>
          </cell>
          <cell r="R2125">
            <v>0</v>
          </cell>
        </row>
        <row r="2126">
          <cell r="Q2126">
            <v>0</v>
          </cell>
          <cell r="R2126">
            <v>0</v>
          </cell>
        </row>
        <row r="2127">
          <cell r="Q2127">
            <v>0</v>
          </cell>
          <cell r="R2127">
            <v>0</v>
          </cell>
        </row>
        <row r="2128">
          <cell r="Q2128">
            <v>0</v>
          </cell>
          <cell r="R2128">
            <v>0</v>
          </cell>
        </row>
        <row r="2129">
          <cell r="Q2129">
            <v>3.5118568385603188</v>
          </cell>
          <cell r="R2129">
            <v>0</v>
          </cell>
        </row>
        <row r="2130">
          <cell r="Q2130">
            <v>0</v>
          </cell>
          <cell r="R2130">
            <v>0</v>
          </cell>
        </row>
        <row r="2131">
          <cell r="Q2131">
            <v>0</v>
          </cell>
          <cell r="R2131">
            <v>0</v>
          </cell>
        </row>
        <row r="2132">
          <cell r="Q2132">
            <v>0</v>
          </cell>
          <cell r="R2132">
            <v>0</v>
          </cell>
        </row>
        <row r="2133">
          <cell r="Q2133">
            <v>0</v>
          </cell>
          <cell r="R2133">
            <v>0</v>
          </cell>
        </row>
        <row r="2134">
          <cell r="Q2134">
            <v>0</v>
          </cell>
          <cell r="R2134">
            <v>0</v>
          </cell>
        </row>
        <row r="2135">
          <cell r="Q2135">
            <v>0</v>
          </cell>
          <cell r="R2135">
            <v>0</v>
          </cell>
        </row>
        <row r="2136">
          <cell r="Q2136">
            <v>0</v>
          </cell>
          <cell r="R2136">
            <v>0</v>
          </cell>
        </row>
        <row r="2137">
          <cell r="Q2137">
            <v>0</v>
          </cell>
          <cell r="R2137">
            <v>0</v>
          </cell>
        </row>
        <row r="2138">
          <cell r="Q2138">
            <v>0</v>
          </cell>
          <cell r="R2138">
            <v>0</v>
          </cell>
        </row>
        <row r="2139">
          <cell r="Q2139">
            <v>0</v>
          </cell>
          <cell r="R2139">
            <v>0</v>
          </cell>
        </row>
        <row r="2140">
          <cell r="Q2140">
            <v>0</v>
          </cell>
          <cell r="R2140">
            <v>0</v>
          </cell>
        </row>
        <row r="2141">
          <cell r="Q2141">
            <v>0</v>
          </cell>
          <cell r="R2141">
            <v>0</v>
          </cell>
        </row>
        <row r="2142">
          <cell r="Q2142">
            <v>9.9608906836627096</v>
          </cell>
          <cell r="R2142">
            <v>0</v>
          </cell>
        </row>
        <row r="2143">
          <cell r="Q2143">
            <v>0</v>
          </cell>
          <cell r="R2143">
            <v>0</v>
          </cell>
        </row>
        <row r="2144">
          <cell r="Q2144">
            <v>22.868055555555554</v>
          </cell>
          <cell r="R2144">
            <v>0</v>
          </cell>
        </row>
        <row r="2145">
          <cell r="Q2145">
            <v>0</v>
          </cell>
          <cell r="R2145">
            <v>0</v>
          </cell>
        </row>
        <row r="2146">
          <cell r="Q2146">
            <v>0</v>
          </cell>
          <cell r="R2146">
            <v>0</v>
          </cell>
        </row>
        <row r="2147">
          <cell r="Q2147">
            <v>0</v>
          </cell>
          <cell r="R2147">
            <v>0</v>
          </cell>
        </row>
        <row r="2148">
          <cell r="Q2148">
            <v>0</v>
          </cell>
          <cell r="R2148">
            <v>0</v>
          </cell>
        </row>
        <row r="2149">
          <cell r="Q2149">
            <v>0</v>
          </cell>
          <cell r="R2149">
            <v>0</v>
          </cell>
        </row>
        <row r="2150">
          <cell r="Q2150">
            <v>13.340157207736166</v>
          </cell>
          <cell r="R2150">
            <v>0</v>
          </cell>
        </row>
        <row r="2151">
          <cell r="Q2151">
            <v>0</v>
          </cell>
          <cell r="R2151">
            <v>0</v>
          </cell>
        </row>
        <row r="2152">
          <cell r="Q2152">
            <v>0</v>
          </cell>
          <cell r="R2152">
            <v>0</v>
          </cell>
        </row>
        <row r="2153">
          <cell r="Q2153">
            <v>0</v>
          </cell>
          <cell r="R2153">
            <v>0</v>
          </cell>
        </row>
        <row r="2154">
          <cell r="Q2154">
            <v>0</v>
          </cell>
          <cell r="R2154">
            <v>0</v>
          </cell>
        </row>
        <row r="2155">
          <cell r="Q2155">
            <v>0</v>
          </cell>
          <cell r="R2155">
            <v>0</v>
          </cell>
        </row>
        <row r="2156">
          <cell r="Q2156">
            <v>18.497324993035011</v>
          </cell>
          <cell r="R2156">
            <v>0</v>
          </cell>
        </row>
        <row r="2157">
          <cell r="Q2157">
            <v>9.6757353605172192</v>
          </cell>
          <cell r="R2157">
            <v>0</v>
          </cell>
        </row>
        <row r="2158">
          <cell r="Q2158">
            <v>16.631558563477501</v>
          </cell>
          <cell r="R2158">
            <v>0</v>
          </cell>
        </row>
        <row r="2159">
          <cell r="Q2159">
            <v>0</v>
          </cell>
          <cell r="R2159">
            <v>0</v>
          </cell>
        </row>
        <row r="2160">
          <cell r="Q2160">
            <v>0</v>
          </cell>
          <cell r="R2160">
            <v>0</v>
          </cell>
        </row>
        <row r="2161">
          <cell r="Q2161">
            <v>0</v>
          </cell>
          <cell r="R2161">
            <v>0</v>
          </cell>
        </row>
        <row r="2162">
          <cell r="Q2162">
            <v>9.6446569814149168</v>
          </cell>
          <cell r="R2162">
            <v>0</v>
          </cell>
        </row>
        <row r="2163">
          <cell r="Q2163">
            <v>19.517666009199278</v>
          </cell>
          <cell r="R2163">
            <v>0</v>
          </cell>
        </row>
        <row r="2164">
          <cell r="Q2164">
            <v>0</v>
          </cell>
          <cell r="R2164">
            <v>0</v>
          </cell>
        </row>
        <row r="2165">
          <cell r="Q2165">
            <v>0</v>
          </cell>
          <cell r="R2165">
            <v>0</v>
          </cell>
        </row>
        <row r="2166">
          <cell r="Q2166">
            <v>0</v>
          </cell>
          <cell r="R2166">
            <v>0</v>
          </cell>
        </row>
        <row r="2167">
          <cell r="Q2167">
            <v>0</v>
          </cell>
          <cell r="R2167">
            <v>0</v>
          </cell>
        </row>
        <row r="2168">
          <cell r="Q2168">
            <v>0</v>
          </cell>
          <cell r="R2168">
            <v>0</v>
          </cell>
        </row>
        <row r="2169">
          <cell r="Q2169">
            <v>0</v>
          </cell>
          <cell r="R2169">
            <v>0</v>
          </cell>
        </row>
        <row r="2170">
          <cell r="Q2170">
            <v>0</v>
          </cell>
          <cell r="R2170">
            <v>0</v>
          </cell>
        </row>
        <row r="2171">
          <cell r="Q2171">
            <v>0</v>
          </cell>
          <cell r="R2171">
            <v>0</v>
          </cell>
        </row>
        <row r="2172">
          <cell r="Q2172">
            <v>0</v>
          </cell>
          <cell r="R2172">
            <v>0</v>
          </cell>
        </row>
        <row r="2173">
          <cell r="Q2173">
            <v>0</v>
          </cell>
          <cell r="R2173">
            <v>0</v>
          </cell>
        </row>
        <row r="2174">
          <cell r="Q2174">
            <v>0</v>
          </cell>
          <cell r="R2174">
            <v>0</v>
          </cell>
        </row>
        <row r="2175">
          <cell r="Q2175">
            <v>0</v>
          </cell>
          <cell r="R2175">
            <v>0</v>
          </cell>
        </row>
        <row r="2176">
          <cell r="Q2176">
            <v>0</v>
          </cell>
          <cell r="R2176">
            <v>0</v>
          </cell>
        </row>
        <row r="2177">
          <cell r="Q2177">
            <v>0</v>
          </cell>
          <cell r="R2177">
            <v>0</v>
          </cell>
        </row>
        <row r="2178">
          <cell r="Q2178">
            <v>0</v>
          </cell>
          <cell r="R2178">
            <v>0</v>
          </cell>
        </row>
        <row r="2179">
          <cell r="Q2179">
            <v>0</v>
          </cell>
          <cell r="R2179">
            <v>0</v>
          </cell>
        </row>
        <row r="2180">
          <cell r="Q2180">
            <v>0</v>
          </cell>
          <cell r="R2180">
            <v>0</v>
          </cell>
        </row>
        <row r="2181">
          <cell r="Q2181">
            <v>0</v>
          </cell>
          <cell r="R2181">
            <v>0</v>
          </cell>
        </row>
        <row r="2182">
          <cell r="Q2182">
            <v>0</v>
          </cell>
          <cell r="R2182">
            <v>0</v>
          </cell>
        </row>
        <row r="2183">
          <cell r="Q2183">
            <v>0</v>
          </cell>
          <cell r="R2183">
            <v>0</v>
          </cell>
        </row>
        <row r="2184">
          <cell r="Q2184">
            <v>0</v>
          </cell>
          <cell r="R2184">
            <v>0</v>
          </cell>
        </row>
        <row r="2185">
          <cell r="Q2185">
            <v>0</v>
          </cell>
          <cell r="R2185">
            <v>0</v>
          </cell>
        </row>
        <row r="2186">
          <cell r="Q2186">
            <v>0</v>
          </cell>
          <cell r="R2186">
            <v>0</v>
          </cell>
        </row>
        <row r="2187">
          <cell r="Q2187">
            <v>0</v>
          </cell>
          <cell r="R2187">
            <v>0</v>
          </cell>
        </row>
        <row r="2188">
          <cell r="Q2188">
            <v>0</v>
          </cell>
          <cell r="R2188">
            <v>0</v>
          </cell>
        </row>
        <row r="2189">
          <cell r="Q2189">
            <v>0</v>
          </cell>
          <cell r="R2189">
            <v>0</v>
          </cell>
        </row>
        <row r="2190">
          <cell r="Q2190">
            <v>0</v>
          </cell>
          <cell r="R2190">
            <v>0</v>
          </cell>
        </row>
        <row r="2191">
          <cell r="Q2191">
            <v>1.2992828097210811</v>
          </cell>
          <cell r="R2191">
            <v>0</v>
          </cell>
        </row>
        <row r="2192">
          <cell r="Q2192">
            <v>0</v>
          </cell>
          <cell r="R2192">
            <v>0</v>
          </cell>
        </row>
        <row r="2193">
          <cell r="Q2193">
            <v>0</v>
          </cell>
          <cell r="R2193">
            <v>0</v>
          </cell>
        </row>
        <row r="2194">
          <cell r="Q2194">
            <v>0</v>
          </cell>
          <cell r="R2194">
            <v>0</v>
          </cell>
        </row>
        <row r="2195">
          <cell r="Q2195">
            <v>0</v>
          </cell>
          <cell r="R2195">
            <v>0</v>
          </cell>
        </row>
        <row r="2196">
          <cell r="Q2196">
            <v>0</v>
          </cell>
          <cell r="R2196">
            <v>0</v>
          </cell>
        </row>
        <row r="2197">
          <cell r="Q2197">
            <v>0</v>
          </cell>
          <cell r="R2197">
            <v>0</v>
          </cell>
        </row>
        <row r="2198">
          <cell r="Q2198">
            <v>0</v>
          </cell>
          <cell r="R2198">
            <v>0</v>
          </cell>
        </row>
        <row r="2199">
          <cell r="Q2199">
            <v>0</v>
          </cell>
          <cell r="R2199">
            <v>0</v>
          </cell>
        </row>
        <row r="2200">
          <cell r="Q2200">
            <v>0</v>
          </cell>
          <cell r="R2200">
            <v>0</v>
          </cell>
        </row>
        <row r="2201">
          <cell r="Q2201">
            <v>0</v>
          </cell>
          <cell r="R2201">
            <v>0</v>
          </cell>
        </row>
        <row r="2202">
          <cell r="Q2202">
            <v>0</v>
          </cell>
          <cell r="R2202">
            <v>0</v>
          </cell>
        </row>
        <row r="2203">
          <cell r="Q2203">
            <v>0</v>
          </cell>
          <cell r="R2203">
            <v>0</v>
          </cell>
        </row>
        <row r="2204">
          <cell r="Q2204">
            <v>0</v>
          </cell>
          <cell r="R2204">
            <v>0</v>
          </cell>
        </row>
        <row r="2205">
          <cell r="Q2205">
            <v>0</v>
          </cell>
          <cell r="R2205">
            <v>0</v>
          </cell>
        </row>
        <row r="2206">
          <cell r="Q2206">
            <v>0</v>
          </cell>
          <cell r="R2206">
            <v>0</v>
          </cell>
        </row>
        <row r="2207">
          <cell r="Q2207">
            <v>0</v>
          </cell>
          <cell r="R2207">
            <v>0</v>
          </cell>
        </row>
        <row r="2208">
          <cell r="Q2208">
            <v>0</v>
          </cell>
          <cell r="R2208">
            <v>0</v>
          </cell>
        </row>
        <row r="2209">
          <cell r="Q2209">
            <v>0</v>
          </cell>
          <cell r="R2209">
            <v>0</v>
          </cell>
        </row>
        <row r="2210">
          <cell r="Q2210">
            <v>1.3757112102929094</v>
          </cell>
          <cell r="R2210">
            <v>0</v>
          </cell>
        </row>
        <row r="2211">
          <cell r="Q2211">
            <v>0</v>
          </cell>
          <cell r="R2211">
            <v>0</v>
          </cell>
        </row>
        <row r="2212">
          <cell r="Q2212">
            <v>0</v>
          </cell>
          <cell r="R2212">
            <v>0</v>
          </cell>
        </row>
        <row r="2213">
          <cell r="Q2213">
            <v>0</v>
          </cell>
          <cell r="R2213">
            <v>0</v>
          </cell>
        </row>
        <row r="2214">
          <cell r="Q2214">
            <v>0</v>
          </cell>
          <cell r="R2214">
            <v>0</v>
          </cell>
        </row>
        <row r="2215">
          <cell r="Q2215">
            <v>0</v>
          </cell>
          <cell r="R2215">
            <v>0</v>
          </cell>
        </row>
        <row r="2216">
          <cell r="Q2216">
            <v>0</v>
          </cell>
          <cell r="R2216">
            <v>0</v>
          </cell>
        </row>
        <row r="2217">
          <cell r="Q2217">
            <v>0</v>
          </cell>
          <cell r="R2217">
            <v>0</v>
          </cell>
        </row>
        <row r="2218">
          <cell r="Q2218">
            <v>0</v>
          </cell>
          <cell r="R2218">
            <v>0</v>
          </cell>
        </row>
        <row r="2219">
          <cell r="Q2219">
            <v>18.27868048957124</v>
          </cell>
          <cell r="R2219">
            <v>0</v>
          </cell>
        </row>
        <row r="2220">
          <cell r="Q2220">
            <v>0</v>
          </cell>
          <cell r="R2220">
            <v>0</v>
          </cell>
        </row>
        <row r="2221">
          <cell r="Q2221">
            <v>0</v>
          </cell>
          <cell r="R2221">
            <v>0</v>
          </cell>
        </row>
        <row r="2222">
          <cell r="Q2222">
            <v>0</v>
          </cell>
          <cell r="R2222">
            <v>0</v>
          </cell>
        </row>
        <row r="2223">
          <cell r="Q2223">
            <v>0</v>
          </cell>
          <cell r="R2223">
            <v>0</v>
          </cell>
        </row>
        <row r="2224">
          <cell r="Q2224">
            <v>0</v>
          </cell>
          <cell r="R2224">
            <v>0</v>
          </cell>
        </row>
        <row r="2225">
          <cell r="Q2225">
            <v>0</v>
          </cell>
          <cell r="R2225">
            <v>0</v>
          </cell>
        </row>
        <row r="2226">
          <cell r="Q2226">
            <v>0</v>
          </cell>
          <cell r="R2226">
            <v>0</v>
          </cell>
        </row>
        <row r="2227">
          <cell r="Q2227">
            <v>0</v>
          </cell>
          <cell r="R2227">
            <v>0</v>
          </cell>
        </row>
        <row r="2228">
          <cell r="Q2228">
            <v>0</v>
          </cell>
          <cell r="R2228">
            <v>0</v>
          </cell>
        </row>
        <row r="2229">
          <cell r="Q2229">
            <v>0</v>
          </cell>
          <cell r="R2229">
            <v>0</v>
          </cell>
        </row>
        <row r="2230">
          <cell r="Q2230">
            <v>0</v>
          </cell>
          <cell r="R2230">
            <v>0</v>
          </cell>
        </row>
        <row r="2231">
          <cell r="Q2231">
            <v>0</v>
          </cell>
          <cell r="R2231">
            <v>0</v>
          </cell>
        </row>
        <row r="2232">
          <cell r="Q2232">
            <v>0</v>
          </cell>
          <cell r="R2232">
            <v>0</v>
          </cell>
        </row>
        <row r="2233">
          <cell r="Q2233">
            <v>0</v>
          </cell>
          <cell r="R2233">
            <v>0</v>
          </cell>
        </row>
        <row r="2234">
          <cell r="Q2234">
            <v>0</v>
          </cell>
          <cell r="R2234">
            <v>0</v>
          </cell>
        </row>
        <row r="2235">
          <cell r="Q2235">
            <v>0</v>
          </cell>
          <cell r="R2235">
            <v>0</v>
          </cell>
        </row>
        <row r="2236">
          <cell r="Q2236">
            <v>0</v>
          </cell>
          <cell r="R2236">
            <v>0</v>
          </cell>
        </row>
        <row r="2237">
          <cell r="Q2237">
            <v>0</v>
          </cell>
          <cell r="R2237">
            <v>0</v>
          </cell>
        </row>
        <row r="2238">
          <cell r="Q2238">
            <v>0</v>
          </cell>
          <cell r="R2238">
            <v>0</v>
          </cell>
        </row>
        <row r="2239">
          <cell r="Q2239">
            <v>0</v>
          </cell>
          <cell r="R2239">
            <v>0</v>
          </cell>
        </row>
        <row r="2240">
          <cell r="Q2240">
            <v>0</v>
          </cell>
          <cell r="R2240">
            <v>0</v>
          </cell>
        </row>
        <row r="2241">
          <cell r="Q2241">
            <v>0</v>
          </cell>
          <cell r="R2241">
            <v>0</v>
          </cell>
        </row>
        <row r="2242">
          <cell r="Q2242">
            <v>0</v>
          </cell>
          <cell r="R2242">
            <v>0</v>
          </cell>
        </row>
        <row r="2243">
          <cell r="Q2243">
            <v>0</v>
          </cell>
          <cell r="R2243">
            <v>0</v>
          </cell>
        </row>
        <row r="2244">
          <cell r="Q2244">
            <v>0</v>
          </cell>
          <cell r="R2244">
            <v>0</v>
          </cell>
        </row>
        <row r="2245">
          <cell r="Q2245">
            <v>0</v>
          </cell>
          <cell r="R2245">
            <v>0</v>
          </cell>
        </row>
        <row r="2246">
          <cell r="Q2246">
            <v>0</v>
          </cell>
          <cell r="R2246">
            <v>0</v>
          </cell>
        </row>
        <row r="2247">
          <cell r="Q2247">
            <v>0</v>
          </cell>
          <cell r="R2247">
            <v>0</v>
          </cell>
        </row>
        <row r="2248">
          <cell r="Q2248">
            <v>0</v>
          </cell>
          <cell r="R2248">
            <v>0</v>
          </cell>
        </row>
        <row r="2249">
          <cell r="Q2249">
            <v>0</v>
          </cell>
          <cell r="R2249">
            <v>0</v>
          </cell>
        </row>
        <row r="2250">
          <cell r="Q2250">
            <v>0</v>
          </cell>
          <cell r="R2250">
            <v>0</v>
          </cell>
        </row>
        <row r="2251">
          <cell r="Q2251">
            <v>0</v>
          </cell>
          <cell r="R2251">
            <v>0</v>
          </cell>
        </row>
        <row r="2252">
          <cell r="Q2252">
            <v>0</v>
          </cell>
          <cell r="R2252">
            <v>0</v>
          </cell>
        </row>
        <row r="2253">
          <cell r="Q2253">
            <v>0</v>
          </cell>
          <cell r="R2253">
            <v>0</v>
          </cell>
        </row>
        <row r="2254">
          <cell r="Q2254">
            <v>0</v>
          </cell>
          <cell r="R2254">
            <v>0</v>
          </cell>
        </row>
        <row r="2255">
          <cell r="Q2255">
            <v>0</v>
          </cell>
          <cell r="R2255">
            <v>0</v>
          </cell>
        </row>
        <row r="2256">
          <cell r="Q2256">
            <v>0</v>
          </cell>
          <cell r="R2256">
            <v>0</v>
          </cell>
        </row>
        <row r="2257">
          <cell r="Q2257">
            <v>0</v>
          </cell>
          <cell r="R2257">
            <v>0</v>
          </cell>
        </row>
        <row r="2258">
          <cell r="Q2258">
            <v>0</v>
          </cell>
          <cell r="R2258">
            <v>0</v>
          </cell>
        </row>
        <row r="2259">
          <cell r="Q2259">
            <v>0</v>
          </cell>
          <cell r="R2259">
            <v>0</v>
          </cell>
        </row>
        <row r="2260">
          <cell r="Q2260">
            <v>0</v>
          </cell>
          <cell r="R2260">
            <v>0</v>
          </cell>
        </row>
        <row r="2261">
          <cell r="Q2261">
            <v>0</v>
          </cell>
          <cell r="R2261">
            <v>0</v>
          </cell>
        </row>
        <row r="2262">
          <cell r="Q2262">
            <v>0</v>
          </cell>
          <cell r="R2262">
            <v>0</v>
          </cell>
        </row>
        <row r="2263">
          <cell r="Q2263">
            <v>0</v>
          </cell>
          <cell r="R2263">
            <v>0</v>
          </cell>
        </row>
        <row r="2264">
          <cell r="Q2264">
            <v>0</v>
          </cell>
          <cell r="R2264">
            <v>0</v>
          </cell>
        </row>
        <row r="2265">
          <cell r="Q2265">
            <v>0</v>
          </cell>
          <cell r="R2265">
            <v>0</v>
          </cell>
        </row>
        <row r="2266">
          <cell r="Q2266">
            <v>0</v>
          </cell>
          <cell r="R2266">
            <v>0</v>
          </cell>
        </row>
        <row r="2267">
          <cell r="Q2267">
            <v>0</v>
          </cell>
          <cell r="R2267">
            <v>0</v>
          </cell>
        </row>
        <row r="2268">
          <cell r="Q2268">
            <v>0</v>
          </cell>
          <cell r="R2268">
            <v>0</v>
          </cell>
        </row>
        <row r="2269">
          <cell r="Q2269">
            <v>0</v>
          </cell>
          <cell r="R2269">
            <v>0</v>
          </cell>
        </row>
        <row r="2270">
          <cell r="Q2270">
            <v>0</v>
          </cell>
          <cell r="R2270">
            <v>0</v>
          </cell>
        </row>
        <row r="2271">
          <cell r="Q2271">
            <v>0</v>
          </cell>
          <cell r="R2271">
            <v>0</v>
          </cell>
        </row>
        <row r="2272">
          <cell r="Q2272">
            <v>0</v>
          </cell>
          <cell r="R2272">
            <v>0</v>
          </cell>
        </row>
        <row r="2273">
          <cell r="Q2273">
            <v>0</v>
          </cell>
          <cell r="R2273">
            <v>0</v>
          </cell>
        </row>
        <row r="2274">
          <cell r="Q2274">
            <v>0</v>
          </cell>
          <cell r="R2274">
            <v>0</v>
          </cell>
        </row>
        <row r="2275">
          <cell r="Q2275">
            <v>0</v>
          </cell>
          <cell r="R2275">
            <v>0</v>
          </cell>
        </row>
        <row r="2276">
          <cell r="Q2276">
            <v>0</v>
          </cell>
          <cell r="R2276">
            <v>0</v>
          </cell>
        </row>
        <row r="2277">
          <cell r="Q2277">
            <v>0</v>
          </cell>
          <cell r="R2277">
            <v>0</v>
          </cell>
        </row>
        <row r="2278">
          <cell r="Q2278">
            <v>0</v>
          </cell>
          <cell r="R2278">
            <v>0</v>
          </cell>
        </row>
        <row r="2279">
          <cell r="Q2279">
            <v>0</v>
          </cell>
          <cell r="R2279">
            <v>0</v>
          </cell>
        </row>
        <row r="2280">
          <cell r="Q2280">
            <v>0</v>
          </cell>
          <cell r="R2280">
            <v>0</v>
          </cell>
        </row>
        <row r="2281">
          <cell r="Q2281">
            <v>0</v>
          </cell>
          <cell r="R2281">
            <v>0</v>
          </cell>
        </row>
        <row r="2282">
          <cell r="Q2282">
            <v>0</v>
          </cell>
          <cell r="R2282">
            <v>0</v>
          </cell>
        </row>
        <row r="2283">
          <cell r="Q2283">
            <v>0</v>
          </cell>
          <cell r="R2283">
            <v>0</v>
          </cell>
        </row>
        <row r="2284">
          <cell r="Q2284">
            <v>0</v>
          </cell>
          <cell r="R2284">
            <v>0</v>
          </cell>
        </row>
        <row r="2285">
          <cell r="Q2285">
            <v>0</v>
          </cell>
          <cell r="R2285">
            <v>0</v>
          </cell>
        </row>
        <row r="2286">
          <cell r="Q2286">
            <v>0</v>
          </cell>
          <cell r="R2286">
            <v>0</v>
          </cell>
        </row>
        <row r="2287">
          <cell r="Q2287">
            <v>0</v>
          </cell>
          <cell r="R2287">
            <v>0</v>
          </cell>
        </row>
        <row r="2288">
          <cell r="Q2288">
            <v>0</v>
          </cell>
          <cell r="R2288">
            <v>0</v>
          </cell>
        </row>
        <row r="2289">
          <cell r="Q2289">
            <v>0</v>
          </cell>
          <cell r="R2289">
            <v>0</v>
          </cell>
        </row>
        <row r="2290">
          <cell r="Q2290">
            <v>0</v>
          </cell>
          <cell r="R2290">
            <v>0</v>
          </cell>
        </row>
        <row r="2291">
          <cell r="Q2291">
            <v>0</v>
          </cell>
          <cell r="R2291">
            <v>0</v>
          </cell>
        </row>
        <row r="2292">
          <cell r="Q2292">
            <v>0</v>
          </cell>
          <cell r="R2292">
            <v>0</v>
          </cell>
        </row>
        <row r="2293">
          <cell r="Q2293">
            <v>0</v>
          </cell>
          <cell r="R2293">
            <v>0</v>
          </cell>
        </row>
        <row r="2294">
          <cell r="Q2294">
            <v>0</v>
          </cell>
          <cell r="R2294">
            <v>0</v>
          </cell>
        </row>
        <row r="2295">
          <cell r="Q2295">
            <v>0</v>
          </cell>
          <cell r="R2295">
            <v>0</v>
          </cell>
        </row>
        <row r="2296">
          <cell r="Q2296">
            <v>0</v>
          </cell>
          <cell r="R2296">
            <v>0</v>
          </cell>
        </row>
        <row r="2297">
          <cell r="Q2297">
            <v>0</v>
          </cell>
          <cell r="R2297">
            <v>0</v>
          </cell>
        </row>
        <row r="2298">
          <cell r="Q2298">
            <v>0</v>
          </cell>
          <cell r="R2298">
            <v>0</v>
          </cell>
        </row>
        <row r="2299">
          <cell r="Q2299">
            <v>0</v>
          </cell>
          <cell r="R2299">
            <v>0</v>
          </cell>
        </row>
        <row r="2300">
          <cell r="Q2300">
            <v>0</v>
          </cell>
          <cell r="R2300">
            <v>0</v>
          </cell>
        </row>
        <row r="2301">
          <cell r="Q2301">
            <v>0</v>
          </cell>
          <cell r="R2301">
            <v>0</v>
          </cell>
        </row>
        <row r="2302">
          <cell r="Q2302">
            <v>0</v>
          </cell>
          <cell r="R2302">
            <v>0</v>
          </cell>
        </row>
        <row r="2303">
          <cell r="Q2303">
            <v>2.1591703624264813</v>
          </cell>
          <cell r="R2303">
            <v>0</v>
          </cell>
        </row>
        <row r="2304">
          <cell r="Q2304">
            <v>0</v>
          </cell>
          <cell r="R2304">
            <v>0</v>
          </cell>
        </row>
        <row r="2305">
          <cell r="Q2305">
            <v>0</v>
          </cell>
          <cell r="R2305">
            <v>0</v>
          </cell>
        </row>
        <row r="2306">
          <cell r="Q2306">
            <v>2.1836685964984852</v>
          </cell>
          <cell r="R2306">
            <v>0</v>
          </cell>
        </row>
        <row r="2307">
          <cell r="Q2307">
            <v>1.8342816137238791</v>
          </cell>
          <cell r="R2307">
            <v>1.8342816137238791</v>
          </cell>
        </row>
        <row r="2308">
          <cell r="Q2308">
            <v>2.1836685964984852</v>
          </cell>
          <cell r="R2308">
            <v>2.1836685964984852</v>
          </cell>
        </row>
        <row r="2309">
          <cell r="Q2309">
            <v>1.8342816137238791</v>
          </cell>
          <cell r="R2309">
            <v>1.8342816137238791</v>
          </cell>
        </row>
        <row r="2310">
          <cell r="Q2310">
            <v>0</v>
          </cell>
          <cell r="R2310">
            <v>0</v>
          </cell>
        </row>
        <row r="2311">
          <cell r="Q2311">
            <v>0</v>
          </cell>
          <cell r="R2311">
            <v>0</v>
          </cell>
        </row>
        <row r="2312">
          <cell r="Q2312">
            <v>0</v>
          </cell>
          <cell r="R2312">
            <v>0</v>
          </cell>
        </row>
        <row r="2313">
          <cell r="Q2313">
            <v>0</v>
          </cell>
          <cell r="R2313">
            <v>0</v>
          </cell>
        </row>
        <row r="2314">
          <cell r="Q2314">
            <v>0</v>
          </cell>
          <cell r="R2314">
            <v>0</v>
          </cell>
        </row>
        <row r="2315">
          <cell r="Q2315">
            <v>0</v>
          </cell>
          <cell r="R2315">
            <v>0</v>
          </cell>
        </row>
        <row r="2316">
          <cell r="Q2316">
            <v>0</v>
          </cell>
          <cell r="R2316">
            <v>0</v>
          </cell>
        </row>
        <row r="2317">
          <cell r="Q2317">
            <v>0</v>
          </cell>
          <cell r="R2317">
            <v>0</v>
          </cell>
        </row>
        <row r="2318">
          <cell r="Q2318">
            <v>0</v>
          </cell>
          <cell r="R2318">
            <v>0</v>
          </cell>
        </row>
        <row r="2319">
          <cell r="Q2319">
            <v>0</v>
          </cell>
          <cell r="R2319">
            <v>0</v>
          </cell>
        </row>
        <row r="2320">
          <cell r="Q2320">
            <v>0</v>
          </cell>
          <cell r="R2320">
            <v>0</v>
          </cell>
        </row>
        <row r="2321">
          <cell r="Q2321">
            <v>0</v>
          </cell>
          <cell r="R2321">
            <v>0</v>
          </cell>
        </row>
        <row r="2322">
          <cell r="Q2322">
            <v>0</v>
          </cell>
          <cell r="R2322">
            <v>0</v>
          </cell>
        </row>
        <row r="2323">
          <cell r="Q2323">
            <v>0</v>
          </cell>
          <cell r="R2323">
            <v>0</v>
          </cell>
        </row>
        <row r="2324">
          <cell r="Q2324">
            <v>0</v>
          </cell>
          <cell r="R2324">
            <v>0</v>
          </cell>
        </row>
        <row r="2325">
          <cell r="Q2325">
            <v>0</v>
          </cell>
          <cell r="R2325">
            <v>0</v>
          </cell>
        </row>
        <row r="2326">
          <cell r="Q2326">
            <v>0</v>
          </cell>
          <cell r="R2326">
            <v>0</v>
          </cell>
        </row>
        <row r="2327">
          <cell r="Q2327">
            <v>0</v>
          </cell>
          <cell r="R2327">
            <v>0</v>
          </cell>
        </row>
        <row r="2328">
          <cell r="Q2328">
            <v>0</v>
          </cell>
          <cell r="R2328">
            <v>0</v>
          </cell>
        </row>
        <row r="2329">
          <cell r="Q2329">
            <v>0</v>
          </cell>
          <cell r="R2329">
            <v>0</v>
          </cell>
        </row>
        <row r="2330">
          <cell r="Q2330">
            <v>0</v>
          </cell>
          <cell r="R2330">
            <v>0</v>
          </cell>
        </row>
        <row r="2331">
          <cell r="Q2331">
            <v>0</v>
          </cell>
          <cell r="R2331">
            <v>0</v>
          </cell>
        </row>
        <row r="2332">
          <cell r="Q2332">
            <v>0</v>
          </cell>
          <cell r="R2332">
            <v>0</v>
          </cell>
        </row>
        <row r="2333">
          <cell r="Q2333">
            <v>0</v>
          </cell>
          <cell r="R2333">
            <v>0</v>
          </cell>
        </row>
        <row r="2334">
          <cell r="Q2334">
            <v>0</v>
          </cell>
          <cell r="R2334">
            <v>0</v>
          </cell>
        </row>
        <row r="2335">
          <cell r="Q2335">
            <v>0</v>
          </cell>
          <cell r="R2335">
            <v>0</v>
          </cell>
        </row>
        <row r="2336">
          <cell r="Q2336">
            <v>0</v>
          </cell>
          <cell r="R2336">
            <v>0</v>
          </cell>
        </row>
        <row r="2337">
          <cell r="Q2337">
            <v>0</v>
          </cell>
          <cell r="R2337">
            <v>0</v>
          </cell>
        </row>
        <row r="2338">
          <cell r="Q2338">
            <v>0</v>
          </cell>
          <cell r="R2338">
            <v>0</v>
          </cell>
        </row>
        <row r="2339">
          <cell r="Q2339">
            <v>0</v>
          </cell>
          <cell r="R2339">
            <v>0</v>
          </cell>
        </row>
        <row r="2340">
          <cell r="Q2340">
            <v>0</v>
          </cell>
          <cell r="R2340">
            <v>0</v>
          </cell>
        </row>
        <row r="2341">
          <cell r="Q2341">
            <v>3.1159271126959154</v>
          </cell>
          <cell r="R2341">
            <v>3.1159271126959154</v>
          </cell>
        </row>
        <row r="2342">
          <cell r="Q2342">
            <v>1.8088054801999363</v>
          </cell>
          <cell r="R2342">
            <v>1.8088054801999363</v>
          </cell>
        </row>
        <row r="2343">
          <cell r="Q2343">
            <v>1.8088054801999363</v>
          </cell>
          <cell r="R2343">
            <v>1.8088054801999363</v>
          </cell>
        </row>
        <row r="2344">
          <cell r="Q2344">
            <v>0</v>
          </cell>
          <cell r="R2344">
            <v>0</v>
          </cell>
        </row>
        <row r="2345">
          <cell r="Q2345">
            <v>9.4473500000000001</v>
          </cell>
          <cell r="R2345">
            <v>0</v>
          </cell>
        </row>
        <row r="2346">
          <cell r="Q2346">
            <v>0</v>
          </cell>
          <cell r="R2346">
            <v>0</v>
          </cell>
        </row>
        <row r="2347">
          <cell r="Q2347">
            <v>1.8088054801999363</v>
          </cell>
          <cell r="R2347">
            <v>1.8088054801999363</v>
          </cell>
        </row>
        <row r="2348">
          <cell r="Q2348">
            <v>11.4543</v>
          </cell>
          <cell r="R2348">
            <v>0</v>
          </cell>
        </row>
        <row r="2349">
          <cell r="Q2349">
            <v>1.8088054801999363</v>
          </cell>
          <cell r="R2349">
            <v>1.8088054801999363</v>
          </cell>
        </row>
        <row r="2350">
          <cell r="Q2350">
            <v>2.1236892386574198</v>
          </cell>
          <cell r="R2350">
            <v>0</v>
          </cell>
        </row>
        <row r="2351">
          <cell r="Q2351">
            <v>0</v>
          </cell>
          <cell r="R2351">
            <v>0</v>
          </cell>
        </row>
        <row r="2352">
          <cell r="Q2352">
            <v>3.1159271126959154</v>
          </cell>
          <cell r="R2352">
            <v>3.1159271126959154</v>
          </cell>
        </row>
        <row r="2353">
          <cell r="Q2353">
            <v>1.8088054801999363</v>
          </cell>
          <cell r="R2353">
            <v>1.8088054801999363</v>
          </cell>
        </row>
        <row r="2354">
          <cell r="Q2354">
            <v>1.8088054801999363</v>
          </cell>
          <cell r="R2354">
            <v>1.8088054801999363</v>
          </cell>
        </row>
        <row r="2355">
          <cell r="Q2355">
            <v>0</v>
          </cell>
          <cell r="R2355">
            <v>0</v>
          </cell>
        </row>
        <row r="2356">
          <cell r="Q2356">
            <v>0</v>
          </cell>
          <cell r="R2356">
            <v>0</v>
          </cell>
        </row>
        <row r="2357">
          <cell r="Q2357">
            <v>0</v>
          </cell>
          <cell r="R2357">
            <v>0</v>
          </cell>
        </row>
        <row r="2358">
          <cell r="Q2358">
            <v>0</v>
          </cell>
          <cell r="R2358">
            <v>0</v>
          </cell>
        </row>
        <row r="2359">
          <cell r="Q2359">
            <v>0</v>
          </cell>
          <cell r="R2359">
            <v>0</v>
          </cell>
        </row>
        <row r="2360">
          <cell r="Q2360">
            <v>0</v>
          </cell>
          <cell r="R2360">
            <v>0</v>
          </cell>
        </row>
        <row r="2361">
          <cell r="Q2361">
            <v>0</v>
          </cell>
          <cell r="R2361">
            <v>0</v>
          </cell>
        </row>
        <row r="2362">
          <cell r="Q2362">
            <v>0</v>
          </cell>
          <cell r="R2362">
            <v>0</v>
          </cell>
        </row>
        <row r="2363">
          <cell r="Q2363">
            <v>0</v>
          </cell>
          <cell r="R2363">
            <v>0</v>
          </cell>
        </row>
        <row r="2364">
          <cell r="Q2364">
            <v>0</v>
          </cell>
          <cell r="R2364">
            <v>0</v>
          </cell>
        </row>
        <row r="2365">
          <cell r="Q2365">
            <v>0</v>
          </cell>
          <cell r="R2365">
            <v>0</v>
          </cell>
        </row>
        <row r="2366">
          <cell r="Q2366">
            <v>0</v>
          </cell>
          <cell r="R2366">
            <v>0</v>
          </cell>
        </row>
        <row r="2367">
          <cell r="Q2367">
            <v>0</v>
          </cell>
          <cell r="R2367">
            <v>0</v>
          </cell>
        </row>
        <row r="2368">
          <cell r="Q2368">
            <v>0</v>
          </cell>
          <cell r="R2368">
            <v>0</v>
          </cell>
        </row>
        <row r="2369">
          <cell r="Q2369">
            <v>0</v>
          </cell>
          <cell r="R2369">
            <v>0</v>
          </cell>
        </row>
        <row r="2370">
          <cell r="Q2370">
            <v>0</v>
          </cell>
          <cell r="R2370">
            <v>0</v>
          </cell>
        </row>
        <row r="2371">
          <cell r="Q2371">
            <v>0</v>
          </cell>
          <cell r="R2371">
            <v>0</v>
          </cell>
        </row>
        <row r="2372">
          <cell r="Q2372">
            <v>0</v>
          </cell>
          <cell r="R2372">
            <v>0</v>
          </cell>
        </row>
        <row r="2373">
          <cell r="Q2373">
            <v>0</v>
          </cell>
          <cell r="R2373">
            <v>0</v>
          </cell>
        </row>
        <row r="2374">
          <cell r="Q2374">
            <v>0</v>
          </cell>
          <cell r="R2374">
            <v>0</v>
          </cell>
        </row>
        <row r="2375">
          <cell r="Q2375">
            <v>0</v>
          </cell>
          <cell r="R2375">
            <v>0</v>
          </cell>
        </row>
        <row r="2376">
          <cell r="Q2376">
            <v>0</v>
          </cell>
          <cell r="R2376">
            <v>0</v>
          </cell>
        </row>
        <row r="2377">
          <cell r="Q2377">
            <v>0</v>
          </cell>
          <cell r="R2377">
            <v>0</v>
          </cell>
        </row>
        <row r="2378">
          <cell r="Q2378">
            <v>0</v>
          </cell>
          <cell r="R2378">
            <v>0</v>
          </cell>
        </row>
        <row r="2379">
          <cell r="Q2379">
            <v>0</v>
          </cell>
          <cell r="R2379">
            <v>0</v>
          </cell>
        </row>
        <row r="2380">
          <cell r="Q2380">
            <v>0</v>
          </cell>
          <cell r="R2380">
            <v>0</v>
          </cell>
        </row>
        <row r="2381">
          <cell r="Q2381">
            <v>0</v>
          </cell>
          <cell r="R2381">
            <v>0</v>
          </cell>
        </row>
        <row r="2382">
          <cell r="Q2382">
            <v>0</v>
          </cell>
          <cell r="R2382">
            <v>0</v>
          </cell>
        </row>
        <row r="2383">
          <cell r="Q2383">
            <v>0</v>
          </cell>
          <cell r="R2383">
            <v>0</v>
          </cell>
        </row>
        <row r="2384">
          <cell r="Q2384">
            <v>0</v>
          </cell>
          <cell r="R2384">
            <v>0</v>
          </cell>
        </row>
        <row r="2385">
          <cell r="Q2385">
            <v>0</v>
          </cell>
          <cell r="R2385">
            <v>0</v>
          </cell>
        </row>
        <row r="2386">
          <cell r="Q2386">
            <v>0</v>
          </cell>
          <cell r="R2386">
            <v>0</v>
          </cell>
        </row>
        <row r="2387">
          <cell r="Q2387">
            <v>0</v>
          </cell>
          <cell r="R2387">
            <v>0</v>
          </cell>
        </row>
        <row r="2388">
          <cell r="Q2388">
            <v>0</v>
          </cell>
          <cell r="R2388">
            <v>0</v>
          </cell>
        </row>
        <row r="2389">
          <cell r="Q2389">
            <v>0</v>
          </cell>
          <cell r="R2389">
            <v>0</v>
          </cell>
        </row>
        <row r="2390">
          <cell r="Q2390">
            <v>0</v>
          </cell>
          <cell r="R2390">
            <v>0</v>
          </cell>
        </row>
        <row r="2391">
          <cell r="Q2391">
            <v>0</v>
          </cell>
          <cell r="R2391">
            <v>0</v>
          </cell>
        </row>
        <row r="2392">
          <cell r="Q2392">
            <v>0</v>
          </cell>
          <cell r="R2392">
            <v>0</v>
          </cell>
        </row>
        <row r="2393">
          <cell r="Q2393">
            <v>0</v>
          </cell>
          <cell r="R2393">
            <v>0</v>
          </cell>
        </row>
        <row r="2394">
          <cell r="Q2394">
            <v>0</v>
          </cell>
          <cell r="R2394">
            <v>0</v>
          </cell>
        </row>
        <row r="2395">
          <cell r="Q2395">
            <v>23.09666</v>
          </cell>
          <cell r="R2395">
            <v>0</v>
          </cell>
        </row>
        <row r="2396">
          <cell r="Q2396">
            <v>0</v>
          </cell>
          <cell r="R2396">
            <v>0</v>
          </cell>
        </row>
        <row r="2397">
          <cell r="Q2397">
            <v>0</v>
          </cell>
          <cell r="R2397">
            <v>0</v>
          </cell>
        </row>
        <row r="2398">
          <cell r="Q2398">
            <v>23.09666</v>
          </cell>
          <cell r="R2398">
            <v>0</v>
          </cell>
        </row>
        <row r="2399">
          <cell r="Q2399">
            <v>14.459169246919606</v>
          </cell>
          <cell r="R2399">
            <v>0</v>
          </cell>
        </row>
        <row r="2400">
          <cell r="Q2400">
            <v>0</v>
          </cell>
          <cell r="R2400">
            <v>0</v>
          </cell>
        </row>
        <row r="2401">
          <cell r="Q2401">
            <v>0</v>
          </cell>
          <cell r="R2401">
            <v>0</v>
          </cell>
        </row>
        <row r="2402">
          <cell r="Q2402">
            <v>0</v>
          </cell>
          <cell r="R2402">
            <v>0</v>
          </cell>
        </row>
        <row r="2403">
          <cell r="Q2403">
            <v>0</v>
          </cell>
          <cell r="R2403">
            <v>0</v>
          </cell>
        </row>
        <row r="2404">
          <cell r="Q2404">
            <v>3.4379500759364703</v>
          </cell>
          <cell r="R2404">
            <v>0</v>
          </cell>
        </row>
        <row r="2405">
          <cell r="Q2405">
            <v>0</v>
          </cell>
          <cell r="R2405">
            <v>0</v>
          </cell>
        </row>
        <row r="2406">
          <cell r="Q2406">
            <v>0</v>
          </cell>
          <cell r="R2406">
            <v>0</v>
          </cell>
        </row>
        <row r="2407">
          <cell r="Q2407">
            <v>0</v>
          </cell>
          <cell r="R2407">
            <v>0</v>
          </cell>
        </row>
        <row r="2408">
          <cell r="Q2408">
            <v>0</v>
          </cell>
          <cell r="R2408">
            <v>0</v>
          </cell>
        </row>
        <row r="2409">
          <cell r="Q2409">
            <v>0</v>
          </cell>
          <cell r="R2409">
            <v>0</v>
          </cell>
        </row>
        <row r="2410">
          <cell r="Q2410">
            <v>0</v>
          </cell>
          <cell r="R2410">
            <v>0</v>
          </cell>
        </row>
        <row r="2411">
          <cell r="Q2411">
            <v>0</v>
          </cell>
          <cell r="R2411">
            <v>0</v>
          </cell>
        </row>
        <row r="2412">
          <cell r="Q2412">
            <v>0</v>
          </cell>
          <cell r="R2412">
            <v>0</v>
          </cell>
        </row>
        <row r="2413">
          <cell r="Q2413">
            <v>0</v>
          </cell>
          <cell r="R2413">
            <v>0</v>
          </cell>
        </row>
        <row r="2414">
          <cell r="Q2414">
            <v>0</v>
          </cell>
          <cell r="R2414">
            <v>0</v>
          </cell>
        </row>
        <row r="2415">
          <cell r="Q2415">
            <v>0</v>
          </cell>
          <cell r="R2415">
            <v>0</v>
          </cell>
        </row>
        <row r="2416">
          <cell r="Q2416">
            <v>0</v>
          </cell>
          <cell r="R2416">
            <v>0</v>
          </cell>
        </row>
        <row r="2417">
          <cell r="Q2417">
            <v>0</v>
          </cell>
          <cell r="R2417">
            <v>0</v>
          </cell>
        </row>
        <row r="2418">
          <cell r="Q2418">
            <v>0</v>
          </cell>
          <cell r="R2418">
            <v>0</v>
          </cell>
        </row>
        <row r="2419">
          <cell r="Q2419">
            <v>0</v>
          </cell>
          <cell r="R2419">
            <v>0</v>
          </cell>
        </row>
        <row r="2420">
          <cell r="Q2420">
            <v>0</v>
          </cell>
          <cell r="R2420">
            <v>0</v>
          </cell>
        </row>
        <row r="2421">
          <cell r="Q2421">
            <v>100.51116071428569</v>
          </cell>
          <cell r="R2421">
            <v>0</v>
          </cell>
        </row>
        <row r="2422">
          <cell r="Q2422">
            <v>0</v>
          </cell>
          <cell r="R2422">
            <v>0</v>
          </cell>
        </row>
        <row r="2423">
          <cell r="Q2423">
            <v>0</v>
          </cell>
          <cell r="R2423">
            <v>0</v>
          </cell>
        </row>
        <row r="2424">
          <cell r="Q2424">
            <v>3.6211764779748625</v>
          </cell>
          <cell r="R2424">
            <v>0</v>
          </cell>
        </row>
        <row r="2425">
          <cell r="Q2425">
            <v>3.2934559440668907</v>
          </cell>
          <cell r="R2425">
            <v>0</v>
          </cell>
        </row>
        <row r="2426">
          <cell r="Q2426">
            <v>0</v>
          </cell>
          <cell r="R2426">
            <v>0</v>
          </cell>
        </row>
        <row r="2427">
          <cell r="Q2427">
            <v>5.489093240111484</v>
          </cell>
          <cell r="R2427">
            <v>0</v>
          </cell>
        </row>
        <row r="2428">
          <cell r="Q2428">
            <v>0</v>
          </cell>
          <cell r="R2428">
            <v>0</v>
          </cell>
        </row>
        <row r="2429">
          <cell r="Q2429">
            <v>0</v>
          </cell>
          <cell r="R2429">
            <v>0</v>
          </cell>
        </row>
        <row r="2430">
          <cell r="Q2430">
            <v>54.425220000000003</v>
          </cell>
          <cell r="R2430">
            <v>0</v>
          </cell>
        </row>
        <row r="2431">
          <cell r="Q2431">
            <v>8.2471820309898707</v>
          </cell>
          <cell r="R2431">
            <v>0</v>
          </cell>
        </row>
        <row r="2432">
          <cell r="Q2432">
            <v>0</v>
          </cell>
          <cell r="R2432">
            <v>0</v>
          </cell>
        </row>
        <row r="2433">
          <cell r="Q2433">
            <v>0</v>
          </cell>
          <cell r="R2433">
            <v>0</v>
          </cell>
        </row>
        <row r="2434">
          <cell r="Q2434">
            <v>0</v>
          </cell>
          <cell r="R2434">
            <v>0</v>
          </cell>
        </row>
        <row r="2435">
          <cell r="Q2435">
            <v>7.9283967503637305</v>
          </cell>
          <cell r="R2435">
            <v>15.856793500727461</v>
          </cell>
        </row>
        <row r="2436">
          <cell r="Q2436">
            <v>2.4839230185844197</v>
          </cell>
          <cell r="R2436">
            <v>4.9678460371688393</v>
          </cell>
        </row>
        <row r="2437">
          <cell r="Q2437">
            <v>2.4839230185844197</v>
          </cell>
          <cell r="R2437">
            <v>4.9678460371688393</v>
          </cell>
        </row>
        <row r="2438">
          <cell r="Q2438">
            <v>3.929788427286466</v>
          </cell>
          <cell r="R2438">
            <v>0</v>
          </cell>
        </row>
        <row r="2439">
          <cell r="Q2439">
            <v>0</v>
          </cell>
          <cell r="R2439">
            <v>0</v>
          </cell>
        </row>
        <row r="2440">
          <cell r="Q2440">
            <v>18.147000000000002</v>
          </cell>
          <cell r="R2440">
            <v>0</v>
          </cell>
        </row>
        <row r="2441">
          <cell r="Q2441">
            <v>13.702300000000001</v>
          </cell>
          <cell r="R2441">
            <v>0</v>
          </cell>
        </row>
        <row r="2442">
          <cell r="Q2442">
            <v>0</v>
          </cell>
          <cell r="R2442">
            <v>0</v>
          </cell>
        </row>
        <row r="2443">
          <cell r="Q2443">
            <v>13.702300000000001</v>
          </cell>
          <cell r="R2443">
            <v>0</v>
          </cell>
        </row>
        <row r="2444">
          <cell r="Q2444">
            <v>0</v>
          </cell>
          <cell r="R2444">
            <v>0</v>
          </cell>
        </row>
        <row r="2445">
          <cell r="Q2445">
            <v>18.136479999999999</v>
          </cell>
          <cell r="R2445">
            <v>0</v>
          </cell>
        </row>
        <row r="2446">
          <cell r="Q2446">
            <v>0</v>
          </cell>
          <cell r="R2446">
            <v>0</v>
          </cell>
        </row>
        <row r="2447">
          <cell r="Q2447">
            <v>0</v>
          </cell>
          <cell r="R2447">
            <v>0</v>
          </cell>
        </row>
        <row r="2448">
          <cell r="Q2448">
            <v>17.79458</v>
          </cell>
          <cell r="R2448">
            <v>0</v>
          </cell>
        </row>
        <row r="2449">
          <cell r="Q2449">
            <v>17.6999</v>
          </cell>
          <cell r="R2449">
            <v>0</v>
          </cell>
        </row>
        <row r="2450">
          <cell r="Q2450">
            <v>17.705159999999999</v>
          </cell>
          <cell r="R2450">
            <v>0</v>
          </cell>
        </row>
        <row r="2451">
          <cell r="Q2451">
            <v>18.82028</v>
          </cell>
          <cell r="R2451">
            <v>0</v>
          </cell>
        </row>
        <row r="2452">
          <cell r="Q2452">
            <v>18.82028</v>
          </cell>
          <cell r="R2452">
            <v>0</v>
          </cell>
        </row>
        <row r="2453">
          <cell r="Q2453">
            <v>18.82028</v>
          </cell>
          <cell r="R2453">
            <v>0</v>
          </cell>
        </row>
        <row r="2454">
          <cell r="Q2454">
            <v>17.536840000000002</v>
          </cell>
          <cell r="R2454">
            <v>0</v>
          </cell>
        </row>
        <row r="2455">
          <cell r="Q2455">
            <v>0</v>
          </cell>
          <cell r="R2455">
            <v>0</v>
          </cell>
        </row>
        <row r="2456">
          <cell r="Q2456">
            <v>0</v>
          </cell>
          <cell r="R2456">
            <v>0</v>
          </cell>
        </row>
        <row r="2457">
          <cell r="Q2457">
            <v>0</v>
          </cell>
          <cell r="R2457">
            <v>0</v>
          </cell>
        </row>
        <row r="2458">
          <cell r="Q2458">
            <v>4.0822583162049648</v>
          </cell>
          <cell r="R2458">
            <v>0</v>
          </cell>
        </row>
        <row r="2459">
          <cell r="Q2459">
            <v>0</v>
          </cell>
          <cell r="R2459">
            <v>0</v>
          </cell>
        </row>
        <row r="2460">
          <cell r="Q2460">
            <v>0</v>
          </cell>
          <cell r="R2460">
            <v>0</v>
          </cell>
        </row>
        <row r="2461">
          <cell r="Q2461">
            <v>0</v>
          </cell>
          <cell r="R2461">
            <v>0</v>
          </cell>
        </row>
        <row r="2462">
          <cell r="Q2462">
            <v>0</v>
          </cell>
          <cell r="R2462">
            <v>0</v>
          </cell>
        </row>
        <row r="2463">
          <cell r="Q2463">
            <v>3.0235411336132874</v>
          </cell>
          <cell r="R2463">
            <v>6.0470822672265747</v>
          </cell>
        </row>
        <row r="2464">
          <cell r="Q2464">
            <v>1.3757112102929094</v>
          </cell>
          <cell r="R2464">
            <v>2.7514224205858189</v>
          </cell>
        </row>
        <row r="2465">
          <cell r="Q2465">
            <v>1.3374970100069952</v>
          </cell>
          <cell r="R2465">
            <v>2.6749940200139903</v>
          </cell>
        </row>
        <row r="2466">
          <cell r="Q2466">
            <v>3.0235411336132874</v>
          </cell>
          <cell r="R2466">
            <v>6.0470822672265747</v>
          </cell>
        </row>
        <row r="2467">
          <cell r="Q2467">
            <v>1.3374970100069952</v>
          </cell>
          <cell r="R2467">
            <v>2.6749940200139903</v>
          </cell>
        </row>
        <row r="2468">
          <cell r="Q2468">
            <v>1.3757112102929094</v>
          </cell>
          <cell r="R2468">
            <v>2.7514224205858189</v>
          </cell>
        </row>
        <row r="2469">
          <cell r="Q2469">
            <v>0</v>
          </cell>
          <cell r="R2469">
            <v>0</v>
          </cell>
        </row>
        <row r="2470">
          <cell r="Q2470">
            <v>0</v>
          </cell>
          <cell r="R2470">
            <v>0</v>
          </cell>
        </row>
        <row r="2471">
          <cell r="Q2471">
            <v>0</v>
          </cell>
          <cell r="R2471">
            <v>0</v>
          </cell>
        </row>
        <row r="2472">
          <cell r="Q2472">
            <v>0</v>
          </cell>
          <cell r="R2472">
            <v>0</v>
          </cell>
        </row>
        <row r="2473">
          <cell r="Q2473">
            <v>0</v>
          </cell>
          <cell r="R2473">
            <v>0</v>
          </cell>
        </row>
        <row r="2474">
          <cell r="Q2474">
            <v>0</v>
          </cell>
          <cell r="R2474">
            <v>0</v>
          </cell>
        </row>
        <row r="2475">
          <cell r="Q2475">
            <v>0</v>
          </cell>
          <cell r="R2475">
            <v>0</v>
          </cell>
        </row>
        <row r="2476">
          <cell r="Q2476">
            <v>0</v>
          </cell>
          <cell r="R2476">
            <v>0</v>
          </cell>
        </row>
        <row r="2477">
          <cell r="Q2477">
            <v>0</v>
          </cell>
          <cell r="R2477">
            <v>0</v>
          </cell>
        </row>
        <row r="2478">
          <cell r="Q2478">
            <v>0</v>
          </cell>
          <cell r="R2478">
            <v>0</v>
          </cell>
        </row>
        <row r="2479">
          <cell r="Q2479">
            <v>0</v>
          </cell>
          <cell r="R2479">
            <v>0</v>
          </cell>
        </row>
        <row r="2480">
          <cell r="Q2480">
            <v>0</v>
          </cell>
          <cell r="R2480">
            <v>0</v>
          </cell>
        </row>
        <row r="2481">
          <cell r="Q2481">
            <v>0</v>
          </cell>
          <cell r="R2481">
            <v>0</v>
          </cell>
        </row>
        <row r="2482">
          <cell r="Q2482">
            <v>10.746749999999999</v>
          </cell>
          <cell r="R2482">
            <v>0</v>
          </cell>
        </row>
        <row r="2483">
          <cell r="Q2483">
            <v>2.1527332827731636</v>
          </cell>
          <cell r="R2483">
            <v>0</v>
          </cell>
        </row>
        <row r="2484">
          <cell r="Q2484">
            <v>1.989016262547437</v>
          </cell>
          <cell r="R2484">
            <v>0</v>
          </cell>
        </row>
        <row r="2485">
          <cell r="Q2485">
            <v>10.746749999999999</v>
          </cell>
          <cell r="R2485">
            <v>0</v>
          </cell>
        </row>
        <row r="2486">
          <cell r="Q2486">
            <v>1.989016262547437</v>
          </cell>
          <cell r="R2486">
            <v>0</v>
          </cell>
        </row>
        <row r="2487">
          <cell r="Q2487">
            <v>0</v>
          </cell>
          <cell r="R2487">
            <v>0</v>
          </cell>
        </row>
        <row r="2488">
          <cell r="Q2488">
            <v>0</v>
          </cell>
          <cell r="R2488">
            <v>0</v>
          </cell>
        </row>
        <row r="2489">
          <cell r="Q2489">
            <v>0</v>
          </cell>
          <cell r="R2489">
            <v>0</v>
          </cell>
        </row>
        <row r="2490">
          <cell r="Q2490">
            <v>0</v>
          </cell>
          <cell r="R2490">
            <v>0</v>
          </cell>
        </row>
        <row r="2491">
          <cell r="Q2491">
            <v>0</v>
          </cell>
          <cell r="R2491">
            <v>0</v>
          </cell>
        </row>
        <row r="2492">
          <cell r="Q2492">
            <v>0</v>
          </cell>
          <cell r="R2492">
            <v>0</v>
          </cell>
        </row>
        <row r="2493">
          <cell r="Q2493">
            <v>0</v>
          </cell>
          <cell r="R2493">
            <v>0</v>
          </cell>
        </row>
        <row r="2494">
          <cell r="Q2494">
            <v>0</v>
          </cell>
          <cell r="R2494">
            <v>0</v>
          </cell>
        </row>
        <row r="2495">
          <cell r="Q2495">
            <v>0</v>
          </cell>
          <cell r="R2495">
            <v>0</v>
          </cell>
        </row>
        <row r="2496">
          <cell r="Q2496">
            <v>0</v>
          </cell>
          <cell r="R2496">
            <v>0</v>
          </cell>
        </row>
        <row r="2497">
          <cell r="Q2497">
            <v>0</v>
          </cell>
          <cell r="R2497">
            <v>0</v>
          </cell>
        </row>
        <row r="2498">
          <cell r="Q2498">
            <v>0</v>
          </cell>
          <cell r="R2498">
            <v>0</v>
          </cell>
        </row>
        <row r="2499">
          <cell r="Q2499">
            <v>0</v>
          </cell>
          <cell r="R2499">
            <v>0</v>
          </cell>
        </row>
        <row r="2500">
          <cell r="Q2500">
            <v>0</v>
          </cell>
          <cell r="R2500">
            <v>0</v>
          </cell>
        </row>
        <row r="2501">
          <cell r="Q2501">
            <v>0</v>
          </cell>
          <cell r="R2501">
            <v>0</v>
          </cell>
        </row>
        <row r="2502">
          <cell r="Q2502">
            <v>0</v>
          </cell>
          <cell r="R2502">
            <v>0</v>
          </cell>
        </row>
        <row r="2503">
          <cell r="Q2503">
            <v>0</v>
          </cell>
          <cell r="R2503">
            <v>0</v>
          </cell>
        </row>
        <row r="2504">
          <cell r="Q2504">
            <v>0</v>
          </cell>
          <cell r="R2504">
            <v>0</v>
          </cell>
        </row>
        <row r="2505">
          <cell r="Q2505">
            <v>1.9579378834451333</v>
          </cell>
          <cell r="R2505">
            <v>0</v>
          </cell>
        </row>
        <row r="2506">
          <cell r="Q2506">
            <v>0</v>
          </cell>
          <cell r="R2506">
            <v>0</v>
          </cell>
        </row>
        <row r="2507">
          <cell r="Q2507">
            <v>0</v>
          </cell>
          <cell r="R2507">
            <v>0</v>
          </cell>
        </row>
        <row r="2508">
          <cell r="Q2508">
            <v>2.2508583994676696</v>
          </cell>
          <cell r="R2508">
            <v>4.5017167989353393</v>
          </cell>
        </row>
        <row r="2509">
          <cell r="Q2509">
            <v>1.6814248125802227</v>
          </cell>
          <cell r="R2509">
            <v>3.3628496251604454</v>
          </cell>
        </row>
        <row r="2510">
          <cell r="Q2510">
            <v>1.6814248125802227</v>
          </cell>
          <cell r="R2510">
            <v>3.3628496251604454</v>
          </cell>
        </row>
        <row r="2511">
          <cell r="Q2511">
            <v>0</v>
          </cell>
          <cell r="R2511">
            <v>0</v>
          </cell>
        </row>
        <row r="2512">
          <cell r="Q2512">
            <v>0</v>
          </cell>
          <cell r="R2512">
            <v>0</v>
          </cell>
        </row>
        <row r="2513">
          <cell r="Q2513">
            <v>0</v>
          </cell>
          <cell r="R2513">
            <v>0</v>
          </cell>
        </row>
        <row r="2514">
          <cell r="Q2514">
            <v>0</v>
          </cell>
          <cell r="R2514">
            <v>0</v>
          </cell>
        </row>
        <row r="2515">
          <cell r="Q2515">
            <v>0</v>
          </cell>
          <cell r="R2515">
            <v>0</v>
          </cell>
        </row>
        <row r="2516">
          <cell r="Q2516">
            <v>0</v>
          </cell>
          <cell r="R2516">
            <v>0</v>
          </cell>
        </row>
        <row r="2517">
          <cell r="Q2517">
            <v>0</v>
          </cell>
          <cell r="R2517">
            <v>0</v>
          </cell>
        </row>
        <row r="2518">
          <cell r="Q2518">
            <v>0</v>
          </cell>
          <cell r="R2518">
            <v>0</v>
          </cell>
        </row>
        <row r="2519">
          <cell r="Q2519">
            <v>0</v>
          </cell>
          <cell r="R2519">
            <v>0</v>
          </cell>
        </row>
        <row r="2520">
          <cell r="Q2520">
            <v>0</v>
          </cell>
          <cell r="R2520">
            <v>0</v>
          </cell>
        </row>
        <row r="2521">
          <cell r="Q2521">
            <v>0</v>
          </cell>
          <cell r="R2521">
            <v>0</v>
          </cell>
        </row>
        <row r="2522">
          <cell r="Q2522">
            <v>0</v>
          </cell>
          <cell r="R2522">
            <v>0</v>
          </cell>
        </row>
        <row r="2523">
          <cell r="Q2523">
            <v>5.2353454391702385</v>
          </cell>
          <cell r="R2523">
            <v>5.2353454391702385</v>
          </cell>
        </row>
        <row r="2524">
          <cell r="Q2524">
            <v>0</v>
          </cell>
          <cell r="R2524">
            <v>0</v>
          </cell>
        </row>
        <row r="2525">
          <cell r="Q2525">
            <v>0</v>
          </cell>
          <cell r="R2525">
            <v>0</v>
          </cell>
        </row>
        <row r="2526">
          <cell r="Q2526">
            <v>3.9870148964970427</v>
          </cell>
          <cell r="R2526">
            <v>3.9870148964970427</v>
          </cell>
        </row>
        <row r="2527">
          <cell r="Q2527">
            <v>0</v>
          </cell>
          <cell r="R2527">
            <v>0</v>
          </cell>
        </row>
        <row r="2528">
          <cell r="Q2528">
            <v>3.9870148964970427</v>
          </cell>
          <cell r="R2528">
            <v>3.9870148964970427</v>
          </cell>
        </row>
        <row r="2529">
          <cell r="Q2529">
            <v>0</v>
          </cell>
          <cell r="R2529">
            <v>0</v>
          </cell>
        </row>
        <row r="2530">
          <cell r="Q2530">
            <v>0</v>
          </cell>
          <cell r="R2530">
            <v>0</v>
          </cell>
        </row>
        <row r="2531">
          <cell r="Q2531">
            <v>0</v>
          </cell>
          <cell r="R2531">
            <v>0</v>
          </cell>
        </row>
        <row r="2532">
          <cell r="Q2532">
            <v>0</v>
          </cell>
          <cell r="R2532">
            <v>0</v>
          </cell>
        </row>
        <row r="2533">
          <cell r="Q2533">
            <v>2.9899462321286951</v>
          </cell>
          <cell r="R2533">
            <v>5.9798924642573903</v>
          </cell>
        </row>
        <row r="2534">
          <cell r="Q2534">
            <v>1.6049964120083942</v>
          </cell>
          <cell r="R2534">
            <v>3.2099928240167883</v>
          </cell>
        </row>
        <row r="2535">
          <cell r="Q2535">
            <v>1.6049964120083942</v>
          </cell>
          <cell r="R2535">
            <v>3.2099928240167883</v>
          </cell>
        </row>
        <row r="2536">
          <cell r="Q2536">
            <v>5.3627261067899523</v>
          </cell>
          <cell r="R2536">
            <v>5.3627261067899523</v>
          </cell>
        </row>
        <row r="2537">
          <cell r="Q2537">
            <v>0</v>
          </cell>
          <cell r="R2537">
            <v>0</v>
          </cell>
        </row>
        <row r="2538">
          <cell r="Q2538">
            <v>0</v>
          </cell>
          <cell r="R2538">
            <v>0</v>
          </cell>
        </row>
        <row r="2539">
          <cell r="Q2539">
            <v>0</v>
          </cell>
          <cell r="R2539">
            <v>0</v>
          </cell>
        </row>
        <row r="2540">
          <cell r="Q2540">
            <v>0</v>
          </cell>
          <cell r="R2540">
            <v>0</v>
          </cell>
        </row>
        <row r="2541">
          <cell r="Q2541">
            <v>1.8088054801999363</v>
          </cell>
          <cell r="R2541">
            <v>3.6176109603998725</v>
          </cell>
        </row>
        <row r="2542">
          <cell r="Q2542">
            <v>0</v>
          </cell>
          <cell r="R2542">
            <v>0</v>
          </cell>
        </row>
        <row r="2543">
          <cell r="Q2543">
            <v>0</v>
          </cell>
          <cell r="R2543">
            <v>0</v>
          </cell>
        </row>
        <row r="2544">
          <cell r="Q2544">
            <v>0</v>
          </cell>
          <cell r="R2544">
            <v>0</v>
          </cell>
        </row>
        <row r="2545">
          <cell r="Q2545">
            <v>0</v>
          </cell>
          <cell r="R2545">
            <v>0</v>
          </cell>
        </row>
        <row r="2546">
          <cell r="Q2546">
            <v>0</v>
          </cell>
          <cell r="R2546">
            <v>0</v>
          </cell>
        </row>
        <row r="2547">
          <cell r="Q2547">
            <v>0</v>
          </cell>
          <cell r="R2547">
            <v>0</v>
          </cell>
        </row>
        <row r="2548">
          <cell r="Q2548">
            <v>2.0890429489633067</v>
          </cell>
          <cell r="R2548">
            <v>4.1780858979266133</v>
          </cell>
        </row>
        <row r="2549">
          <cell r="Q2549">
            <v>2.0890429489633067</v>
          </cell>
          <cell r="R2549">
            <v>4.1780858979266133</v>
          </cell>
        </row>
        <row r="2550">
          <cell r="Q2550">
            <v>0</v>
          </cell>
          <cell r="R2550">
            <v>0</v>
          </cell>
        </row>
        <row r="2551">
          <cell r="Q2551">
            <v>0</v>
          </cell>
          <cell r="R2551">
            <v>0</v>
          </cell>
        </row>
        <row r="2552">
          <cell r="Q2552">
            <v>0</v>
          </cell>
          <cell r="R2552">
            <v>0</v>
          </cell>
        </row>
        <row r="2553">
          <cell r="Q2553">
            <v>0</v>
          </cell>
          <cell r="R2553">
            <v>0</v>
          </cell>
        </row>
        <row r="2554">
          <cell r="Q2554">
            <v>0</v>
          </cell>
          <cell r="R2554">
            <v>0</v>
          </cell>
        </row>
        <row r="2555">
          <cell r="Q2555">
            <v>0</v>
          </cell>
          <cell r="R2555">
            <v>0</v>
          </cell>
        </row>
        <row r="2556">
          <cell r="Q2556">
            <v>0</v>
          </cell>
          <cell r="R2556">
            <v>0</v>
          </cell>
        </row>
        <row r="2557">
          <cell r="Q2557">
            <v>1.4606838178082739</v>
          </cell>
          <cell r="R2557">
            <v>0</v>
          </cell>
        </row>
        <row r="2558">
          <cell r="Q2558">
            <v>0</v>
          </cell>
          <cell r="R2558">
            <v>0</v>
          </cell>
        </row>
        <row r="2559">
          <cell r="Q2559">
            <v>0</v>
          </cell>
          <cell r="R2559">
            <v>0</v>
          </cell>
        </row>
        <row r="2560">
          <cell r="Q2560">
            <v>0</v>
          </cell>
          <cell r="R2560">
            <v>0</v>
          </cell>
        </row>
        <row r="2561">
          <cell r="Q2561">
            <v>0</v>
          </cell>
          <cell r="R2561">
            <v>0</v>
          </cell>
        </row>
        <row r="2562">
          <cell r="Q2562">
            <v>0</v>
          </cell>
          <cell r="R2562">
            <v>0</v>
          </cell>
        </row>
        <row r="2563">
          <cell r="Q2563">
            <v>0</v>
          </cell>
          <cell r="R2563">
            <v>0</v>
          </cell>
        </row>
        <row r="2564">
          <cell r="Q2564">
            <v>0</v>
          </cell>
          <cell r="R2564">
            <v>0</v>
          </cell>
        </row>
        <row r="2565">
          <cell r="Q2565">
            <v>0</v>
          </cell>
          <cell r="R2565">
            <v>0</v>
          </cell>
        </row>
        <row r="2566">
          <cell r="Q2566">
            <v>0</v>
          </cell>
          <cell r="R2566">
            <v>0</v>
          </cell>
        </row>
        <row r="2567">
          <cell r="Q2567">
            <v>0</v>
          </cell>
          <cell r="R2567">
            <v>0</v>
          </cell>
        </row>
        <row r="2568">
          <cell r="Q2568">
            <v>0</v>
          </cell>
          <cell r="R2568">
            <v>0</v>
          </cell>
        </row>
        <row r="2569">
          <cell r="Q2569">
            <v>0</v>
          </cell>
          <cell r="R2569">
            <v>0</v>
          </cell>
        </row>
        <row r="2570">
          <cell r="Q2570">
            <v>0</v>
          </cell>
          <cell r="R2570">
            <v>0</v>
          </cell>
        </row>
        <row r="2571">
          <cell r="Q2571">
            <v>0</v>
          </cell>
          <cell r="R2571">
            <v>0</v>
          </cell>
        </row>
        <row r="2572">
          <cell r="Q2572">
            <v>0</v>
          </cell>
          <cell r="R2572">
            <v>0</v>
          </cell>
        </row>
        <row r="2573">
          <cell r="Q2573">
            <v>0</v>
          </cell>
          <cell r="R2573">
            <v>0</v>
          </cell>
        </row>
        <row r="2574">
          <cell r="Q2574">
            <v>0</v>
          </cell>
          <cell r="R2574">
            <v>0</v>
          </cell>
        </row>
        <row r="2575">
          <cell r="Q2575">
            <v>0</v>
          </cell>
          <cell r="R2575">
            <v>0</v>
          </cell>
        </row>
        <row r="2576">
          <cell r="Q2576">
            <v>0</v>
          </cell>
          <cell r="R2576">
            <v>0</v>
          </cell>
        </row>
        <row r="2577">
          <cell r="Q2577">
            <v>0</v>
          </cell>
          <cell r="R2577">
            <v>0</v>
          </cell>
        </row>
        <row r="2578">
          <cell r="Q2578">
            <v>0</v>
          </cell>
          <cell r="R2578">
            <v>0</v>
          </cell>
        </row>
        <row r="2579">
          <cell r="Q2579">
            <v>0</v>
          </cell>
          <cell r="R2579">
            <v>0</v>
          </cell>
        </row>
        <row r="2580">
          <cell r="Q2580">
            <v>0</v>
          </cell>
          <cell r="R2580">
            <v>0</v>
          </cell>
        </row>
        <row r="2581">
          <cell r="Q2581">
            <v>0</v>
          </cell>
          <cell r="R2581">
            <v>0</v>
          </cell>
        </row>
        <row r="2582">
          <cell r="Q2582">
            <v>0</v>
          </cell>
          <cell r="R2582">
            <v>0</v>
          </cell>
        </row>
        <row r="2583">
          <cell r="Q2583">
            <v>1.6687350609188947</v>
          </cell>
          <cell r="R2583">
            <v>0</v>
          </cell>
        </row>
        <row r="2584">
          <cell r="Q2584">
            <v>4.314969177585704</v>
          </cell>
          <cell r="R2584">
            <v>4.314969177585704</v>
          </cell>
        </row>
        <row r="2585">
          <cell r="Q2585">
            <v>0</v>
          </cell>
          <cell r="R2585">
            <v>0</v>
          </cell>
        </row>
        <row r="2586">
          <cell r="Q2586">
            <v>20.661905577326344</v>
          </cell>
          <cell r="R2586">
            <v>0</v>
          </cell>
        </row>
        <row r="2587">
          <cell r="Q2587">
            <v>2.6827931890525907</v>
          </cell>
          <cell r="R2587">
            <v>0</v>
          </cell>
        </row>
        <row r="2588">
          <cell r="Q2588">
            <v>14.948247202327689</v>
          </cell>
          <cell r="R2588">
            <v>0</v>
          </cell>
        </row>
        <row r="2589">
          <cell r="Q2589">
            <v>6.916203144049395</v>
          </cell>
          <cell r="R2589">
            <v>0</v>
          </cell>
        </row>
        <row r="2590">
          <cell r="Q2590">
            <v>7.1574660444232112</v>
          </cell>
          <cell r="R2590">
            <v>0</v>
          </cell>
        </row>
        <row r="2591">
          <cell r="Q2591">
            <v>3.5058515210570151</v>
          </cell>
          <cell r="R2591">
            <v>0</v>
          </cell>
        </row>
        <row r="2592">
          <cell r="Q2592">
            <v>0.80797940073106111</v>
          </cell>
          <cell r="R2592">
            <v>0</v>
          </cell>
        </row>
        <row r="2593">
          <cell r="Q2593">
            <v>1.7592086485590757</v>
          </cell>
          <cell r="R2593">
            <v>0</v>
          </cell>
        </row>
        <row r="2594">
          <cell r="Q2594">
            <v>4.3150874993941901</v>
          </cell>
          <cell r="R2594">
            <v>0</v>
          </cell>
        </row>
        <row r="2595">
          <cell r="Q2595">
            <v>45.889165066202047</v>
          </cell>
          <cell r="R2595">
            <v>0</v>
          </cell>
        </row>
        <row r="2596">
          <cell r="Q2596">
            <v>0</v>
          </cell>
          <cell r="R2596">
            <v>0</v>
          </cell>
        </row>
        <row r="2597">
          <cell r="Q2597">
            <v>0</v>
          </cell>
          <cell r="R2597">
            <v>0</v>
          </cell>
        </row>
        <row r="2598">
          <cell r="Q2598">
            <v>7.2232179754403232</v>
          </cell>
          <cell r="R2598">
            <v>7.2232179754403232</v>
          </cell>
        </row>
        <row r="2599">
          <cell r="Q2599">
            <v>5.6302255087913515</v>
          </cell>
          <cell r="R2599">
            <v>22.520902035165406</v>
          </cell>
        </row>
        <row r="2600">
          <cell r="Q2600">
            <v>2.9745485689482574</v>
          </cell>
          <cell r="R2600">
            <v>2.9745485689482574</v>
          </cell>
        </row>
        <row r="2601">
          <cell r="Q2601">
            <v>2.713679068783811</v>
          </cell>
          <cell r="R2601">
            <v>2.713679068783811</v>
          </cell>
        </row>
        <row r="2602">
          <cell r="Q2602">
            <v>5.1207028383124955</v>
          </cell>
          <cell r="R2602">
            <v>20.482811353249982</v>
          </cell>
        </row>
        <row r="2603">
          <cell r="Q2603">
            <v>0</v>
          </cell>
          <cell r="R2603">
            <v>0</v>
          </cell>
        </row>
        <row r="2604">
          <cell r="Q2604">
            <v>0</v>
          </cell>
          <cell r="R2604">
            <v>0</v>
          </cell>
        </row>
        <row r="2605">
          <cell r="Q2605">
            <v>0</v>
          </cell>
          <cell r="R2605">
            <v>0</v>
          </cell>
        </row>
        <row r="2606">
          <cell r="Q2606">
            <v>0</v>
          </cell>
          <cell r="R2606">
            <v>0</v>
          </cell>
        </row>
        <row r="2607">
          <cell r="Q2607">
            <v>0</v>
          </cell>
          <cell r="R2607">
            <v>0</v>
          </cell>
        </row>
        <row r="2608">
          <cell r="Q2608">
            <v>4.1489703333471226</v>
          </cell>
          <cell r="R2608">
            <v>16.59588133338849</v>
          </cell>
        </row>
        <row r="2609">
          <cell r="Q2609">
            <v>1.5795202784844515</v>
          </cell>
          <cell r="R2609">
            <v>6.3180811139378061</v>
          </cell>
        </row>
        <row r="2610">
          <cell r="Q2610">
            <v>1.897971947533736</v>
          </cell>
          <cell r="R2610">
            <v>7.591887790134944</v>
          </cell>
        </row>
        <row r="2611">
          <cell r="Q2611">
            <v>0</v>
          </cell>
          <cell r="R2611">
            <v>0</v>
          </cell>
        </row>
        <row r="2612">
          <cell r="Q2612">
            <v>0</v>
          </cell>
          <cell r="R2612">
            <v>0</v>
          </cell>
        </row>
        <row r="2613">
          <cell r="Q2613">
            <v>8.5854569975687127</v>
          </cell>
          <cell r="R2613">
            <v>34.341827990274851</v>
          </cell>
        </row>
        <row r="2614">
          <cell r="Q2614">
            <v>12.410389270018344</v>
          </cell>
          <cell r="R2614">
            <v>0</v>
          </cell>
        </row>
        <row r="2615">
          <cell r="Q2615">
            <v>12.410389270018344</v>
          </cell>
          <cell r="R2615">
            <v>0</v>
          </cell>
        </row>
        <row r="2616">
          <cell r="Q2616">
            <v>7.2407192972473098</v>
          </cell>
          <cell r="R2616">
            <v>0</v>
          </cell>
        </row>
        <row r="2617">
          <cell r="Q2617">
            <v>3.4390235326556859</v>
          </cell>
          <cell r="R2617">
            <v>0</v>
          </cell>
        </row>
        <row r="2618">
          <cell r="Q2618">
            <v>3.4390235326556859</v>
          </cell>
          <cell r="R2618">
            <v>0</v>
          </cell>
        </row>
        <row r="2619">
          <cell r="Q2619">
            <v>3.3543375562069713</v>
          </cell>
          <cell r="R2619">
            <v>0</v>
          </cell>
        </row>
        <row r="2620">
          <cell r="Q2620">
            <v>3.7521024604561148</v>
          </cell>
          <cell r="R2620">
            <v>0</v>
          </cell>
        </row>
        <row r="2621">
          <cell r="Q2621">
            <v>5.7454916743535325</v>
          </cell>
          <cell r="R2621">
            <v>0</v>
          </cell>
        </row>
        <row r="2622">
          <cell r="Q2622">
            <v>5.7454916743535325</v>
          </cell>
          <cell r="R2622">
            <v>0</v>
          </cell>
        </row>
        <row r="2623">
          <cell r="Q2623">
            <v>5.7454916743535325</v>
          </cell>
          <cell r="R2623">
            <v>0</v>
          </cell>
        </row>
        <row r="2624">
          <cell r="Q2624">
            <v>5.7454916743535325</v>
          </cell>
          <cell r="R2624">
            <v>0</v>
          </cell>
        </row>
        <row r="2625">
          <cell r="Q2625">
            <v>5.7454916743535325</v>
          </cell>
          <cell r="R2625">
            <v>0</v>
          </cell>
        </row>
        <row r="2626">
          <cell r="Q2626">
            <v>3.6808050206129774</v>
          </cell>
          <cell r="R2626">
            <v>0</v>
          </cell>
        </row>
        <row r="2627">
          <cell r="Q2627">
            <v>3.6871676913486957</v>
          </cell>
          <cell r="R2627">
            <v>0</v>
          </cell>
        </row>
        <row r="2628">
          <cell r="Q2628">
            <v>14.262614310408097</v>
          </cell>
          <cell r="R2628">
            <v>0</v>
          </cell>
        </row>
        <row r="2629">
          <cell r="Q2629">
            <v>0</v>
          </cell>
          <cell r="R2629">
            <v>0</v>
          </cell>
        </row>
        <row r="2630">
          <cell r="Q2630">
            <v>0</v>
          </cell>
          <cell r="R2630">
            <v>0</v>
          </cell>
        </row>
        <row r="2631">
          <cell r="Q2631">
            <v>0</v>
          </cell>
          <cell r="R2631">
            <v>0</v>
          </cell>
        </row>
        <row r="2632">
          <cell r="Q2632">
            <v>4.3421410168835264</v>
          </cell>
          <cell r="R2632">
            <v>17.368564067534106</v>
          </cell>
        </row>
        <row r="2633">
          <cell r="Q2633">
            <v>2.0380906819154214</v>
          </cell>
          <cell r="R2633">
            <v>8.1523627276616857</v>
          </cell>
        </row>
        <row r="2634">
          <cell r="Q2634">
            <v>2.0380906819154214</v>
          </cell>
          <cell r="R2634">
            <v>8.1523627276616857</v>
          </cell>
        </row>
        <row r="2635">
          <cell r="Q2635">
            <v>0</v>
          </cell>
          <cell r="R2635">
            <v>0</v>
          </cell>
        </row>
        <row r="2636">
          <cell r="Q2636">
            <v>0</v>
          </cell>
          <cell r="R2636">
            <v>0</v>
          </cell>
        </row>
        <row r="2637">
          <cell r="Q2637">
            <v>10.897750106252346</v>
          </cell>
          <cell r="R2637">
            <v>0</v>
          </cell>
        </row>
        <row r="2638">
          <cell r="Q2638">
            <v>0.17592086485590755</v>
          </cell>
          <cell r="R2638">
            <v>0</v>
          </cell>
        </row>
        <row r="2639">
          <cell r="Q2639">
            <v>0</v>
          </cell>
          <cell r="R2639">
            <v>0</v>
          </cell>
        </row>
        <row r="2640">
          <cell r="Q2640">
            <v>0</v>
          </cell>
          <cell r="R2640">
            <v>0</v>
          </cell>
        </row>
        <row r="2641">
          <cell r="Q2641">
            <v>0</v>
          </cell>
          <cell r="R2641">
            <v>0</v>
          </cell>
        </row>
        <row r="2642">
          <cell r="Q2642">
            <v>13.552488667079762</v>
          </cell>
          <cell r="R2642">
            <v>0</v>
          </cell>
        </row>
        <row r="2643">
          <cell r="Q2643">
            <v>7.6523200333872738</v>
          </cell>
          <cell r="R2643">
            <v>7.6523200333872738</v>
          </cell>
        </row>
        <row r="2644">
          <cell r="Q2644">
            <v>10.25954861523469</v>
          </cell>
          <cell r="R2644">
            <v>0</v>
          </cell>
        </row>
        <row r="2645">
          <cell r="Q2645">
            <v>9.3244939631950192</v>
          </cell>
          <cell r="R2645">
            <v>0</v>
          </cell>
        </row>
        <row r="2646">
          <cell r="Q2646">
            <v>0</v>
          </cell>
          <cell r="R2646">
            <v>0</v>
          </cell>
        </row>
        <row r="2647">
          <cell r="Q2647">
            <v>11.338279251049828</v>
          </cell>
          <cell r="R2647">
            <v>11.338279251049828</v>
          </cell>
        </row>
        <row r="2648">
          <cell r="Q2648">
            <v>16.222913891402534</v>
          </cell>
          <cell r="R2648">
            <v>0</v>
          </cell>
        </row>
        <row r="2649">
          <cell r="Q2649">
            <v>3.2290553983769854</v>
          </cell>
          <cell r="R2649">
            <v>0</v>
          </cell>
        </row>
        <row r="2650">
          <cell r="Q2650">
            <v>0</v>
          </cell>
          <cell r="R2650">
            <v>0</v>
          </cell>
        </row>
        <row r="2651">
          <cell r="Q2651">
            <v>0</v>
          </cell>
          <cell r="R2651">
            <v>0</v>
          </cell>
        </row>
        <row r="2652">
          <cell r="Q2652">
            <v>3.3626714838270675</v>
          </cell>
          <cell r="R2652">
            <v>0</v>
          </cell>
        </row>
        <row r="2653">
          <cell r="Q2653">
            <v>3.3054074472056039</v>
          </cell>
          <cell r="R2653">
            <v>0</v>
          </cell>
        </row>
        <row r="2654">
          <cell r="Q2654">
            <v>3.1908793739626762</v>
          </cell>
          <cell r="R2654">
            <v>0</v>
          </cell>
        </row>
        <row r="2655">
          <cell r="Q2655">
            <v>3.2449620752162804</v>
          </cell>
          <cell r="R2655">
            <v>0</v>
          </cell>
        </row>
        <row r="2656">
          <cell r="Q2656">
            <v>0</v>
          </cell>
          <cell r="R2656">
            <v>0</v>
          </cell>
        </row>
        <row r="2657">
          <cell r="Q2657">
            <v>4.921224876948636</v>
          </cell>
          <cell r="R2657">
            <v>0</v>
          </cell>
        </row>
        <row r="2658">
          <cell r="Q2658">
            <v>3.2926821057341673</v>
          </cell>
          <cell r="R2658">
            <v>0</v>
          </cell>
        </row>
        <row r="2659">
          <cell r="Q2659">
            <v>3.5821836242093452</v>
          </cell>
          <cell r="R2659">
            <v>0</v>
          </cell>
        </row>
        <row r="2660">
          <cell r="Q2660">
            <v>3.2926821057341673</v>
          </cell>
          <cell r="R2660">
            <v>0</v>
          </cell>
        </row>
        <row r="2661">
          <cell r="Q2661">
            <v>7.9103394591842289</v>
          </cell>
          <cell r="R2661">
            <v>31.641357836736915</v>
          </cell>
        </row>
        <row r="2662">
          <cell r="Q2662">
            <v>1.1781028022001148</v>
          </cell>
          <cell r="R2662">
            <v>0</v>
          </cell>
        </row>
        <row r="2663">
          <cell r="Q2663">
            <v>0</v>
          </cell>
          <cell r="R2663">
            <v>0</v>
          </cell>
        </row>
        <row r="2664">
          <cell r="Q2664">
            <v>6.1725214609608914</v>
          </cell>
          <cell r="R2664">
            <v>0</v>
          </cell>
        </row>
        <row r="2665">
          <cell r="Q2665">
            <v>0</v>
          </cell>
          <cell r="R2665">
            <v>0</v>
          </cell>
        </row>
        <row r="2666">
          <cell r="Q2666">
            <v>0</v>
          </cell>
          <cell r="R2666">
            <v>0</v>
          </cell>
        </row>
        <row r="2667">
          <cell r="Q2667">
            <v>0</v>
          </cell>
          <cell r="R2667">
            <v>0</v>
          </cell>
        </row>
        <row r="2668">
          <cell r="Q2668">
            <v>0</v>
          </cell>
          <cell r="R2668">
            <v>0</v>
          </cell>
        </row>
        <row r="2669">
          <cell r="Q2669">
            <v>6.3446089607264833</v>
          </cell>
          <cell r="R2669">
            <v>0</v>
          </cell>
        </row>
        <row r="2670">
          <cell r="Q2670">
            <v>0</v>
          </cell>
          <cell r="R2670">
            <v>0</v>
          </cell>
        </row>
        <row r="2671">
          <cell r="Q2671">
            <v>0</v>
          </cell>
          <cell r="R2671">
            <v>0</v>
          </cell>
        </row>
        <row r="2672">
          <cell r="Q2672">
            <v>5.8085584434589501</v>
          </cell>
          <cell r="R2672">
            <v>23.2342337738358</v>
          </cell>
        </row>
        <row r="2673">
          <cell r="Q2673">
            <v>3.4871339110714699</v>
          </cell>
          <cell r="R2673">
            <v>0</v>
          </cell>
        </row>
        <row r="2674">
          <cell r="Q2674">
            <v>0</v>
          </cell>
          <cell r="R2674">
            <v>0</v>
          </cell>
        </row>
        <row r="2675">
          <cell r="Q2675">
            <v>0.97666995793274325</v>
          </cell>
          <cell r="R2675">
            <v>0</v>
          </cell>
        </row>
        <row r="2676">
          <cell r="Q2676">
            <v>12.295861196775416</v>
          </cell>
          <cell r="R2676">
            <v>0</v>
          </cell>
        </row>
        <row r="2677">
          <cell r="Q2677">
            <v>13.116645721683064</v>
          </cell>
          <cell r="R2677">
            <v>0</v>
          </cell>
        </row>
        <row r="2678">
          <cell r="Q2678">
            <v>7.8515356878762557</v>
          </cell>
          <cell r="R2678">
            <v>0</v>
          </cell>
        </row>
        <row r="2679">
          <cell r="Q2679">
            <v>0</v>
          </cell>
          <cell r="R2679">
            <v>0</v>
          </cell>
        </row>
        <row r="2680">
          <cell r="Q2680">
            <v>0</v>
          </cell>
          <cell r="R2680">
            <v>0</v>
          </cell>
        </row>
        <row r="2681">
          <cell r="Q2681">
            <v>0</v>
          </cell>
          <cell r="R2681">
            <v>0</v>
          </cell>
        </row>
        <row r="2682">
          <cell r="Q2682">
            <v>0</v>
          </cell>
          <cell r="R2682">
            <v>0</v>
          </cell>
        </row>
        <row r="2683">
          <cell r="Q2683">
            <v>0</v>
          </cell>
          <cell r="R2683">
            <v>0</v>
          </cell>
        </row>
        <row r="2684">
          <cell r="Q2684">
            <v>0</v>
          </cell>
          <cell r="R2684">
            <v>0</v>
          </cell>
        </row>
        <row r="2685">
          <cell r="Q2685">
            <v>0</v>
          </cell>
          <cell r="R2685">
            <v>0</v>
          </cell>
        </row>
        <row r="2686">
          <cell r="Q2686">
            <v>0</v>
          </cell>
          <cell r="R2686">
            <v>0</v>
          </cell>
        </row>
        <row r="2687">
          <cell r="Q2687">
            <v>0</v>
          </cell>
          <cell r="R2687">
            <v>0</v>
          </cell>
        </row>
        <row r="2688">
          <cell r="Q2688">
            <v>0</v>
          </cell>
          <cell r="R2688">
            <v>0</v>
          </cell>
        </row>
        <row r="2689">
          <cell r="Q2689">
            <v>0</v>
          </cell>
          <cell r="R2689">
            <v>0</v>
          </cell>
        </row>
        <row r="2690">
          <cell r="Q2690">
            <v>0</v>
          </cell>
          <cell r="R2690">
            <v>0</v>
          </cell>
        </row>
        <row r="2691">
          <cell r="Q2691">
            <v>0</v>
          </cell>
          <cell r="R2691">
            <v>0</v>
          </cell>
        </row>
        <row r="2692">
          <cell r="Q2692">
            <v>0</v>
          </cell>
          <cell r="R2692">
            <v>0</v>
          </cell>
        </row>
        <row r="2693">
          <cell r="Q2693">
            <v>0</v>
          </cell>
          <cell r="R2693">
            <v>0</v>
          </cell>
        </row>
        <row r="2694">
          <cell r="Q2694">
            <v>0</v>
          </cell>
          <cell r="R2694">
            <v>0</v>
          </cell>
        </row>
        <row r="2695">
          <cell r="Q2695">
            <v>0</v>
          </cell>
          <cell r="R2695">
            <v>0</v>
          </cell>
        </row>
        <row r="2696">
          <cell r="Q2696">
            <v>0</v>
          </cell>
          <cell r="R2696">
            <v>0</v>
          </cell>
        </row>
        <row r="2697">
          <cell r="Q2697">
            <v>0</v>
          </cell>
          <cell r="R2697">
            <v>0</v>
          </cell>
        </row>
        <row r="2698">
          <cell r="Q2698">
            <v>0</v>
          </cell>
          <cell r="R2698">
            <v>0</v>
          </cell>
        </row>
        <row r="2699">
          <cell r="Q2699">
            <v>0</v>
          </cell>
          <cell r="R2699">
            <v>0</v>
          </cell>
        </row>
        <row r="2700">
          <cell r="Q2700">
            <v>0</v>
          </cell>
          <cell r="R2700">
            <v>0</v>
          </cell>
        </row>
        <row r="2701">
          <cell r="Q2701">
            <v>0</v>
          </cell>
          <cell r="R2701">
            <v>0</v>
          </cell>
        </row>
        <row r="2702">
          <cell r="Q2702">
            <v>0</v>
          </cell>
          <cell r="R2702">
            <v>0</v>
          </cell>
        </row>
        <row r="2703">
          <cell r="Q2703">
            <v>0</v>
          </cell>
          <cell r="R2703">
            <v>0</v>
          </cell>
        </row>
        <row r="2704">
          <cell r="Q2704">
            <v>0</v>
          </cell>
          <cell r="R2704">
            <v>0</v>
          </cell>
        </row>
        <row r="2705">
          <cell r="Q2705">
            <v>0</v>
          </cell>
          <cell r="R2705">
            <v>0</v>
          </cell>
        </row>
        <row r="2706">
          <cell r="Q2706">
            <v>0</v>
          </cell>
          <cell r="R2706">
            <v>0</v>
          </cell>
        </row>
        <row r="2707">
          <cell r="Q2707">
            <v>0</v>
          </cell>
          <cell r="R2707">
            <v>0</v>
          </cell>
        </row>
        <row r="2708">
          <cell r="Q2708">
            <v>0</v>
          </cell>
          <cell r="R2708">
            <v>0</v>
          </cell>
        </row>
        <row r="2709">
          <cell r="Q2709">
            <v>0</v>
          </cell>
          <cell r="R2709">
            <v>0</v>
          </cell>
        </row>
        <row r="2710">
          <cell r="Q2710">
            <v>0</v>
          </cell>
          <cell r="R2710">
            <v>0</v>
          </cell>
        </row>
        <row r="2711">
          <cell r="Q2711">
            <v>0</v>
          </cell>
          <cell r="R2711">
            <v>0</v>
          </cell>
        </row>
        <row r="2712">
          <cell r="Q2712">
            <v>0</v>
          </cell>
          <cell r="R2712">
            <v>0</v>
          </cell>
        </row>
        <row r="2713">
          <cell r="Q2713">
            <v>6.4135721016039442</v>
          </cell>
          <cell r="R2713">
            <v>0</v>
          </cell>
        </row>
        <row r="2714">
          <cell r="Q2714">
            <v>0</v>
          </cell>
          <cell r="R2714">
            <v>0</v>
          </cell>
        </row>
        <row r="2715">
          <cell r="Q2715">
            <v>0</v>
          </cell>
          <cell r="R2715">
            <v>0</v>
          </cell>
        </row>
        <row r="2716">
          <cell r="Q2716">
            <v>0</v>
          </cell>
          <cell r="R2716">
            <v>0</v>
          </cell>
        </row>
        <row r="2717">
          <cell r="Q2717">
            <v>0</v>
          </cell>
          <cell r="R2717">
            <v>0</v>
          </cell>
        </row>
        <row r="2718">
          <cell r="Q2718">
            <v>0</v>
          </cell>
          <cell r="R2718">
            <v>0</v>
          </cell>
        </row>
        <row r="2719">
          <cell r="Q2719">
            <v>0</v>
          </cell>
          <cell r="R2719">
            <v>0</v>
          </cell>
        </row>
        <row r="2720">
          <cell r="Q2720">
            <v>0</v>
          </cell>
          <cell r="R2720">
            <v>0</v>
          </cell>
        </row>
        <row r="2721">
          <cell r="Q2721">
            <v>0</v>
          </cell>
          <cell r="R2721">
            <v>0</v>
          </cell>
        </row>
        <row r="2722">
          <cell r="Q2722">
            <v>0</v>
          </cell>
          <cell r="R2722">
            <v>0</v>
          </cell>
        </row>
        <row r="2723">
          <cell r="Q2723">
            <v>0</v>
          </cell>
          <cell r="R2723">
            <v>0</v>
          </cell>
        </row>
        <row r="2724">
          <cell r="Q2724">
            <v>0</v>
          </cell>
          <cell r="R2724">
            <v>0</v>
          </cell>
        </row>
        <row r="2725">
          <cell r="Q2725">
            <v>6.4643028532791709</v>
          </cell>
          <cell r="R2725">
            <v>0</v>
          </cell>
        </row>
        <row r="2726">
          <cell r="Q2726">
            <v>0</v>
          </cell>
          <cell r="R2726">
            <v>0</v>
          </cell>
        </row>
        <row r="2727">
          <cell r="Q2727">
            <v>0</v>
          </cell>
          <cell r="R2727">
            <v>0</v>
          </cell>
        </row>
        <row r="2728">
          <cell r="Q2728">
            <v>0</v>
          </cell>
          <cell r="R2728">
            <v>0</v>
          </cell>
        </row>
        <row r="2729">
          <cell r="Q2729">
            <v>0</v>
          </cell>
          <cell r="R2729">
            <v>0</v>
          </cell>
        </row>
        <row r="2730">
          <cell r="Q2730">
            <v>0</v>
          </cell>
          <cell r="R2730">
            <v>0</v>
          </cell>
        </row>
        <row r="2731">
          <cell r="Q2731">
            <v>0</v>
          </cell>
          <cell r="R2731">
            <v>0</v>
          </cell>
        </row>
        <row r="2732">
          <cell r="Q2732">
            <v>0</v>
          </cell>
          <cell r="R2732">
            <v>0</v>
          </cell>
        </row>
        <row r="2733">
          <cell r="Q2733">
            <v>0</v>
          </cell>
          <cell r="R2733">
            <v>0</v>
          </cell>
        </row>
        <row r="2734">
          <cell r="Q2734">
            <v>0</v>
          </cell>
          <cell r="R2734">
            <v>0</v>
          </cell>
        </row>
        <row r="2735">
          <cell r="Q2735">
            <v>0</v>
          </cell>
          <cell r="R2735">
            <v>0</v>
          </cell>
        </row>
        <row r="2736">
          <cell r="Q2736">
            <v>4.3602627658738671</v>
          </cell>
          <cell r="R2736">
            <v>0</v>
          </cell>
        </row>
        <row r="2737">
          <cell r="Q2737">
            <v>0</v>
          </cell>
          <cell r="R2737">
            <v>0</v>
          </cell>
        </row>
        <row r="2738">
          <cell r="Q2738">
            <v>0</v>
          </cell>
          <cell r="R2738">
            <v>0</v>
          </cell>
        </row>
        <row r="2739">
          <cell r="Q2739">
            <v>0</v>
          </cell>
          <cell r="R2739">
            <v>0</v>
          </cell>
        </row>
        <row r="2740">
          <cell r="Q2740">
            <v>0</v>
          </cell>
          <cell r="R2740">
            <v>0</v>
          </cell>
        </row>
        <row r="2741">
          <cell r="Q2741">
            <v>0</v>
          </cell>
          <cell r="R2741">
            <v>0</v>
          </cell>
        </row>
        <row r="2742">
          <cell r="Q2742">
            <v>0</v>
          </cell>
          <cell r="R2742">
            <v>0</v>
          </cell>
        </row>
        <row r="2743">
          <cell r="Q2743">
            <v>0</v>
          </cell>
          <cell r="R2743">
            <v>0</v>
          </cell>
        </row>
        <row r="2744">
          <cell r="Q2744">
            <v>0</v>
          </cell>
          <cell r="R2744">
            <v>0</v>
          </cell>
        </row>
        <row r="2745">
          <cell r="Q2745">
            <v>0</v>
          </cell>
          <cell r="R2745">
            <v>0</v>
          </cell>
        </row>
        <row r="2746">
          <cell r="Q2746">
            <v>0</v>
          </cell>
          <cell r="R2746">
            <v>0</v>
          </cell>
        </row>
        <row r="2747">
          <cell r="Q2747">
            <v>0</v>
          </cell>
          <cell r="R2747">
            <v>0</v>
          </cell>
        </row>
        <row r="2748">
          <cell r="Q2748">
            <v>0</v>
          </cell>
          <cell r="R2748">
            <v>0</v>
          </cell>
        </row>
        <row r="2749">
          <cell r="Q2749">
            <v>0</v>
          </cell>
          <cell r="R2749">
            <v>0</v>
          </cell>
        </row>
        <row r="2750">
          <cell r="Q2750">
            <v>0</v>
          </cell>
          <cell r="R2750">
            <v>0</v>
          </cell>
        </row>
        <row r="2751">
          <cell r="Q2751">
            <v>0</v>
          </cell>
          <cell r="R2751">
            <v>0</v>
          </cell>
        </row>
        <row r="2752">
          <cell r="Q2752">
            <v>0</v>
          </cell>
          <cell r="R2752">
            <v>0</v>
          </cell>
        </row>
        <row r="2753">
          <cell r="Q2753">
            <v>0</v>
          </cell>
          <cell r="R2753">
            <v>0</v>
          </cell>
        </row>
        <row r="2754">
          <cell r="Q2754">
            <v>18.845972336629359</v>
          </cell>
          <cell r="R2754">
            <v>0</v>
          </cell>
        </row>
        <row r="2755">
          <cell r="Q2755">
            <v>0</v>
          </cell>
          <cell r="R2755">
            <v>0</v>
          </cell>
        </row>
        <row r="2756">
          <cell r="Q2756">
            <v>0</v>
          </cell>
          <cell r="R2756">
            <v>0</v>
          </cell>
        </row>
        <row r="2757">
          <cell r="Q2757">
            <v>0</v>
          </cell>
          <cell r="R2757">
            <v>0</v>
          </cell>
        </row>
        <row r="2758">
          <cell r="Q2758">
            <v>0</v>
          </cell>
          <cell r="R2758">
            <v>0</v>
          </cell>
        </row>
        <row r="2759">
          <cell r="Q2759">
            <v>0</v>
          </cell>
          <cell r="R2759">
            <v>0</v>
          </cell>
        </row>
        <row r="2760">
          <cell r="Q2760">
            <v>0</v>
          </cell>
          <cell r="R2760">
            <v>0</v>
          </cell>
        </row>
        <row r="2761">
          <cell r="Q2761">
            <v>0</v>
          </cell>
          <cell r="R2761">
            <v>0</v>
          </cell>
        </row>
        <row r="2762">
          <cell r="Q2762">
            <v>0</v>
          </cell>
          <cell r="R2762">
            <v>0</v>
          </cell>
        </row>
        <row r="2763">
          <cell r="Q2763">
            <v>0</v>
          </cell>
          <cell r="R2763">
            <v>0</v>
          </cell>
        </row>
        <row r="2764">
          <cell r="Q2764">
            <v>0</v>
          </cell>
          <cell r="R2764">
            <v>0</v>
          </cell>
        </row>
        <row r="2765">
          <cell r="Q2765">
            <v>0</v>
          </cell>
          <cell r="R2765">
            <v>0</v>
          </cell>
        </row>
        <row r="2766">
          <cell r="Q2766">
            <v>0</v>
          </cell>
          <cell r="R2766">
            <v>0</v>
          </cell>
        </row>
        <row r="2767">
          <cell r="Q2767">
            <v>9.4482070203683506</v>
          </cell>
          <cell r="R2767">
            <v>0</v>
          </cell>
        </row>
        <row r="2768">
          <cell r="Q2768">
            <v>0</v>
          </cell>
          <cell r="R2768">
            <v>0</v>
          </cell>
        </row>
        <row r="2769">
          <cell r="Q2769">
            <v>0</v>
          </cell>
          <cell r="R2769">
            <v>0</v>
          </cell>
        </row>
        <row r="2770">
          <cell r="Q2770">
            <v>0</v>
          </cell>
          <cell r="R2770">
            <v>0</v>
          </cell>
        </row>
        <row r="2771">
          <cell r="Q2771">
            <v>0</v>
          </cell>
          <cell r="R2771">
            <v>0</v>
          </cell>
        </row>
        <row r="2772">
          <cell r="Q2772">
            <v>0</v>
          </cell>
          <cell r="R2772">
            <v>0</v>
          </cell>
        </row>
        <row r="2773">
          <cell r="Q2773">
            <v>0</v>
          </cell>
          <cell r="R2773">
            <v>0</v>
          </cell>
        </row>
        <row r="2774">
          <cell r="Q2774">
            <v>3.1665755674063361</v>
          </cell>
          <cell r="R2774">
            <v>0</v>
          </cell>
        </row>
        <row r="2775">
          <cell r="Q2775">
            <v>0</v>
          </cell>
          <cell r="R2775">
            <v>0</v>
          </cell>
        </row>
        <row r="2776">
          <cell r="Q2776">
            <v>0</v>
          </cell>
          <cell r="R2776">
            <v>0</v>
          </cell>
        </row>
        <row r="2777">
          <cell r="Q2777">
            <v>0</v>
          </cell>
          <cell r="R2777">
            <v>0</v>
          </cell>
        </row>
        <row r="2778">
          <cell r="Q2778">
            <v>0</v>
          </cell>
          <cell r="R2778">
            <v>0</v>
          </cell>
        </row>
        <row r="2779">
          <cell r="Q2779">
            <v>0</v>
          </cell>
          <cell r="R2779">
            <v>0</v>
          </cell>
        </row>
        <row r="2780">
          <cell r="Q2780">
            <v>0</v>
          </cell>
          <cell r="R2780">
            <v>0</v>
          </cell>
        </row>
        <row r="2781">
          <cell r="Q2781">
            <v>0</v>
          </cell>
          <cell r="R2781">
            <v>0</v>
          </cell>
        </row>
        <row r="2782">
          <cell r="Q2782">
            <v>0</v>
          </cell>
          <cell r="R2782">
            <v>0</v>
          </cell>
        </row>
        <row r="2783">
          <cell r="Q2783">
            <v>0</v>
          </cell>
          <cell r="R2783">
            <v>0</v>
          </cell>
        </row>
        <row r="2784">
          <cell r="Q2784">
            <v>0</v>
          </cell>
          <cell r="R2784">
            <v>0</v>
          </cell>
        </row>
        <row r="2785">
          <cell r="Q2785">
            <v>0</v>
          </cell>
          <cell r="R2785">
            <v>0</v>
          </cell>
        </row>
        <row r="2786">
          <cell r="Q2786">
            <v>0</v>
          </cell>
          <cell r="R2786">
            <v>0</v>
          </cell>
        </row>
        <row r="2787">
          <cell r="Q2787">
            <v>0</v>
          </cell>
          <cell r="R2787">
            <v>0</v>
          </cell>
        </row>
        <row r="2788">
          <cell r="Q2788">
            <v>0</v>
          </cell>
          <cell r="R2788">
            <v>0</v>
          </cell>
        </row>
        <row r="2789">
          <cell r="Q2789">
            <v>0</v>
          </cell>
          <cell r="R2789">
            <v>0</v>
          </cell>
        </row>
        <row r="2790">
          <cell r="Q2790">
            <v>0</v>
          </cell>
          <cell r="R2790">
            <v>0</v>
          </cell>
        </row>
        <row r="2791">
          <cell r="Q2791">
            <v>0</v>
          </cell>
          <cell r="R2791">
            <v>0</v>
          </cell>
        </row>
        <row r="2792">
          <cell r="Q2792">
            <v>0</v>
          </cell>
          <cell r="R2792">
            <v>0</v>
          </cell>
        </row>
        <row r="2793">
          <cell r="Q2793">
            <v>0</v>
          </cell>
          <cell r="R2793">
            <v>0</v>
          </cell>
        </row>
        <row r="2794">
          <cell r="Q2794">
            <v>0</v>
          </cell>
          <cell r="R2794">
            <v>0</v>
          </cell>
        </row>
        <row r="2795">
          <cell r="Q2795">
            <v>0</v>
          </cell>
          <cell r="R2795">
            <v>0</v>
          </cell>
        </row>
        <row r="2796">
          <cell r="Q2796">
            <v>0</v>
          </cell>
          <cell r="R2796">
            <v>0</v>
          </cell>
        </row>
        <row r="2797">
          <cell r="Q2797">
            <v>0</v>
          </cell>
          <cell r="R2797">
            <v>0</v>
          </cell>
        </row>
        <row r="2798">
          <cell r="Q2798">
            <v>0</v>
          </cell>
          <cell r="R2798">
            <v>0</v>
          </cell>
        </row>
        <row r="2799">
          <cell r="Q2799">
            <v>0</v>
          </cell>
          <cell r="R2799">
            <v>0</v>
          </cell>
        </row>
        <row r="2800">
          <cell r="Q2800">
            <v>0</v>
          </cell>
          <cell r="R2800">
            <v>0</v>
          </cell>
        </row>
        <row r="2801">
          <cell r="Q2801">
            <v>0</v>
          </cell>
          <cell r="R2801">
            <v>0</v>
          </cell>
        </row>
        <row r="2802">
          <cell r="Q2802">
            <v>0</v>
          </cell>
          <cell r="R2802">
            <v>0</v>
          </cell>
        </row>
        <row r="2803">
          <cell r="Q2803">
            <v>0</v>
          </cell>
          <cell r="R2803">
            <v>0</v>
          </cell>
        </row>
        <row r="2804">
          <cell r="Q2804">
            <v>0</v>
          </cell>
          <cell r="R2804">
            <v>0</v>
          </cell>
        </row>
        <row r="2805">
          <cell r="Q2805">
            <v>0</v>
          </cell>
          <cell r="R2805">
            <v>0</v>
          </cell>
        </row>
        <row r="2806">
          <cell r="Q2806">
            <v>0</v>
          </cell>
          <cell r="R2806">
            <v>0</v>
          </cell>
        </row>
        <row r="2807">
          <cell r="Q2807">
            <v>0</v>
          </cell>
          <cell r="R2807">
            <v>0</v>
          </cell>
        </row>
        <row r="2808">
          <cell r="Q2808">
            <v>0</v>
          </cell>
          <cell r="R2808">
            <v>0</v>
          </cell>
        </row>
        <row r="2809">
          <cell r="Q2809">
            <v>0</v>
          </cell>
          <cell r="R2809">
            <v>0</v>
          </cell>
        </row>
        <row r="2810">
          <cell r="Q2810">
            <v>0</v>
          </cell>
          <cell r="R2810">
            <v>0</v>
          </cell>
        </row>
        <row r="2811">
          <cell r="Q2811">
            <v>0</v>
          </cell>
          <cell r="R2811">
            <v>0</v>
          </cell>
        </row>
        <row r="2812">
          <cell r="Q2812">
            <v>0</v>
          </cell>
          <cell r="R2812">
            <v>0</v>
          </cell>
        </row>
        <row r="2813">
          <cell r="Q2813">
            <v>0</v>
          </cell>
          <cell r="R2813">
            <v>0</v>
          </cell>
        </row>
        <row r="2814">
          <cell r="Q2814">
            <v>0</v>
          </cell>
          <cell r="R2814">
            <v>0</v>
          </cell>
        </row>
        <row r="2815">
          <cell r="Q2815">
            <v>0</v>
          </cell>
          <cell r="R2815">
            <v>0</v>
          </cell>
        </row>
        <row r="2816">
          <cell r="Q2816">
            <v>0</v>
          </cell>
          <cell r="R2816">
            <v>0</v>
          </cell>
        </row>
        <row r="2817">
          <cell r="Q2817">
            <v>0</v>
          </cell>
          <cell r="R2817">
            <v>0</v>
          </cell>
        </row>
        <row r="2818">
          <cell r="Q2818">
            <v>0</v>
          </cell>
          <cell r="R2818">
            <v>0</v>
          </cell>
        </row>
        <row r="2819">
          <cell r="Q2819">
            <v>0</v>
          </cell>
          <cell r="R2819">
            <v>0</v>
          </cell>
        </row>
        <row r="2820">
          <cell r="Q2820">
            <v>0</v>
          </cell>
          <cell r="R2820">
            <v>0</v>
          </cell>
        </row>
        <row r="2821">
          <cell r="Q2821">
            <v>0</v>
          </cell>
          <cell r="R2821">
            <v>0</v>
          </cell>
        </row>
        <row r="2822">
          <cell r="Q2822">
            <v>0</v>
          </cell>
          <cell r="R2822">
            <v>0</v>
          </cell>
        </row>
        <row r="2823">
          <cell r="Q2823">
            <v>0</v>
          </cell>
          <cell r="R2823">
            <v>0</v>
          </cell>
        </row>
        <row r="2824">
          <cell r="Q2824">
            <v>0</v>
          </cell>
          <cell r="R2824">
            <v>0</v>
          </cell>
        </row>
        <row r="2825">
          <cell r="Q2825">
            <v>0</v>
          </cell>
          <cell r="R2825">
            <v>0</v>
          </cell>
        </row>
        <row r="2826">
          <cell r="Q2826">
            <v>3.3494191726934708</v>
          </cell>
          <cell r="R2826">
            <v>0</v>
          </cell>
        </row>
        <row r="2827">
          <cell r="Q2827">
            <v>0</v>
          </cell>
          <cell r="R2827">
            <v>0</v>
          </cell>
        </row>
        <row r="2828">
          <cell r="Q2828">
            <v>0</v>
          </cell>
          <cell r="R2828">
            <v>0</v>
          </cell>
        </row>
        <row r="2829">
          <cell r="Q2829">
            <v>0</v>
          </cell>
          <cell r="R2829">
            <v>0</v>
          </cell>
        </row>
        <row r="2830">
          <cell r="Q2830">
            <v>0</v>
          </cell>
          <cell r="R2830">
            <v>0</v>
          </cell>
        </row>
        <row r="2831">
          <cell r="Q2831">
            <v>0</v>
          </cell>
          <cell r="R2831">
            <v>0</v>
          </cell>
        </row>
        <row r="2832">
          <cell r="Q2832">
            <v>0</v>
          </cell>
          <cell r="R2832">
            <v>0</v>
          </cell>
        </row>
        <row r="2833">
          <cell r="Q2833">
            <v>0</v>
          </cell>
          <cell r="R2833">
            <v>0</v>
          </cell>
        </row>
        <row r="2834">
          <cell r="Q2834">
            <v>0</v>
          </cell>
          <cell r="R2834">
            <v>0</v>
          </cell>
        </row>
        <row r="2835">
          <cell r="Q2835">
            <v>0</v>
          </cell>
          <cell r="R2835">
            <v>0</v>
          </cell>
        </row>
        <row r="2836">
          <cell r="Q2836">
            <v>0</v>
          </cell>
          <cell r="R2836">
            <v>0</v>
          </cell>
        </row>
        <row r="2837">
          <cell r="Q2837">
            <v>0</v>
          </cell>
          <cell r="R2837">
            <v>0</v>
          </cell>
        </row>
        <row r="2838">
          <cell r="Q2838">
            <v>0</v>
          </cell>
          <cell r="R2838">
            <v>0</v>
          </cell>
        </row>
        <row r="2839">
          <cell r="Q2839">
            <v>0</v>
          </cell>
          <cell r="R2839">
            <v>0</v>
          </cell>
        </row>
        <row r="2840">
          <cell r="Q2840">
            <v>0</v>
          </cell>
          <cell r="R2840">
            <v>0</v>
          </cell>
        </row>
        <row r="2841">
          <cell r="Q2841">
            <v>0</v>
          </cell>
          <cell r="R2841">
            <v>0</v>
          </cell>
        </row>
        <row r="2842">
          <cell r="Q2842">
            <v>0</v>
          </cell>
          <cell r="R2842">
            <v>0</v>
          </cell>
        </row>
        <row r="2843">
          <cell r="Q2843">
            <v>0</v>
          </cell>
          <cell r="R2843">
            <v>0</v>
          </cell>
        </row>
        <row r="2844">
          <cell r="Q2844">
            <v>0</v>
          </cell>
          <cell r="R2844">
            <v>0</v>
          </cell>
        </row>
        <row r="2845">
          <cell r="Q2845">
            <v>0</v>
          </cell>
          <cell r="R2845">
            <v>0</v>
          </cell>
        </row>
        <row r="2846">
          <cell r="Q2846">
            <v>0</v>
          </cell>
          <cell r="R2846">
            <v>0</v>
          </cell>
        </row>
        <row r="2847">
          <cell r="Q2847">
            <v>2.5797538253512733</v>
          </cell>
          <cell r="R2847">
            <v>0</v>
          </cell>
        </row>
        <row r="2848">
          <cell r="Q2848">
            <v>2.4551919490819927</v>
          </cell>
          <cell r="R2848">
            <v>0</v>
          </cell>
        </row>
        <row r="2849">
          <cell r="Q2849">
            <v>0</v>
          </cell>
          <cell r="R2849">
            <v>0</v>
          </cell>
        </row>
        <row r="2850">
          <cell r="Q2850">
            <v>0</v>
          </cell>
          <cell r="R2850">
            <v>0</v>
          </cell>
        </row>
        <row r="2851">
          <cell r="Q2851">
            <v>0</v>
          </cell>
          <cell r="R2851">
            <v>0</v>
          </cell>
        </row>
        <row r="2852">
          <cell r="Q2852">
            <v>0</v>
          </cell>
          <cell r="R2852">
            <v>0</v>
          </cell>
        </row>
        <row r="2853">
          <cell r="Q2853">
            <v>0</v>
          </cell>
          <cell r="R2853">
            <v>0</v>
          </cell>
        </row>
        <row r="2854">
          <cell r="Q2854">
            <v>0</v>
          </cell>
          <cell r="R2854">
            <v>0</v>
          </cell>
        </row>
        <row r="2855">
          <cell r="Q2855">
            <v>0</v>
          </cell>
          <cell r="R2855">
            <v>0</v>
          </cell>
        </row>
        <row r="2856">
          <cell r="Q2856">
            <v>0</v>
          </cell>
          <cell r="R2856">
            <v>0</v>
          </cell>
        </row>
        <row r="2857">
          <cell r="Q2857">
            <v>0</v>
          </cell>
          <cell r="R2857">
            <v>0</v>
          </cell>
        </row>
        <row r="2858">
          <cell r="Q2858">
            <v>0</v>
          </cell>
          <cell r="R2858">
            <v>0</v>
          </cell>
        </row>
        <row r="2859">
          <cell r="Q2859">
            <v>0</v>
          </cell>
          <cell r="R2859">
            <v>0</v>
          </cell>
        </row>
        <row r="2860">
          <cell r="Q2860">
            <v>0</v>
          </cell>
          <cell r="R2860">
            <v>0</v>
          </cell>
        </row>
        <row r="2861">
          <cell r="Q2861">
            <v>0</v>
          </cell>
          <cell r="R2861">
            <v>0</v>
          </cell>
        </row>
        <row r="2862">
          <cell r="Q2862">
            <v>0</v>
          </cell>
          <cell r="R2862">
            <v>0</v>
          </cell>
        </row>
        <row r="2863">
          <cell r="Q2863">
            <v>0</v>
          </cell>
          <cell r="R2863">
            <v>0</v>
          </cell>
        </row>
        <row r="2864">
          <cell r="Q2864">
            <v>0</v>
          </cell>
          <cell r="R2864">
            <v>0</v>
          </cell>
        </row>
        <row r="2865">
          <cell r="Q2865">
            <v>0</v>
          </cell>
          <cell r="R2865">
            <v>0</v>
          </cell>
        </row>
        <row r="2866">
          <cell r="Q2866">
            <v>0</v>
          </cell>
          <cell r="R2866">
            <v>0</v>
          </cell>
        </row>
        <row r="2867">
          <cell r="Q2867">
            <v>0</v>
          </cell>
          <cell r="R2867">
            <v>0</v>
          </cell>
        </row>
        <row r="2868">
          <cell r="Q2868">
            <v>0</v>
          </cell>
          <cell r="R2868">
            <v>0</v>
          </cell>
        </row>
        <row r="2869">
          <cell r="Q2869">
            <v>0</v>
          </cell>
          <cell r="R2869">
            <v>0</v>
          </cell>
        </row>
        <row r="2870">
          <cell r="Q2870">
            <v>0</v>
          </cell>
          <cell r="R2870">
            <v>0</v>
          </cell>
        </row>
        <row r="2871">
          <cell r="Q2871">
            <v>0</v>
          </cell>
          <cell r="R2871">
            <v>0</v>
          </cell>
        </row>
        <row r="2872">
          <cell r="Q2872">
            <v>0</v>
          </cell>
          <cell r="R2872">
            <v>0</v>
          </cell>
        </row>
        <row r="2873">
          <cell r="Q2873">
            <v>0</v>
          </cell>
          <cell r="R2873">
            <v>0</v>
          </cell>
        </row>
        <row r="2874">
          <cell r="Q2874">
            <v>3.1011571183853532</v>
          </cell>
          <cell r="R2874">
            <v>0</v>
          </cell>
        </row>
        <row r="2875">
          <cell r="Q2875">
            <v>3.8243090403145144</v>
          </cell>
          <cell r="R2875">
            <v>0</v>
          </cell>
        </row>
        <row r="2876">
          <cell r="Q2876">
            <v>3.3313740223702926</v>
          </cell>
          <cell r="R2876">
            <v>0</v>
          </cell>
        </row>
        <row r="2877">
          <cell r="Q2877">
            <v>0</v>
          </cell>
          <cell r="R2877">
            <v>0</v>
          </cell>
        </row>
        <row r="2878">
          <cell r="Q2878">
            <v>0</v>
          </cell>
          <cell r="R2878">
            <v>0</v>
          </cell>
        </row>
        <row r="2879">
          <cell r="Q2879">
            <v>0</v>
          </cell>
          <cell r="R2879">
            <v>0</v>
          </cell>
        </row>
        <row r="2880">
          <cell r="Q2880">
            <v>0</v>
          </cell>
          <cell r="R2880">
            <v>0</v>
          </cell>
        </row>
        <row r="2881">
          <cell r="Q2881">
            <v>0</v>
          </cell>
          <cell r="R2881">
            <v>0</v>
          </cell>
        </row>
        <row r="2882">
          <cell r="Q2882">
            <v>0</v>
          </cell>
          <cell r="R2882">
            <v>0</v>
          </cell>
        </row>
        <row r="2883">
          <cell r="Q2883">
            <v>0</v>
          </cell>
          <cell r="R2883">
            <v>0</v>
          </cell>
        </row>
        <row r="2884">
          <cell r="Q2884">
            <v>0</v>
          </cell>
          <cell r="R2884">
            <v>0</v>
          </cell>
        </row>
        <row r="2885">
          <cell r="Q2885">
            <v>0</v>
          </cell>
          <cell r="R2885">
            <v>0</v>
          </cell>
        </row>
        <row r="2886">
          <cell r="Q2886">
            <v>0</v>
          </cell>
          <cell r="R2886">
            <v>0</v>
          </cell>
        </row>
        <row r="2887">
          <cell r="Q2887">
            <v>0</v>
          </cell>
          <cell r="R2887">
            <v>0</v>
          </cell>
        </row>
        <row r="2888">
          <cell r="Q2888">
            <v>0</v>
          </cell>
          <cell r="R2888">
            <v>0</v>
          </cell>
        </row>
        <row r="2889">
          <cell r="Q2889">
            <v>0</v>
          </cell>
          <cell r="R2889">
            <v>0</v>
          </cell>
        </row>
        <row r="2890">
          <cell r="Q2890">
            <v>0</v>
          </cell>
          <cell r="R2890">
            <v>0</v>
          </cell>
        </row>
        <row r="2891">
          <cell r="Q2891">
            <v>0</v>
          </cell>
          <cell r="R2891">
            <v>0</v>
          </cell>
        </row>
        <row r="2892">
          <cell r="Q2892">
            <v>0</v>
          </cell>
          <cell r="R2892">
            <v>0</v>
          </cell>
        </row>
        <row r="2893">
          <cell r="Q2893">
            <v>0</v>
          </cell>
          <cell r="R2893">
            <v>0</v>
          </cell>
        </row>
        <row r="2894">
          <cell r="Q2894">
            <v>0</v>
          </cell>
          <cell r="R2894">
            <v>0</v>
          </cell>
        </row>
        <row r="2895">
          <cell r="Q2895">
            <v>0</v>
          </cell>
          <cell r="R2895">
            <v>0</v>
          </cell>
        </row>
        <row r="2896">
          <cell r="Q2896">
            <v>0</v>
          </cell>
          <cell r="R2896">
            <v>0</v>
          </cell>
        </row>
        <row r="2897">
          <cell r="Q2897">
            <v>0</v>
          </cell>
          <cell r="R2897">
            <v>0</v>
          </cell>
        </row>
        <row r="2898">
          <cell r="Q2898">
            <v>0</v>
          </cell>
          <cell r="R2898">
            <v>0</v>
          </cell>
        </row>
        <row r="2899">
          <cell r="Q2899">
            <v>0</v>
          </cell>
          <cell r="R2899">
            <v>0</v>
          </cell>
        </row>
        <row r="2900">
          <cell r="Q2900">
            <v>0</v>
          </cell>
          <cell r="R2900">
            <v>0</v>
          </cell>
        </row>
        <row r="2901">
          <cell r="Q2901">
            <v>0</v>
          </cell>
          <cell r="R2901">
            <v>0</v>
          </cell>
        </row>
        <row r="2902">
          <cell r="Q2902">
            <v>0</v>
          </cell>
          <cell r="R2902">
            <v>0</v>
          </cell>
        </row>
        <row r="2903">
          <cell r="Q2903">
            <v>0</v>
          </cell>
          <cell r="R2903">
            <v>0</v>
          </cell>
        </row>
        <row r="2904">
          <cell r="Q2904">
            <v>0</v>
          </cell>
          <cell r="R2904">
            <v>0</v>
          </cell>
        </row>
        <row r="2905">
          <cell r="Q2905">
            <v>0</v>
          </cell>
          <cell r="R2905">
            <v>0</v>
          </cell>
        </row>
        <row r="2906">
          <cell r="Q2906">
            <v>0</v>
          </cell>
          <cell r="R2906">
            <v>0</v>
          </cell>
        </row>
        <row r="2907">
          <cell r="Q2907">
            <v>0</v>
          </cell>
          <cell r="R2907">
            <v>0</v>
          </cell>
        </row>
        <row r="2908">
          <cell r="Q2908">
            <v>0</v>
          </cell>
          <cell r="R2908">
            <v>0</v>
          </cell>
        </row>
        <row r="2909">
          <cell r="Q2909">
            <v>0</v>
          </cell>
          <cell r="R2909">
            <v>0</v>
          </cell>
        </row>
        <row r="2910">
          <cell r="Q2910">
            <v>0</v>
          </cell>
          <cell r="R2910">
            <v>0</v>
          </cell>
        </row>
        <row r="2911">
          <cell r="Q2911">
            <v>0</v>
          </cell>
          <cell r="R2911">
            <v>0</v>
          </cell>
        </row>
        <row r="2912">
          <cell r="Q2912">
            <v>0</v>
          </cell>
          <cell r="R2912">
            <v>0</v>
          </cell>
        </row>
        <row r="2913">
          <cell r="Q2913">
            <v>0</v>
          </cell>
          <cell r="R2913">
            <v>0</v>
          </cell>
        </row>
        <row r="2914">
          <cell r="Q2914">
            <v>0</v>
          </cell>
          <cell r="R2914">
            <v>0</v>
          </cell>
        </row>
        <row r="2915">
          <cell r="Q2915">
            <v>0</v>
          </cell>
          <cell r="R2915">
            <v>0</v>
          </cell>
        </row>
        <row r="2916">
          <cell r="Q2916">
            <v>0</v>
          </cell>
          <cell r="R2916">
            <v>0</v>
          </cell>
        </row>
        <row r="2917">
          <cell r="Q2917">
            <v>0</v>
          </cell>
          <cell r="R2917">
            <v>0</v>
          </cell>
        </row>
        <row r="2918">
          <cell r="Q2918">
            <v>0</v>
          </cell>
          <cell r="R2918">
            <v>0</v>
          </cell>
        </row>
        <row r="2919">
          <cell r="Q2919">
            <v>0</v>
          </cell>
          <cell r="R2919">
            <v>0</v>
          </cell>
        </row>
        <row r="2920">
          <cell r="Q2920">
            <v>0</v>
          </cell>
          <cell r="R2920">
            <v>0</v>
          </cell>
        </row>
        <row r="2921">
          <cell r="Q2921">
            <v>0</v>
          </cell>
          <cell r="R2921">
            <v>0</v>
          </cell>
        </row>
        <row r="2922">
          <cell r="Q2922">
            <v>0</v>
          </cell>
          <cell r="R2922">
            <v>0</v>
          </cell>
        </row>
        <row r="2923">
          <cell r="Q2923">
            <v>0</v>
          </cell>
          <cell r="R2923">
            <v>0</v>
          </cell>
        </row>
        <row r="2924">
          <cell r="Q2924">
            <v>0</v>
          </cell>
          <cell r="R2924">
            <v>0</v>
          </cell>
        </row>
        <row r="2925">
          <cell r="Q2925">
            <v>0</v>
          </cell>
          <cell r="R2925">
            <v>0</v>
          </cell>
        </row>
        <row r="2926">
          <cell r="Q2926">
            <v>0</v>
          </cell>
          <cell r="R2926">
            <v>0</v>
          </cell>
        </row>
        <row r="2927">
          <cell r="Q2927">
            <v>0</v>
          </cell>
          <cell r="R2927">
            <v>0</v>
          </cell>
        </row>
        <row r="2928">
          <cell r="Q2928">
            <v>0</v>
          </cell>
          <cell r="R2928">
            <v>0</v>
          </cell>
        </row>
        <row r="2929">
          <cell r="Q2929">
            <v>0</v>
          </cell>
          <cell r="R2929">
            <v>0</v>
          </cell>
        </row>
        <row r="2930">
          <cell r="Q2930">
            <v>0</v>
          </cell>
          <cell r="R2930">
            <v>0</v>
          </cell>
        </row>
        <row r="2931">
          <cell r="Q2931">
            <v>0</v>
          </cell>
          <cell r="R2931">
            <v>0</v>
          </cell>
        </row>
        <row r="2932">
          <cell r="Q2932">
            <v>0</v>
          </cell>
          <cell r="R2932">
            <v>0</v>
          </cell>
        </row>
        <row r="2933">
          <cell r="Q2933">
            <v>0</v>
          </cell>
          <cell r="R2933">
            <v>0</v>
          </cell>
        </row>
        <row r="2934">
          <cell r="Q2934">
            <v>0</v>
          </cell>
          <cell r="R2934">
            <v>0</v>
          </cell>
        </row>
        <row r="2935">
          <cell r="Q2935">
            <v>0</v>
          </cell>
          <cell r="R2935">
            <v>0</v>
          </cell>
        </row>
        <row r="2936">
          <cell r="Q2936">
            <v>0</v>
          </cell>
          <cell r="R2936">
            <v>0</v>
          </cell>
        </row>
        <row r="2937">
          <cell r="Q2937">
            <v>0</v>
          </cell>
          <cell r="R2937">
            <v>0</v>
          </cell>
        </row>
        <row r="2938">
          <cell r="Q2938">
            <v>0</v>
          </cell>
          <cell r="R2938">
            <v>0</v>
          </cell>
        </row>
        <row r="2939">
          <cell r="Q2939">
            <v>0</v>
          </cell>
          <cell r="R2939">
            <v>0</v>
          </cell>
        </row>
        <row r="2940">
          <cell r="Q2940">
            <v>0</v>
          </cell>
          <cell r="R2940">
            <v>0</v>
          </cell>
        </row>
        <row r="2941">
          <cell r="Q2941">
            <v>0</v>
          </cell>
          <cell r="R2941">
            <v>0</v>
          </cell>
        </row>
        <row r="2942">
          <cell r="Q2942">
            <v>0</v>
          </cell>
          <cell r="R2942">
            <v>0</v>
          </cell>
        </row>
        <row r="2943">
          <cell r="Q2943">
            <v>0</v>
          </cell>
          <cell r="R2943">
            <v>0</v>
          </cell>
        </row>
        <row r="2944">
          <cell r="Q2944">
            <v>0</v>
          </cell>
          <cell r="R2944">
            <v>0</v>
          </cell>
        </row>
        <row r="2945">
          <cell r="Q2945">
            <v>0</v>
          </cell>
          <cell r="R2945">
            <v>0</v>
          </cell>
        </row>
        <row r="2946">
          <cell r="Q2946">
            <v>0</v>
          </cell>
          <cell r="R2946">
            <v>0</v>
          </cell>
        </row>
        <row r="2947">
          <cell r="Q2947">
            <v>0</v>
          </cell>
          <cell r="R2947">
            <v>0</v>
          </cell>
        </row>
        <row r="2948">
          <cell r="Q2948">
            <v>0</v>
          </cell>
          <cell r="R2948">
            <v>0</v>
          </cell>
        </row>
        <row r="2949">
          <cell r="Q2949">
            <v>0</v>
          </cell>
          <cell r="R2949">
            <v>0</v>
          </cell>
        </row>
        <row r="2950">
          <cell r="Q2950">
            <v>0</v>
          </cell>
          <cell r="R2950">
            <v>0</v>
          </cell>
        </row>
        <row r="2951">
          <cell r="Q2951">
            <v>0</v>
          </cell>
          <cell r="R2951">
            <v>0</v>
          </cell>
        </row>
        <row r="2952">
          <cell r="Q2952">
            <v>0</v>
          </cell>
          <cell r="R2952">
            <v>0</v>
          </cell>
        </row>
        <row r="2953">
          <cell r="Q2953">
            <v>0</v>
          </cell>
          <cell r="R2953">
            <v>0</v>
          </cell>
        </row>
        <row r="2954">
          <cell r="Q2954">
            <v>0</v>
          </cell>
          <cell r="R2954">
            <v>0</v>
          </cell>
        </row>
        <row r="2955">
          <cell r="Q2955">
            <v>0</v>
          </cell>
          <cell r="R2955">
            <v>0</v>
          </cell>
        </row>
        <row r="2956">
          <cell r="Q2956">
            <v>0</v>
          </cell>
          <cell r="R2956">
            <v>0</v>
          </cell>
        </row>
        <row r="2957">
          <cell r="Q2957">
            <v>0</v>
          </cell>
          <cell r="R2957">
            <v>0</v>
          </cell>
        </row>
        <row r="2958">
          <cell r="Q2958">
            <v>0</v>
          </cell>
          <cell r="R2958">
            <v>0</v>
          </cell>
        </row>
        <row r="2959">
          <cell r="Q2959">
            <v>0</v>
          </cell>
          <cell r="R2959">
            <v>0</v>
          </cell>
        </row>
        <row r="2960">
          <cell r="Q2960">
            <v>0</v>
          </cell>
          <cell r="R2960">
            <v>0</v>
          </cell>
        </row>
        <row r="2961">
          <cell r="Q2961">
            <v>0</v>
          </cell>
          <cell r="R2961">
            <v>0</v>
          </cell>
        </row>
        <row r="2962">
          <cell r="Q2962">
            <v>0</v>
          </cell>
          <cell r="R2962">
            <v>0</v>
          </cell>
        </row>
        <row r="2963">
          <cell r="Q2963">
            <v>0</v>
          </cell>
          <cell r="R2963">
            <v>0</v>
          </cell>
        </row>
        <row r="2964">
          <cell r="Q2964">
            <v>0</v>
          </cell>
          <cell r="R2964">
            <v>0</v>
          </cell>
        </row>
        <row r="2965">
          <cell r="Q2965">
            <v>0</v>
          </cell>
          <cell r="R2965">
            <v>0</v>
          </cell>
        </row>
        <row r="2966">
          <cell r="Q2966">
            <v>0</v>
          </cell>
          <cell r="R2966">
            <v>0</v>
          </cell>
        </row>
        <row r="2967">
          <cell r="Q2967">
            <v>0</v>
          </cell>
          <cell r="R2967">
            <v>0</v>
          </cell>
        </row>
        <row r="2968">
          <cell r="Q2968">
            <v>0</v>
          </cell>
          <cell r="R2968">
            <v>0</v>
          </cell>
        </row>
        <row r="2969">
          <cell r="Q2969">
            <v>0</v>
          </cell>
          <cell r="R2969">
            <v>0</v>
          </cell>
        </row>
        <row r="2970">
          <cell r="Q2970">
            <v>0</v>
          </cell>
          <cell r="R2970">
            <v>0</v>
          </cell>
        </row>
        <row r="2971">
          <cell r="Q2971">
            <v>0</v>
          </cell>
          <cell r="R2971">
            <v>0</v>
          </cell>
        </row>
        <row r="2972">
          <cell r="Q2972">
            <v>0</v>
          </cell>
          <cell r="R2972">
            <v>0</v>
          </cell>
        </row>
        <row r="2973">
          <cell r="Q2973">
            <v>0</v>
          </cell>
          <cell r="R2973">
            <v>0</v>
          </cell>
        </row>
        <row r="2974">
          <cell r="Q2974">
            <v>0</v>
          </cell>
          <cell r="R2974">
            <v>0</v>
          </cell>
        </row>
        <row r="2975">
          <cell r="Q2975">
            <v>0</v>
          </cell>
          <cell r="R2975">
            <v>0</v>
          </cell>
        </row>
        <row r="2976">
          <cell r="Q2976">
            <v>0</v>
          </cell>
          <cell r="R2976">
            <v>0</v>
          </cell>
        </row>
        <row r="2977">
          <cell r="Q2977">
            <v>0</v>
          </cell>
          <cell r="R2977">
            <v>0</v>
          </cell>
        </row>
        <row r="2978">
          <cell r="Q2978">
            <v>0</v>
          </cell>
          <cell r="R2978">
            <v>0</v>
          </cell>
        </row>
        <row r="2979">
          <cell r="Q2979">
            <v>0</v>
          </cell>
          <cell r="R2979">
            <v>0</v>
          </cell>
        </row>
        <row r="2980">
          <cell r="Q2980">
            <v>0</v>
          </cell>
          <cell r="R2980">
            <v>0</v>
          </cell>
        </row>
        <row r="2981">
          <cell r="Q2981">
            <v>0</v>
          </cell>
          <cell r="R2981">
            <v>0</v>
          </cell>
        </row>
        <row r="2982">
          <cell r="Q2982">
            <v>0</v>
          </cell>
          <cell r="R2982">
            <v>0</v>
          </cell>
        </row>
        <row r="2983">
          <cell r="Q2983">
            <v>0</v>
          </cell>
          <cell r="R2983">
            <v>0</v>
          </cell>
        </row>
        <row r="2984">
          <cell r="Q2984">
            <v>0</v>
          </cell>
          <cell r="R2984">
            <v>0</v>
          </cell>
        </row>
        <row r="2985">
          <cell r="Q2985">
            <v>0</v>
          </cell>
          <cell r="R2985">
            <v>0</v>
          </cell>
        </row>
        <row r="2986">
          <cell r="Q2986">
            <v>0</v>
          </cell>
          <cell r="R2986">
            <v>0</v>
          </cell>
        </row>
        <row r="2987">
          <cell r="Q2987">
            <v>0</v>
          </cell>
          <cell r="R2987">
            <v>0</v>
          </cell>
        </row>
        <row r="2988">
          <cell r="Q2988">
            <v>0</v>
          </cell>
          <cell r="R2988">
            <v>0</v>
          </cell>
        </row>
        <row r="2989">
          <cell r="Q2989">
            <v>0</v>
          </cell>
          <cell r="R2989">
            <v>0</v>
          </cell>
        </row>
        <row r="2990">
          <cell r="Q2990">
            <v>0</v>
          </cell>
          <cell r="R2990">
            <v>0</v>
          </cell>
        </row>
        <row r="2991">
          <cell r="Q2991">
            <v>0</v>
          </cell>
          <cell r="R2991">
            <v>0</v>
          </cell>
        </row>
        <row r="2992">
          <cell r="Q2992">
            <v>0</v>
          </cell>
          <cell r="R2992">
            <v>0</v>
          </cell>
        </row>
        <row r="2993">
          <cell r="Q2993">
            <v>0</v>
          </cell>
          <cell r="R2993">
            <v>0</v>
          </cell>
        </row>
        <row r="2994">
          <cell r="Q2994">
            <v>0</v>
          </cell>
          <cell r="R2994">
            <v>0</v>
          </cell>
        </row>
        <row r="2995">
          <cell r="Q2995">
            <v>0</v>
          </cell>
          <cell r="R2995">
            <v>0</v>
          </cell>
        </row>
        <row r="2996">
          <cell r="Q2996">
            <v>0</v>
          </cell>
          <cell r="R2996">
            <v>0</v>
          </cell>
        </row>
        <row r="2997">
          <cell r="Q2997">
            <v>0</v>
          </cell>
          <cell r="R2997">
            <v>0</v>
          </cell>
        </row>
        <row r="2998">
          <cell r="Q2998">
            <v>0</v>
          </cell>
          <cell r="R2998">
            <v>0</v>
          </cell>
        </row>
        <row r="2999">
          <cell r="Q2999">
            <v>0</v>
          </cell>
          <cell r="R2999">
            <v>0</v>
          </cell>
        </row>
        <row r="3000">
          <cell r="Q3000">
            <v>0</v>
          </cell>
          <cell r="R3000">
            <v>0</v>
          </cell>
        </row>
        <row r="3001">
          <cell r="Q3001">
            <v>0</v>
          </cell>
          <cell r="R3001">
            <v>0</v>
          </cell>
        </row>
        <row r="3002">
          <cell r="Q3002">
            <v>0</v>
          </cell>
          <cell r="R3002">
            <v>0</v>
          </cell>
        </row>
        <row r="3003">
          <cell r="Q3003">
            <v>0</v>
          </cell>
          <cell r="R3003">
            <v>0</v>
          </cell>
        </row>
        <row r="3004">
          <cell r="Q3004">
            <v>0</v>
          </cell>
          <cell r="R3004">
            <v>0</v>
          </cell>
        </row>
        <row r="3005">
          <cell r="Q3005">
            <v>0</v>
          </cell>
          <cell r="R3005">
            <v>0</v>
          </cell>
        </row>
        <row r="3006">
          <cell r="Q3006">
            <v>0</v>
          </cell>
          <cell r="R3006">
            <v>0</v>
          </cell>
        </row>
        <row r="3007">
          <cell r="Q3007">
            <v>0</v>
          </cell>
          <cell r="R3007">
            <v>0</v>
          </cell>
        </row>
        <row r="3008">
          <cell r="Q3008">
            <v>0</v>
          </cell>
          <cell r="R3008">
            <v>0</v>
          </cell>
        </row>
        <row r="3009">
          <cell r="Q3009">
            <v>0</v>
          </cell>
          <cell r="R3009">
            <v>0</v>
          </cell>
        </row>
        <row r="3010">
          <cell r="Q3010">
            <v>0</v>
          </cell>
          <cell r="R3010">
            <v>0</v>
          </cell>
        </row>
        <row r="3011">
          <cell r="Q3011">
            <v>0</v>
          </cell>
          <cell r="R3011">
            <v>0</v>
          </cell>
        </row>
        <row r="3012">
          <cell r="Q3012">
            <v>0</v>
          </cell>
          <cell r="R3012">
            <v>0</v>
          </cell>
        </row>
        <row r="3013">
          <cell r="Q3013">
            <v>0</v>
          </cell>
          <cell r="R3013">
            <v>0</v>
          </cell>
        </row>
        <row r="3014">
          <cell r="Q3014">
            <v>0</v>
          </cell>
          <cell r="R3014">
            <v>0</v>
          </cell>
        </row>
        <row r="3015">
          <cell r="Q3015">
            <v>0</v>
          </cell>
          <cell r="R3015">
            <v>0</v>
          </cell>
        </row>
        <row r="3016">
          <cell r="Q3016">
            <v>0</v>
          </cell>
          <cell r="R3016">
            <v>0</v>
          </cell>
        </row>
        <row r="3017">
          <cell r="Q3017">
            <v>0</v>
          </cell>
          <cell r="R3017">
            <v>0</v>
          </cell>
        </row>
        <row r="3018">
          <cell r="Q3018">
            <v>0</v>
          </cell>
          <cell r="R3018">
            <v>0</v>
          </cell>
        </row>
        <row r="3019">
          <cell r="Q3019">
            <v>0</v>
          </cell>
          <cell r="R3019">
            <v>0</v>
          </cell>
        </row>
        <row r="3020">
          <cell r="Q3020">
            <v>0</v>
          </cell>
          <cell r="R3020">
            <v>0</v>
          </cell>
        </row>
        <row r="3021">
          <cell r="Q3021">
            <v>0</v>
          </cell>
          <cell r="R3021">
            <v>0</v>
          </cell>
        </row>
        <row r="3022">
          <cell r="Q3022">
            <v>0</v>
          </cell>
          <cell r="R3022">
            <v>0</v>
          </cell>
        </row>
        <row r="3023">
          <cell r="Q3023">
            <v>0</v>
          </cell>
          <cell r="R3023">
            <v>0</v>
          </cell>
        </row>
        <row r="3024">
          <cell r="Q3024">
            <v>0</v>
          </cell>
          <cell r="R3024">
            <v>0</v>
          </cell>
        </row>
        <row r="3025">
          <cell r="Q3025">
            <v>0</v>
          </cell>
          <cell r="R3025">
            <v>0</v>
          </cell>
        </row>
        <row r="3026">
          <cell r="Q3026">
            <v>0</v>
          </cell>
          <cell r="R3026">
            <v>0</v>
          </cell>
        </row>
        <row r="3027">
          <cell r="Q3027">
            <v>0</v>
          </cell>
          <cell r="R3027">
            <v>0</v>
          </cell>
        </row>
        <row r="3028">
          <cell r="Q3028">
            <v>0</v>
          </cell>
          <cell r="R3028">
            <v>0</v>
          </cell>
        </row>
        <row r="3029">
          <cell r="Q3029">
            <v>0</v>
          </cell>
          <cell r="R3029">
            <v>0</v>
          </cell>
        </row>
        <row r="3030">
          <cell r="Q3030">
            <v>0</v>
          </cell>
          <cell r="R3030">
            <v>0</v>
          </cell>
        </row>
        <row r="3031">
          <cell r="Q3031">
            <v>0</v>
          </cell>
          <cell r="R3031">
            <v>0</v>
          </cell>
        </row>
        <row r="3032">
          <cell r="Q3032">
            <v>0</v>
          </cell>
          <cell r="R3032">
            <v>0</v>
          </cell>
        </row>
        <row r="3033">
          <cell r="Q3033">
            <v>0</v>
          </cell>
          <cell r="R3033">
            <v>0</v>
          </cell>
        </row>
        <row r="3034">
          <cell r="Q3034">
            <v>0</v>
          </cell>
          <cell r="R3034">
            <v>0</v>
          </cell>
        </row>
        <row r="3035">
          <cell r="Q3035">
            <v>0</v>
          </cell>
          <cell r="R3035">
            <v>0</v>
          </cell>
        </row>
        <row r="3036">
          <cell r="Q3036">
            <v>0</v>
          </cell>
          <cell r="R3036">
            <v>0</v>
          </cell>
        </row>
        <row r="3037">
          <cell r="Q3037">
            <v>0</v>
          </cell>
          <cell r="R3037">
            <v>0</v>
          </cell>
        </row>
        <row r="3038">
          <cell r="Q3038">
            <v>0</v>
          </cell>
          <cell r="R3038">
            <v>0</v>
          </cell>
        </row>
        <row r="3039">
          <cell r="Q3039">
            <v>0</v>
          </cell>
          <cell r="R3039">
            <v>0</v>
          </cell>
        </row>
        <row r="3040">
          <cell r="Q3040">
            <v>0</v>
          </cell>
          <cell r="R3040">
            <v>0</v>
          </cell>
        </row>
        <row r="3041">
          <cell r="Q3041">
            <v>0</v>
          </cell>
          <cell r="R3041">
            <v>0</v>
          </cell>
        </row>
        <row r="3042">
          <cell r="Q3042">
            <v>0</v>
          </cell>
          <cell r="R3042">
            <v>0</v>
          </cell>
        </row>
        <row r="3043">
          <cell r="Q3043">
            <v>0</v>
          </cell>
          <cell r="R3043">
            <v>0</v>
          </cell>
        </row>
        <row r="3044">
          <cell r="Q3044">
            <v>0</v>
          </cell>
          <cell r="R3044">
            <v>0</v>
          </cell>
        </row>
        <row r="3045">
          <cell r="Q3045">
            <v>0</v>
          </cell>
          <cell r="R3045">
            <v>0</v>
          </cell>
        </row>
        <row r="3046">
          <cell r="Q3046">
            <v>0</v>
          </cell>
          <cell r="R3046">
            <v>0</v>
          </cell>
        </row>
        <row r="3047">
          <cell r="Q3047">
            <v>0</v>
          </cell>
          <cell r="R3047">
            <v>0</v>
          </cell>
        </row>
        <row r="3048">
          <cell r="Q3048">
            <v>0</v>
          </cell>
          <cell r="R3048">
            <v>0</v>
          </cell>
        </row>
        <row r="3049">
          <cell r="Q3049">
            <v>0</v>
          </cell>
          <cell r="R3049">
            <v>0</v>
          </cell>
        </row>
        <row r="3050">
          <cell r="Q3050">
            <v>0</v>
          </cell>
          <cell r="R3050">
            <v>0</v>
          </cell>
        </row>
        <row r="3051">
          <cell r="Q3051">
            <v>0</v>
          </cell>
          <cell r="R3051">
            <v>0</v>
          </cell>
        </row>
        <row r="3052">
          <cell r="Q3052">
            <v>0</v>
          </cell>
          <cell r="R3052">
            <v>0</v>
          </cell>
        </row>
        <row r="3053">
          <cell r="Q3053">
            <v>0</v>
          </cell>
          <cell r="R3053">
            <v>0</v>
          </cell>
        </row>
        <row r="3054">
          <cell r="Q3054">
            <v>0</v>
          </cell>
          <cell r="R3054">
            <v>0</v>
          </cell>
        </row>
        <row r="3055">
          <cell r="Q3055">
            <v>0</v>
          </cell>
          <cell r="R3055">
            <v>0</v>
          </cell>
        </row>
        <row r="3056">
          <cell r="Q3056">
            <v>0</v>
          </cell>
          <cell r="R3056">
            <v>0</v>
          </cell>
        </row>
        <row r="3057">
          <cell r="Q3057">
            <v>0</v>
          </cell>
          <cell r="R3057">
            <v>0</v>
          </cell>
        </row>
        <row r="3058">
          <cell r="Q3058">
            <v>0</v>
          </cell>
          <cell r="R3058">
            <v>0</v>
          </cell>
        </row>
        <row r="3059">
          <cell r="Q3059">
            <v>0</v>
          </cell>
          <cell r="R3059">
            <v>0</v>
          </cell>
        </row>
        <row r="3060">
          <cell r="Q3060">
            <v>0</v>
          </cell>
          <cell r="R3060">
            <v>0</v>
          </cell>
        </row>
        <row r="3061">
          <cell r="Q3061">
            <v>0</v>
          </cell>
          <cell r="R3061">
            <v>0</v>
          </cell>
        </row>
        <row r="3062">
          <cell r="Q3062">
            <v>0</v>
          </cell>
          <cell r="R3062">
            <v>0</v>
          </cell>
        </row>
        <row r="3063">
          <cell r="Q3063">
            <v>0</v>
          </cell>
          <cell r="R3063">
            <v>0</v>
          </cell>
        </row>
        <row r="3064">
          <cell r="Q3064">
            <v>0</v>
          </cell>
          <cell r="R3064">
            <v>0</v>
          </cell>
        </row>
        <row r="3065">
          <cell r="Q3065">
            <v>0</v>
          </cell>
          <cell r="R3065">
            <v>0</v>
          </cell>
        </row>
        <row r="3066">
          <cell r="Q3066">
            <v>0</v>
          </cell>
          <cell r="R3066">
            <v>0</v>
          </cell>
        </row>
        <row r="3067">
          <cell r="Q3067">
            <v>0</v>
          </cell>
          <cell r="R3067">
            <v>0</v>
          </cell>
        </row>
        <row r="3068">
          <cell r="Q3068">
            <v>0</v>
          </cell>
          <cell r="R3068">
            <v>0</v>
          </cell>
        </row>
        <row r="3069">
          <cell r="Q3069">
            <v>0</v>
          </cell>
          <cell r="R3069">
            <v>0</v>
          </cell>
        </row>
        <row r="3070">
          <cell r="Q3070">
            <v>0</v>
          </cell>
          <cell r="R3070">
            <v>0</v>
          </cell>
        </row>
        <row r="3071">
          <cell r="Q3071">
            <v>0</v>
          </cell>
          <cell r="R3071">
            <v>0</v>
          </cell>
        </row>
        <row r="3072">
          <cell r="Q3072">
            <v>0</v>
          </cell>
          <cell r="R3072">
            <v>0</v>
          </cell>
        </row>
        <row r="3073">
          <cell r="Q3073">
            <v>0</v>
          </cell>
          <cell r="R3073">
            <v>0</v>
          </cell>
        </row>
        <row r="3074">
          <cell r="Q3074">
            <v>0</v>
          </cell>
          <cell r="R3074">
            <v>0</v>
          </cell>
        </row>
        <row r="3075">
          <cell r="Q3075">
            <v>0</v>
          </cell>
          <cell r="R3075">
            <v>0</v>
          </cell>
        </row>
        <row r="3076">
          <cell r="Q3076">
            <v>0</v>
          </cell>
          <cell r="R3076">
            <v>0</v>
          </cell>
        </row>
        <row r="3077">
          <cell r="Q3077">
            <v>0</v>
          </cell>
          <cell r="R3077">
            <v>0</v>
          </cell>
        </row>
        <row r="3078">
          <cell r="Q3078">
            <v>0</v>
          </cell>
          <cell r="R3078">
            <v>0</v>
          </cell>
        </row>
        <row r="3079">
          <cell r="Q3079">
            <v>0</v>
          </cell>
          <cell r="R3079">
            <v>0</v>
          </cell>
        </row>
        <row r="3080">
          <cell r="Q3080">
            <v>0</v>
          </cell>
          <cell r="R3080">
            <v>0</v>
          </cell>
        </row>
        <row r="3081">
          <cell r="Q3081">
            <v>0</v>
          </cell>
          <cell r="R3081">
            <v>0</v>
          </cell>
        </row>
        <row r="3082">
          <cell r="Q3082">
            <v>0</v>
          </cell>
          <cell r="R3082">
            <v>0</v>
          </cell>
        </row>
        <row r="3083">
          <cell r="Q3083">
            <v>0</v>
          </cell>
          <cell r="R3083">
            <v>0</v>
          </cell>
        </row>
        <row r="3084">
          <cell r="Q3084">
            <v>0</v>
          </cell>
          <cell r="R3084">
            <v>0</v>
          </cell>
        </row>
        <row r="3085">
          <cell r="Q3085">
            <v>0</v>
          </cell>
          <cell r="R3085">
            <v>0</v>
          </cell>
        </row>
        <row r="3086">
          <cell r="Q3086">
            <v>0</v>
          </cell>
          <cell r="R3086">
            <v>0</v>
          </cell>
        </row>
        <row r="3087">
          <cell r="Q3087">
            <v>0</v>
          </cell>
          <cell r="R3087">
            <v>0</v>
          </cell>
        </row>
        <row r="3088">
          <cell r="Q3088">
            <v>0</v>
          </cell>
          <cell r="R3088">
            <v>0</v>
          </cell>
        </row>
        <row r="3089">
          <cell r="Q3089">
            <v>0</v>
          </cell>
          <cell r="R3089">
            <v>0</v>
          </cell>
        </row>
        <row r="3090">
          <cell r="Q3090">
            <v>0</v>
          </cell>
          <cell r="R3090">
            <v>0</v>
          </cell>
        </row>
        <row r="3091">
          <cell r="Q3091">
            <v>0</v>
          </cell>
          <cell r="R3091">
            <v>0</v>
          </cell>
        </row>
        <row r="3092">
          <cell r="Q3092">
            <v>0</v>
          </cell>
          <cell r="R3092">
            <v>0</v>
          </cell>
        </row>
        <row r="3093">
          <cell r="Q3093">
            <v>0</v>
          </cell>
          <cell r="R3093">
            <v>0</v>
          </cell>
        </row>
        <row r="3094">
          <cell r="Q3094">
            <v>0</v>
          </cell>
          <cell r="R3094">
            <v>0</v>
          </cell>
        </row>
        <row r="3095">
          <cell r="Q3095">
            <v>0</v>
          </cell>
          <cell r="R3095">
            <v>0</v>
          </cell>
        </row>
        <row r="3096">
          <cell r="Q3096">
            <v>0</v>
          </cell>
          <cell r="R3096">
            <v>0</v>
          </cell>
        </row>
        <row r="3097">
          <cell r="Q3097">
            <v>0</v>
          </cell>
          <cell r="R3097">
            <v>0</v>
          </cell>
        </row>
        <row r="3098">
          <cell r="Q3098">
            <v>0</v>
          </cell>
          <cell r="R3098">
            <v>0</v>
          </cell>
        </row>
        <row r="3099">
          <cell r="Q3099">
            <v>0</v>
          </cell>
          <cell r="R3099">
            <v>0</v>
          </cell>
        </row>
        <row r="3100">
          <cell r="Q3100">
            <v>0</v>
          </cell>
          <cell r="R3100">
            <v>0</v>
          </cell>
        </row>
        <row r="3101">
          <cell r="Q3101">
            <v>0</v>
          </cell>
          <cell r="R3101">
            <v>0</v>
          </cell>
        </row>
        <row r="3102">
          <cell r="Q3102">
            <v>0</v>
          </cell>
          <cell r="R3102">
            <v>0</v>
          </cell>
        </row>
        <row r="3103">
          <cell r="Q3103">
            <v>0</v>
          </cell>
          <cell r="R3103">
            <v>0</v>
          </cell>
        </row>
        <row r="3104">
          <cell r="Q3104">
            <v>0</v>
          </cell>
          <cell r="R3104">
            <v>0</v>
          </cell>
        </row>
        <row r="3105">
          <cell r="Q3105">
            <v>0</v>
          </cell>
          <cell r="R3105">
            <v>0</v>
          </cell>
        </row>
        <row r="3106">
          <cell r="Q3106">
            <v>0</v>
          </cell>
          <cell r="R3106">
            <v>0</v>
          </cell>
        </row>
        <row r="3107">
          <cell r="Q3107">
            <v>0</v>
          </cell>
          <cell r="R3107">
            <v>0</v>
          </cell>
        </row>
        <row r="3108">
          <cell r="Q3108">
            <v>0</v>
          </cell>
          <cell r="R3108">
            <v>0</v>
          </cell>
        </row>
        <row r="3109">
          <cell r="Q3109">
            <v>0</v>
          </cell>
          <cell r="R3109">
            <v>0</v>
          </cell>
        </row>
        <row r="3110">
          <cell r="Q3110">
            <v>0</v>
          </cell>
          <cell r="R3110">
            <v>0</v>
          </cell>
        </row>
        <row r="3111">
          <cell r="Q3111">
            <v>0</v>
          </cell>
          <cell r="R3111">
            <v>0</v>
          </cell>
        </row>
        <row r="3112">
          <cell r="Q3112">
            <v>0</v>
          </cell>
          <cell r="R3112">
            <v>0</v>
          </cell>
        </row>
        <row r="3113">
          <cell r="Q3113">
            <v>0</v>
          </cell>
          <cell r="R3113">
            <v>0</v>
          </cell>
        </row>
        <row r="3114">
          <cell r="Q3114">
            <v>0</v>
          </cell>
          <cell r="R3114">
            <v>0</v>
          </cell>
        </row>
        <row r="3115">
          <cell r="Q3115">
            <v>0</v>
          </cell>
          <cell r="R3115">
            <v>0</v>
          </cell>
        </row>
        <row r="3116">
          <cell r="Q3116">
            <v>0</v>
          </cell>
          <cell r="R3116">
            <v>0</v>
          </cell>
        </row>
        <row r="3117">
          <cell r="Q3117">
            <v>0</v>
          </cell>
          <cell r="R3117">
            <v>0</v>
          </cell>
        </row>
        <row r="3118">
          <cell r="Q3118">
            <v>0</v>
          </cell>
          <cell r="R3118">
            <v>0</v>
          </cell>
        </row>
        <row r="3119">
          <cell r="Q3119">
            <v>0</v>
          </cell>
          <cell r="R3119">
            <v>0</v>
          </cell>
        </row>
        <row r="3120">
          <cell r="Q3120">
            <v>0</v>
          </cell>
          <cell r="R3120">
            <v>0</v>
          </cell>
        </row>
        <row r="3121">
          <cell r="Q3121">
            <v>0</v>
          </cell>
          <cell r="R3121">
            <v>0</v>
          </cell>
        </row>
        <row r="3122">
          <cell r="Q3122">
            <v>0</v>
          </cell>
          <cell r="R3122">
            <v>0</v>
          </cell>
        </row>
        <row r="3123">
          <cell r="Q3123">
            <v>0</v>
          </cell>
          <cell r="R3123">
            <v>0</v>
          </cell>
        </row>
        <row r="3124">
          <cell r="Q3124">
            <v>0</v>
          </cell>
          <cell r="R3124">
            <v>0</v>
          </cell>
        </row>
        <row r="3125">
          <cell r="Q3125">
            <v>0</v>
          </cell>
          <cell r="R3125">
            <v>0</v>
          </cell>
        </row>
        <row r="3126">
          <cell r="Q3126">
            <v>0</v>
          </cell>
          <cell r="R3126">
            <v>0</v>
          </cell>
        </row>
        <row r="3127">
          <cell r="Q3127">
            <v>0</v>
          </cell>
          <cell r="R3127">
            <v>0</v>
          </cell>
        </row>
        <row r="3128">
          <cell r="Q3128">
            <v>0</v>
          </cell>
          <cell r="R3128">
            <v>0</v>
          </cell>
        </row>
        <row r="3129">
          <cell r="Q3129">
            <v>0</v>
          </cell>
          <cell r="R3129">
            <v>0</v>
          </cell>
        </row>
        <row r="3130">
          <cell r="Q3130">
            <v>0</v>
          </cell>
          <cell r="R3130">
            <v>0</v>
          </cell>
        </row>
        <row r="3131">
          <cell r="Q3131">
            <v>0</v>
          </cell>
          <cell r="R3131">
            <v>0</v>
          </cell>
        </row>
        <row r="3132">
          <cell r="Q3132">
            <v>0</v>
          </cell>
          <cell r="R3132">
            <v>0</v>
          </cell>
        </row>
        <row r="3133">
          <cell r="Q3133">
            <v>0</v>
          </cell>
          <cell r="R3133">
            <v>0</v>
          </cell>
        </row>
        <row r="3134">
          <cell r="Q3134">
            <v>0</v>
          </cell>
          <cell r="R3134">
            <v>0</v>
          </cell>
        </row>
        <row r="3135">
          <cell r="Q3135">
            <v>0</v>
          </cell>
          <cell r="R3135">
            <v>0</v>
          </cell>
        </row>
        <row r="3136">
          <cell r="Q3136">
            <v>0</v>
          </cell>
          <cell r="R3136">
            <v>0</v>
          </cell>
        </row>
        <row r="3137">
          <cell r="Q3137">
            <v>0</v>
          </cell>
          <cell r="R3137">
            <v>0</v>
          </cell>
        </row>
        <row r="3138">
          <cell r="Q3138">
            <v>0</v>
          </cell>
          <cell r="R3138">
            <v>0</v>
          </cell>
        </row>
        <row r="3139">
          <cell r="Q3139">
            <v>0</v>
          </cell>
          <cell r="R3139">
            <v>0</v>
          </cell>
        </row>
        <row r="3140">
          <cell r="Q3140">
            <v>0</v>
          </cell>
          <cell r="R3140">
            <v>0</v>
          </cell>
        </row>
        <row r="3141">
          <cell r="Q3141">
            <v>0</v>
          </cell>
          <cell r="R3141">
            <v>0</v>
          </cell>
        </row>
        <row r="3142">
          <cell r="Q3142">
            <v>0</v>
          </cell>
          <cell r="R3142">
            <v>0</v>
          </cell>
        </row>
        <row r="3143">
          <cell r="Q3143">
            <v>0</v>
          </cell>
          <cell r="R3143">
            <v>0</v>
          </cell>
        </row>
        <row r="3144">
          <cell r="Q3144">
            <v>0</v>
          </cell>
          <cell r="R3144">
            <v>0</v>
          </cell>
        </row>
        <row r="3145">
          <cell r="Q3145">
            <v>0</v>
          </cell>
          <cell r="R3145">
            <v>0</v>
          </cell>
        </row>
        <row r="3146">
          <cell r="Q3146">
            <v>0</v>
          </cell>
          <cell r="R3146">
            <v>0</v>
          </cell>
        </row>
        <row r="3147">
          <cell r="Q3147">
            <v>10.85180420639727</v>
          </cell>
          <cell r="R3147">
            <v>0</v>
          </cell>
        </row>
        <row r="3148">
          <cell r="Q3148">
            <v>0</v>
          </cell>
          <cell r="R3148">
            <v>0</v>
          </cell>
        </row>
        <row r="3149">
          <cell r="Q3149">
            <v>0</v>
          </cell>
          <cell r="R3149">
            <v>0</v>
          </cell>
        </row>
        <row r="3150">
          <cell r="Q3150">
            <v>0</v>
          </cell>
          <cell r="R3150">
            <v>0</v>
          </cell>
        </row>
        <row r="3151">
          <cell r="Q3151">
            <v>0</v>
          </cell>
          <cell r="R3151">
            <v>0</v>
          </cell>
        </row>
        <row r="3152">
          <cell r="Q3152">
            <v>0</v>
          </cell>
          <cell r="R3152">
            <v>0</v>
          </cell>
        </row>
        <row r="3153">
          <cell r="Q3153">
            <v>0</v>
          </cell>
          <cell r="R3153">
            <v>0</v>
          </cell>
        </row>
        <row r="3154">
          <cell r="Q3154">
            <v>0</v>
          </cell>
          <cell r="R3154">
            <v>0</v>
          </cell>
        </row>
        <row r="3155">
          <cell r="Q3155">
            <v>0</v>
          </cell>
          <cell r="R3155">
            <v>0</v>
          </cell>
        </row>
        <row r="3156">
          <cell r="Q3156">
            <v>0</v>
          </cell>
          <cell r="R3156">
            <v>0</v>
          </cell>
        </row>
        <row r="3157">
          <cell r="Q3157">
            <v>0</v>
          </cell>
          <cell r="R3157">
            <v>0</v>
          </cell>
        </row>
        <row r="3158">
          <cell r="Q3158">
            <v>0</v>
          </cell>
          <cell r="R3158">
            <v>0</v>
          </cell>
        </row>
        <row r="3159">
          <cell r="Q3159">
            <v>0</v>
          </cell>
          <cell r="R3159">
            <v>0</v>
          </cell>
        </row>
        <row r="3160">
          <cell r="Q3160">
            <v>0</v>
          </cell>
          <cell r="R3160">
            <v>0</v>
          </cell>
        </row>
        <row r="3161">
          <cell r="Q3161">
            <v>0</v>
          </cell>
          <cell r="R3161">
            <v>0</v>
          </cell>
        </row>
        <row r="3162">
          <cell r="Q3162">
            <v>0</v>
          </cell>
          <cell r="R3162">
            <v>0</v>
          </cell>
        </row>
        <row r="3163">
          <cell r="Q3163">
            <v>0</v>
          </cell>
          <cell r="R3163">
            <v>0</v>
          </cell>
        </row>
        <row r="3164">
          <cell r="Q3164">
            <v>0</v>
          </cell>
          <cell r="R3164">
            <v>0</v>
          </cell>
        </row>
        <row r="3165">
          <cell r="Q3165">
            <v>0</v>
          </cell>
          <cell r="R3165">
            <v>0</v>
          </cell>
        </row>
        <row r="3166">
          <cell r="Q3166">
            <v>0</v>
          </cell>
          <cell r="R3166">
            <v>0</v>
          </cell>
        </row>
        <row r="3167">
          <cell r="Q3167">
            <v>0</v>
          </cell>
          <cell r="R3167">
            <v>0</v>
          </cell>
        </row>
        <row r="3168">
          <cell r="Q3168">
            <v>0</v>
          </cell>
          <cell r="R3168">
            <v>0</v>
          </cell>
        </row>
        <row r="3169">
          <cell r="Q3169">
            <v>0</v>
          </cell>
          <cell r="R3169">
            <v>0</v>
          </cell>
        </row>
        <row r="3170">
          <cell r="Q3170">
            <v>0</v>
          </cell>
          <cell r="R3170">
            <v>0</v>
          </cell>
        </row>
        <row r="3171">
          <cell r="Q3171">
            <v>0</v>
          </cell>
          <cell r="R3171">
            <v>0</v>
          </cell>
        </row>
        <row r="3172">
          <cell r="Q3172">
            <v>0</v>
          </cell>
          <cell r="R3172">
            <v>0</v>
          </cell>
        </row>
        <row r="3173">
          <cell r="Q3173">
            <v>0</v>
          </cell>
          <cell r="R3173">
            <v>0</v>
          </cell>
        </row>
        <row r="3174">
          <cell r="Q3174">
            <v>0</v>
          </cell>
          <cell r="R3174">
            <v>0</v>
          </cell>
        </row>
        <row r="3175">
          <cell r="Q3175">
            <v>0</v>
          </cell>
          <cell r="R3175">
            <v>0</v>
          </cell>
        </row>
        <row r="3176">
          <cell r="Q3176">
            <v>0</v>
          </cell>
          <cell r="R3176">
            <v>0</v>
          </cell>
        </row>
        <row r="3177">
          <cell r="Q3177">
            <v>0</v>
          </cell>
          <cell r="R3177">
            <v>0</v>
          </cell>
        </row>
        <row r="3178">
          <cell r="Q3178">
            <v>0</v>
          </cell>
          <cell r="R3178">
            <v>0</v>
          </cell>
        </row>
        <row r="3179">
          <cell r="Q3179">
            <v>0</v>
          </cell>
          <cell r="R3179">
            <v>0</v>
          </cell>
        </row>
        <row r="3180">
          <cell r="Q3180">
            <v>0</v>
          </cell>
          <cell r="R3180">
            <v>0</v>
          </cell>
        </row>
        <row r="3181">
          <cell r="Q3181">
            <v>0</v>
          </cell>
          <cell r="R3181">
            <v>0</v>
          </cell>
        </row>
        <row r="3182">
          <cell r="Q3182">
            <v>0</v>
          </cell>
          <cell r="R3182">
            <v>0</v>
          </cell>
        </row>
        <row r="3183">
          <cell r="Q3183">
            <v>0</v>
          </cell>
          <cell r="R3183">
            <v>0</v>
          </cell>
        </row>
        <row r="3184">
          <cell r="Q3184">
            <v>0</v>
          </cell>
          <cell r="R3184">
            <v>0</v>
          </cell>
        </row>
        <row r="3185">
          <cell r="Q3185">
            <v>0</v>
          </cell>
          <cell r="R3185">
            <v>0</v>
          </cell>
        </row>
        <row r="3186">
          <cell r="Q3186">
            <v>0</v>
          </cell>
          <cell r="R3186">
            <v>0</v>
          </cell>
        </row>
        <row r="3187">
          <cell r="Q3187">
            <v>0</v>
          </cell>
          <cell r="R3187">
            <v>0</v>
          </cell>
        </row>
        <row r="3188">
          <cell r="Q3188">
            <v>0</v>
          </cell>
          <cell r="R3188">
            <v>0</v>
          </cell>
        </row>
        <row r="3189">
          <cell r="Q3189">
            <v>0</v>
          </cell>
          <cell r="R3189">
            <v>0</v>
          </cell>
        </row>
        <row r="3190">
          <cell r="Q3190">
            <v>0</v>
          </cell>
          <cell r="R3190">
            <v>0</v>
          </cell>
        </row>
        <row r="3191">
          <cell r="Q3191">
            <v>0</v>
          </cell>
          <cell r="R3191">
            <v>0</v>
          </cell>
        </row>
        <row r="3192">
          <cell r="Q3192">
            <v>0</v>
          </cell>
          <cell r="R3192">
            <v>0</v>
          </cell>
        </row>
        <row r="3193">
          <cell r="Q3193">
            <v>0</v>
          </cell>
          <cell r="R3193">
            <v>0</v>
          </cell>
        </row>
        <row r="3194">
          <cell r="Q3194">
            <v>0</v>
          </cell>
          <cell r="R3194">
            <v>0</v>
          </cell>
        </row>
        <row r="3195">
          <cell r="Q3195">
            <v>0</v>
          </cell>
          <cell r="R3195">
            <v>0</v>
          </cell>
        </row>
        <row r="3196">
          <cell r="Q3196">
            <v>0</v>
          </cell>
          <cell r="R3196">
            <v>0</v>
          </cell>
        </row>
        <row r="3197">
          <cell r="Q3197">
            <v>0</v>
          </cell>
          <cell r="R3197">
            <v>0</v>
          </cell>
        </row>
        <row r="3198">
          <cell r="Q3198">
            <v>0</v>
          </cell>
          <cell r="R3198">
            <v>0</v>
          </cell>
        </row>
        <row r="3199">
          <cell r="Q3199">
            <v>0</v>
          </cell>
          <cell r="R3199">
            <v>0</v>
          </cell>
        </row>
        <row r="3200">
          <cell r="Q3200">
            <v>0</v>
          </cell>
          <cell r="R3200">
            <v>0</v>
          </cell>
        </row>
        <row r="3201">
          <cell r="Q3201">
            <v>0</v>
          </cell>
          <cell r="R3201">
            <v>0</v>
          </cell>
        </row>
        <row r="3202">
          <cell r="Q3202">
            <v>0</v>
          </cell>
          <cell r="R3202">
            <v>0</v>
          </cell>
        </row>
        <row r="3203">
          <cell r="Q3203">
            <v>0</v>
          </cell>
          <cell r="R3203">
            <v>0</v>
          </cell>
        </row>
        <row r="3204">
          <cell r="Q3204">
            <v>0</v>
          </cell>
          <cell r="R3204">
            <v>0</v>
          </cell>
        </row>
        <row r="3205">
          <cell r="Q3205">
            <v>0</v>
          </cell>
          <cell r="R3205">
            <v>0</v>
          </cell>
        </row>
        <row r="3206">
          <cell r="Q3206">
            <v>0</v>
          </cell>
          <cell r="R3206">
            <v>0</v>
          </cell>
        </row>
        <row r="3207">
          <cell r="Q3207">
            <v>0</v>
          </cell>
          <cell r="R3207">
            <v>0</v>
          </cell>
        </row>
        <row r="3208">
          <cell r="Q3208">
            <v>0</v>
          </cell>
          <cell r="R3208">
            <v>0</v>
          </cell>
        </row>
        <row r="3209">
          <cell r="Q3209">
            <v>0</v>
          </cell>
          <cell r="R3209">
            <v>0</v>
          </cell>
        </row>
        <row r="3210">
          <cell r="Q3210">
            <v>0</v>
          </cell>
          <cell r="R3210">
            <v>0</v>
          </cell>
        </row>
        <row r="3211">
          <cell r="Q3211">
            <v>0</v>
          </cell>
          <cell r="R3211">
            <v>0</v>
          </cell>
        </row>
        <row r="3212">
          <cell r="Q3212">
            <v>0</v>
          </cell>
          <cell r="R3212">
            <v>0</v>
          </cell>
        </row>
        <row r="3213">
          <cell r="Q3213">
            <v>0</v>
          </cell>
          <cell r="R3213">
            <v>0</v>
          </cell>
        </row>
        <row r="3214">
          <cell r="Q3214">
            <v>0</v>
          </cell>
          <cell r="R3214">
            <v>0</v>
          </cell>
        </row>
        <row r="3215">
          <cell r="Q3215">
            <v>0</v>
          </cell>
          <cell r="R3215">
            <v>0</v>
          </cell>
        </row>
        <row r="3216">
          <cell r="Q3216">
            <v>0</v>
          </cell>
          <cell r="R3216">
            <v>0</v>
          </cell>
        </row>
        <row r="3217">
          <cell r="Q3217">
            <v>0</v>
          </cell>
          <cell r="R3217">
            <v>0</v>
          </cell>
        </row>
        <row r="3218">
          <cell r="Q3218">
            <v>0</v>
          </cell>
          <cell r="R3218">
            <v>0</v>
          </cell>
        </row>
        <row r="3219">
          <cell r="Q3219">
            <v>0</v>
          </cell>
          <cell r="R3219">
            <v>0</v>
          </cell>
        </row>
        <row r="3220">
          <cell r="Q3220">
            <v>0</v>
          </cell>
          <cell r="R3220">
            <v>0</v>
          </cell>
        </row>
        <row r="3221">
          <cell r="Q3221">
            <v>0</v>
          </cell>
          <cell r="R3221">
            <v>0</v>
          </cell>
        </row>
        <row r="3222">
          <cell r="Q3222">
            <v>0</v>
          </cell>
          <cell r="R3222">
            <v>0</v>
          </cell>
        </row>
        <row r="3223">
          <cell r="Q3223">
            <v>0</v>
          </cell>
          <cell r="R3223">
            <v>0</v>
          </cell>
        </row>
        <row r="3224">
          <cell r="Q3224">
            <v>0</v>
          </cell>
          <cell r="R3224">
            <v>0</v>
          </cell>
        </row>
        <row r="3225">
          <cell r="Q3225">
            <v>0</v>
          </cell>
          <cell r="R3225">
            <v>0</v>
          </cell>
        </row>
        <row r="3226">
          <cell r="Q3226">
            <v>0</v>
          </cell>
          <cell r="R3226">
            <v>0</v>
          </cell>
        </row>
        <row r="3227">
          <cell r="Q3227">
            <v>0</v>
          </cell>
          <cell r="R3227">
            <v>0</v>
          </cell>
        </row>
        <row r="3228">
          <cell r="Q3228">
            <v>0</v>
          </cell>
          <cell r="R3228">
            <v>0</v>
          </cell>
        </row>
        <row r="3229">
          <cell r="Q3229">
            <v>0</v>
          </cell>
          <cell r="R3229">
            <v>0</v>
          </cell>
        </row>
        <row r="3230">
          <cell r="Q3230">
            <v>0</v>
          </cell>
          <cell r="R3230">
            <v>0</v>
          </cell>
        </row>
        <row r="3231">
          <cell r="Q3231">
            <v>0</v>
          </cell>
          <cell r="R3231">
            <v>0</v>
          </cell>
        </row>
        <row r="3232">
          <cell r="Q3232">
            <v>0</v>
          </cell>
          <cell r="R3232">
            <v>0</v>
          </cell>
        </row>
        <row r="3233">
          <cell r="Q3233">
            <v>0</v>
          </cell>
          <cell r="R3233">
            <v>0</v>
          </cell>
        </row>
        <row r="3234">
          <cell r="Q3234">
            <v>0</v>
          </cell>
          <cell r="R3234">
            <v>0</v>
          </cell>
        </row>
        <row r="3235">
          <cell r="Q3235">
            <v>0</v>
          </cell>
          <cell r="R3235">
            <v>0</v>
          </cell>
        </row>
        <row r="3236">
          <cell r="Q3236">
            <v>0</v>
          </cell>
          <cell r="R3236">
            <v>0</v>
          </cell>
        </row>
        <row r="3237">
          <cell r="Q3237">
            <v>0</v>
          </cell>
          <cell r="R3237">
            <v>0</v>
          </cell>
        </row>
        <row r="3238">
          <cell r="Q3238">
            <v>0</v>
          </cell>
          <cell r="R3238">
            <v>0</v>
          </cell>
        </row>
        <row r="3239">
          <cell r="Q3239">
            <v>0</v>
          </cell>
          <cell r="R3239">
            <v>0</v>
          </cell>
        </row>
        <row r="3240">
          <cell r="Q3240">
            <v>0</v>
          </cell>
          <cell r="R3240">
            <v>0</v>
          </cell>
        </row>
        <row r="3241">
          <cell r="Q3241">
            <v>0</v>
          </cell>
          <cell r="R3241">
            <v>0</v>
          </cell>
        </row>
        <row r="3242">
          <cell r="Q3242">
            <v>0</v>
          </cell>
          <cell r="R3242">
            <v>0</v>
          </cell>
        </row>
        <row r="3243">
          <cell r="Q3243">
            <v>0</v>
          </cell>
          <cell r="R3243">
            <v>0</v>
          </cell>
        </row>
        <row r="3244">
          <cell r="Q3244">
            <v>0</v>
          </cell>
          <cell r="R3244">
            <v>0</v>
          </cell>
        </row>
        <row r="3245">
          <cell r="Q3245">
            <v>0</v>
          </cell>
          <cell r="R3245">
            <v>0</v>
          </cell>
        </row>
        <row r="3246">
          <cell r="Q3246">
            <v>0</v>
          </cell>
          <cell r="R3246">
            <v>0</v>
          </cell>
        </row>
        <row r="3247">
          <cell r="Q3247">
            <v>0</v>
          </cell>
          <cell r="R3247">
            <v>0</v>
          </cell>
        </row>
        <row r="3248">
          <cell r="Q3248">
            <v>0</v>
          </cell>
          <cell r="R3248">
            <v>0</v>
          </cell>
        </row>
        <row r="3249">
          <cell r="Q3249">
            <v>0</v>
          </cell>
          <cell r="R3249">
            <v>0</v>
          </cell>
        </row>
        <row r="3250">
          <cell r="Q3250">
            <v>0</v>
          </cell>
          <cell r="R3250">
            <v>0</v>
          </cell>
        </row>
        <row r="3251">
          <cell r="Q3251">
            <v>0</v>
          </cell>
          <cell r="R3251">
            <v>0</v>
          </cell>
        </row>
        <row r="3252">
          <cell r="Q3252">
            <v>0</v>
          </cell>
          <cell r="R3252">
            <v>0</v>
          </cell>
        </row>
        <row r="3253">
          <cell r="Q3253">
            <v>0</v>
          </cell>
          <cell r="R3253">
            <v>0</v>
          </cell>
        </row>
        <row r="3254">
          <cell r="Q3254">
            <v>0</v>
          </cell>
          <cell r="R3254">
            <v>0</v>
          </cell>
        </row>
        <row r="3255">
          <cell r="Q3255">
            <v>0</v>
          </cell>
          <cell r="R3255">
            <v>0</v>
          </cell>
        </row>
        <row r="3256">
          <cell r="Q3256">
            <v>25.037658099894166</v>
          </cell>
          <cell r="R3256">
            <v>0</v>
          </cell>
        </row>
        <row r="3257">
          <cell r="Q3257">
            <v>8.3876555208084511</v>
          </cell>
          <cell r="R3257">
            <v>0</v>
          </cell>
        </row>
        <row r="3258">
          <cell r="Q3258">
            <v>7.6523200333872738</v>
          </cell>
          <cell r="R3258">
            <v>0</v>
          </cell>
        </row>
        <row r="3259">
          <cell r="Q3259">
            <v>2.4779710392560692</v>
          </cell>
          <cell r="R3259">
            <v>0</v>
          </cell>
        </row>
        <row r="3260">
          <cell r="Q3260">
            <v>1.2967880895092616</v>
          </cell>
          <cell r="R3260">
            <v>0</v>
          </cell>
        </row>
        <row r="3261">
          <cell r="Q3261">
            <v>0</v>
          </cell>
          <cell r="R3261">
            <v>0</v>
          </cell>
        </row>
        <row r="3262">
          <cell r="Q3262">
            <v>0</v>
          </cell>
          <cell r="R3262">
            <v>0</v>
          </cell>
        </row>
        <row r="3263">
          <cell r="Q3263">
            <v>0</v>
          </cell>
          <cell r="R3263">
            <v>0</v>
          </cell>
        </row>
        <row r="3264">
          <cell r="Q3264">
            <v>157.83730158730157</v>
          </cell>
          <cell r="R3264">
            <v>0</v>
          </cell>
        </row>
        <row r="3265">
          <cell r="Q3265">
            <v>10.689286836006575</v>
          </cell>
          <cell r="R3265">
            <v>0</v>
          </cell>
        </row>
        <row r="3266">
          <cell r="Q3266">
            <v>7.9451942011060277</v>
          </cell>
          <cell r="R3266">
            <v>23.835582603318084</v>
          </cell>
        </row>
        <row r="3267">
          <cell r="Q3267">
            <v>3.2354689575407312</v>
          </cell>
          <cell r="R3267">
            <v>9.7064068726221944</v>
          </cell>
        </row>
        <row r="3268">
          <cell r="Q3268">
            <v>3.2354689575407312</v>
          </cell>
          <cell r="R3268">
            <v>9.7064068726221944</v>
          </cell>
        </row>
        <row r="3269">
          <cell r="Q3269">
            <v>6.8197650013721915</v>
          </cell>
          <cell r="R3269">
            <v>20.459295004116573</v>
          </cell>
        </row>
        <row r="3270">
          <cell r="Q3270">
            <v>3.2354689575407312</v>
          </cell>
          <cell r="R3270">
            <v>9.7064068726221944</v>
          </cell>
        </row>
        <row r="3271">
          <cell r="Q3271">
            <v>2.3692804177266775</v>
          </cell>
          <cell r="R3271">
            <v>7.1078412531800321</v>
          </cell>
        </row>
        <row r="3272">
          <cell r="Q3272">
            <v>0</v>
          </cell>
          <cell r="R3272">
            <v>0</v>
          </cell>
        </row>
        <row r="3273">
          <cell r="Q3273">
            <v>0</v>
          </cell>
          <cell r="R3273">
            <v>0</v>
          </cell>
        </row>
        <row r="3274">
          <cell r="Q3274">
            <v>0</v>
          </cell>
          <cell r="R3274">
            <v>0</v>
          </cell>
        </row>
        <row r="3275">
          <cell r="Q3275">
            <v>0</v>
          </cell>
          <cell r="R3275">
            <v>0</v>
          </cell>
        </row>
        <row r="3276">
          <cell r="Q3276">
            <v>0</v>
          </cell>
          <cell r="R3276">
            <v>0</v>
          </cell>
        </row>
        <row r="3277">
          <cell r="Q3277">
            <v>0</v>
          </cell>
          <cell r="R3277">
            <v>0</v>
          </cell>
        </row>
        <row r="3278">
          <cell r="Q3278">
            <v>0</v>
          </cell>
          <cell r="R3278">
            <v>0</v>
          </cell>
        </row>
        <row r="3279">
          <cell r="Q3279">
            <v>0</v>
          </cell>
          <cell r="R3279">
            <v>0</v>
          </cell>
        </row>
        <row r="3280">
          <cell r="Q3280">
            <v>0</v>
          </cell>
          <cell r="R3280">
            <v>0</v>
          </cell>
        </row>
        <row r="3281">
          <cell r="Q3281">
            <v>0</v>
          </cell>
          <cell r="R3281">
            <v>0</v>
          </cell>
        </row>
        <row r="3282">
          <cell r="Q3282">
            <v>11.9438</v>
          </cell>
          <cell r="R3282">
            <v>0</v>
          </cell>
        </row>
        <row r="3283">
          <cell r="Q3283">
            <v>3.3875433221511035</v>
          </cell>
          <cell r="R3283">
            <v>0</v>
          </cell>
        </row>
        <row r="3284">
          <cell r="Q3284">
            <v>3.1915156410362475</v>
          </cell>
          <cell r="R3284">
            <v>0</v>
          </cell>
        </row>
        <row r="3285">
          <cell r="Q3285">
            <v>1.630472545532337</v>
          </cell>
          <cell r="R3285">
            <v>0</v>
          </cell>
        </row>
        <row r="3286">
          <cell r="Q3286">
            <v>1.630472545532337</v>
          </cell>
          <cell r="R3286">
            <v>0</v>
          </cell>
        </row>
        <row r="3287">
          <cell r="Q3287">
            <v>0</v>
          </cell>
          <cell r="R3287">
            <v>0</v>
          </cell>
        </row>
        <row r="3288">
          <cell r="Q3288">
            <v>0</v>
          </cell>
          <cell r="R3288">
            <v>0</v>
          </cell>
        </row>
        <row r="3289">
          <cell r="Q3289">
            <v>17.517197553063507</v>
          </cell>
          <cell r="R3289">
            <v>0</v>
          </cell>
        </row>
        <row r="3290">
          <cell r="Q3290">
            <v>2.9956810129748832</v>
          </cell>
          <cell r="R3290">
            <v>0</v>
          </cell>
        </row>
        <row r="3291">
          <cell r="Q3291">
            <v>8.7746814234914474</v>
          </cell>
          <cell r="R3291">
            <v>0</v>
          </cell>
        </row>
        <row r="3292">
          <cell r="Q3292">
            <v>8.206576858235417</v>
          </cell>
          <cell r="R3292">
            <v>0</v>
          </cell>
        </row>
        <row r="3293">
          <cell r="Q3293">
            <v>12.589689331350883</v>
          </cell>
          <cell r="R3293">
            <v>0</v>
          </cell>
        </row>
        <row r="3294">
          <cell r="Q3294">
            <v>0</v>
          </cell>
          <cell r="R3294">
            <v>0</v>
          </cell>
        </row>
        <row r="3295">
          <cell r="Q3295">
            <v>0</v>
          </cell>
          <cell r="R3295">
            <v>0</v>
          </cell>
        </row>
        <row r="3296">
          <cell r="Q3296">
            <v>0</v>
          </cell>
          <cell r="R3296">
            <v>0</v>
          </cell>
        </row>
        <row r="3297">
          <cell r="Q3297">
            <v>2.2583622147674025</v>
          </cell>
          <cell r="R3297">
            <v>0</v>
          </cell>
        </row>
        <row r="3298">
          <cell r="Q3298">
            <v>1.0414419460223545</v>
          </cell>
          <cell r="R3298">
            <v>0</v>
          </cell>
        </row>
        <row r="3299">
          <cell r="Q3299">
            <v>6.9804605855603183</v>
          </cell>
          <cell r="R3299">
            <v>0</v>
          </cell>
        </row>
        <row r="3300">
          <cell r="Q3300">
            <v>0.85666998785709814</v>
          </cell>
          <cell r="R3300">
            <v>0</v>
          </cell>
        </row>
        <row r="3301">
          <cell r="Q3301">
            <v>1.2561421818583995</v>
          </cell>
          <cell r="R3301">
            <v>0</v>
          </cell>
        </row>
        <row r="3302">
          <cell r="Q3302">
            <v>0</v>
          </cell>
          <cell r="R3302">
            <v>0</v>
          </cell>
        </row>
        <row r="3303">
          <cell r="Q3303">
            <v>0</v>
          </cell>
          <cell r="R3303">
            <v>0</v>
          </cell>
        </row>
        <row r="3304">
          <cell r="Q3304">
            <v>0</v>
          </cell>
          <cell r="R3304">
            <v>0</v>
          </cell>
        </row>
        <row r="3305">
          <cell r="Q3305">
            <v>0.96324364426160924</v>
          </cell>
          <cell r="R3305">
            <v>0</v>
          </cell>
        </row>
        <row r="3306">
          <cell r="Q3306">
            <v>0</v>
          </cell>
          <cell r="R3306">
            <v>0</v>
          </cell>
        </row>
        <row r="3307">
          <cell r="Q3307">
            <v>0</v>
          </cell>
          <cell r="R3307">
            <v>0</v>
          </cell>
        </row>
        <row r="3308">
          <cell r="Q3308">
            <v>0</v>
          </cell>
          <cell r="R3308">
            <v>0</v>
          </cell>
        </row>
        <row r="3309">
          <cell r="Q3309">
            <v>0</v>
          </cell>
          <cell r="R3309">
            <v>0</v>
          </cell>
        </row>
        <row r="3310">
          <cell r="Q3310">
            <v>0</v>
          </cell>
          <cell r="R3310">
            <v>0</v>
          </cell>
        </row>
        <row r="3311">
          <cell r="Q3311">
            <v>0</v>
          </cell>
          <cell r="R3311">
            <v>0</v>
          </cell>
        </row>
        <row r="3312">
          <cell r="Q3312">
            <v>0</v>
          </cell>
          <cell r="R3312">
            <v>0</v>
          </cell>
        </row>
        <row r="3313">
          <cell r="Q3313">
            <v>3.7201999999999997</v>
          </cell>
          <cell r="R3313">
            <v>0</v>
          </cell>
        </row>
        <row r="3314">
          <cell r="Q3314">
            <v>1.2766062564144991</v>
          </cell>
          <cell r="R3314">
            <v>0</v>
          </cell>
        </row>
        <row r="3315">
          <cell r="Q3315">
            <v>1.5540441449605087</v>
          </cell>
          <cell r="R3315">
            <v>0</v>
          </cell>
        </row>
        <row r="3316">
          <cell r="Q3316">
            <v>0</v>
          </cell>
          <cell r="R3316">
            <v>0</v>
          </cell>
        </row>
        <row r="3317">
          <cell r="Q3317">
            <v>0</v>
          </cell>
          <cell r="R3317">
            <v>0</v>
          </cell>
        </row>
        <row r="3318">
          <cell r="Q3318">
            <v>12.214612036200771</v>
          </cell>
          <cell r="R3318">
            <v>0</v>
          </cell>
        </row>
        <row r="3319">
          <cell r="Q3319">
            <v>7.5507748351367763</v>
          </cell>
          <cell r="R3319">
            <v>0</v>
          </cell>
        </row>
        <row r="3320">
          <cell r="Q3320">
            <v>20.125333499022311</v>
          </cell>
          <cell r="R3320">
            <v>0</v>
          </cell>
        </row>
        <row r="3321">
          <cell r="Q3321">
            <v>3.6591539890028777</v>
          </cell>
          <cell r="R3321">
            <v>0</v>
          </cell>
        </row>
        <row r="3322">
          <cell r="Q3322">
            <v>3.37343083153185</v>
          </cell>
          <cell r="R3322">
            <v>0</v>
          </cell>
        </row>
        <row r="3323">
          <cell r="Q3323">
            <v>8.2512749892715576</v>
          </cell>
          <cell r="R3323">
            <v>0</v>
          </cell>
        </row>
        <row r="3324">
          <cell r="Q3324">
            <v>0</v>
          </cell>
          <cell r="R3324">
            <v>0</v>
          </cell>
        </row>
        <row r="3325">
          <cell r="Q3325">
            <v>0</v>
          </cell>
          <cell r="R3325">
            <v>0</v>
          </cell>
        </row>
        <row r="3326">
          <cell r="Q3326">
            <v>2.2583622147674025</v>
          </cell>
          <cell r="R3326">
            <v>0</v>
          </cell>
        </row>
        <row r="3327">
          <cell r="Q3327">
            <v>1.5795202784844515</v>
          </cell>
          <cell r="R3327">
            <v>0</v>
          </cell>
        </row>
        <row r="3328">
          <cell r="Q3328">
            <v>1.2992828097210811</v>
          </cell>
          <cell r="R3328">
            <v>0</v>
          </cell>
        </row>
        <row r="3329">
          <cell r="Q3329">
            <v>7.0314128526082031</v>
          </cell>
          <cell r="R3329">
            <v>0</v>
          </cell>
        </row>
        <row r="3330">
          <cell r="Q3330">
            <v>0</v>
          </cell>
          <cell r="R3330">
            <v>0</v>
          </cell>
        </row>
        <row r="3331">
          <cell r="Q3331">
            <v>0</v>
          </cell>
          <cell r="R3331">
            <v>0</v>
          </cell>
        </row>
        <row r="3332">
          <cell r="Q3332">
            <v>2.9459</v>
          </cell>
          <cell r="R3332">
            <v>0</v>
          </cell>
        </row>
        <row r="3333">
          <cell r="Q3333">
            <v>0</v>
          </cell>
          <cell r="R3333">
            <v>0</v>
          </cell>
        </row>
        <row r="3334">
          <cell r="Q3334">
            <v>0</v>
          </cell>
          <cell r="R3334">
            <v>0</v>
          </cell>
        </row>
        <row r="3335">
          <cell r="Q3335">
            <v>0</v>
          </cell>
          <cell r="R3335">
            <v>0</v>
          </cell>
        </row>
        <row r="3336">
          <cell r="Q3336">
            <v>0</v>
          </cell>
          <cell r="R3336">
            <v>0</v>
          </cell>
        </row>
        <row r="3337">
          <cell r="Q3337">
            <v>0</v>
          </cell>
          <cell r="R3337">
            <v>0</v>
          </cell>
        </row>
        <row r="3338">
          <cell r="Q3338">
            <v>0</v>
          </cell>
          <cell r="R3338">
            <v>0</v>
          </cell>
        </row>
        <row r="3339">
          <cell r="Q3339">
            <v>0</v>
          </cell>
          <cell r="R3339">
            <v>0</v>
          </cell>
        </row>
        <row r="3340">
          <cell r="Q3340">
            <v>0</v>
          </cell>
          <cell r="R3340">
            <v>0</v>
          </cell>
        </row>
        <row r="3341">
          <cell r="Q3341">
            <v>0</v>
          </cell>
          <cell r="R3341">
            <v>0</v>
          </cell>
        </row>
        <row r="3342">
          <cell r="Q3342">
            <v>0</v>
          </cell>
          <cell r="R3342">
            <v>0</v>
          </cell>
        </row>
        <row r="3343">
          <cell r="Q3343">
            <v>1.630472545532337</v>
          </cell>
          <cell r="R3343">
            <v>0</v>
          </cell>
        </row>
        <row r="3344">
          <cell r="Q3344">
            <v>0</v>
          </cell>
          <cell r="R3344">
            <v>0</v>
          </cell>
        </row>
        <row r="3345">
          <cell r="Q3345">
            <v>1.5540441449605087</v>
          </cell>
          <cell r="R3345">
            <v>0</v>
          </cell>
        </row>
        <row r="3346">
          <cell r="Q3346">
            <v>0</v>
          </cell>
          <cell r="R3346">
            <v>0</v>
          </cell>
        </row>
        <row r="3347">
          <cell r="Q3347">
            <v>0</v>
          </cell>
          <cell r="R3347">
            <v>0</v>
          </cell>
        </row>
        <row r="3348">
          <cell r="Q3348">
            <v>0</v>
          </cell>
          <cell r="R3348">
            <v>0</v>
          </cell>
        </row>
        <row r="3349">
          <cell r="Q3349">
            <v>14.78390684020351</v>
          </cell>
          <cell r="R3349">
            <v>0</v>
          </cell>
        </row>
        <row r="3350">
          <cell r="Q3350">
            <v>11.373283912934426</v>
          </cell>
          <cell r="R3350">
            <v>0</v>
          </cell>
        </row>
        <row r="3351">
          <cell r="Q3351">
            <v>2.3648790547058431</v>
          </cell>
          <cell r="R3351">
            <v>0</v>
          </cell>
        </row>
        <row r="3352">
          <cell r="Q3352">
            <v>8.2222212040980658</v>
          </cell>
          <cell r="R3352">
            <v>0</v>
          </cell>
        </row>
        <row r="3353">
          <cell r="Q3353">
            <v>0</v>
          </cell>
          <cell r="R3353">
            <v>0</v>
          </cell>
        </row>
        <row r="3354">
          <cell r="Q3354">
            <v>0</v>
          </cell>
          <cell r="R3354">
            <v>0</v>
          </cell>
        </row>
        <row r="3355">
          <cell r="Q3355">
            <v>0</v>
          </cell>
          <cell r="R3355">
            <v>0</v>
          </cell>
        </row>
        <row r="3356">
          <cell r="Q3356">
            <v>1.8509388138053704</v>
          </cell>
          <cell r="R3356">
            <v>0</v>
          </cell>
        </row>
        <row r="3357">
          <cell r="Q3357">
            <v>2.3205189729720099</v>
          </cell>
          <cell r="R3357">
            <v>0</v>
          </cell>
        </row>
        <row r="3358">
          <cell r="Q3358">
            <v>1.210848593570236</v>
          </cell>
          <cell r="R3358">
            <v>0</v>
          </cell>
        </row>
        <row r="3359">
          <cell r="Q3359">
            <v>1.0078470445377623</v>
          </cell>
          <cell r="R3359">
            <v>0</v>
          </cell>
        </row>
        <row r="3360">
          <cell r="Q3360">
            <v>1.2610686094351669</v>
          </cell>
          <cell r="R3360">
            <v>0</v>
          </cell>
        </row>
        <row r="3361">
          <cell r="Q3361">
            <v>7.4135548554673454</v>
          </cell>
          <cell r="R3361">
            <v>0</v>
          </cell>
        </row>
        <row r="3362">
          <cell r="Q3362">
            <v>0</v>
          </cell>
          <cell r="R3362">
            <v>0</v>
          </cell>
        </row>
        <row r="3363">
          <cell r="Q3363">
            <v>0</v>
          </cell>
          <cell r="R3363">
            <v>0</v>
          </cell>
        </row>
        <row r="3364">
          <cell r="Q3364">
            <v>0</v>
          </cell>
          <cell r="R3364">
            <v>0</v>
          </cell>
        </row>
        <row r="3365">
          <cell r="Q3365">
            <v>0</v>
          </cell>
          <cell r="R3365">
            <v>0</v>
          </cell>
        </row>
        <row r="3366">
          <cell r="Q3366">
            <v>0</v>
          </cell>
          <cell r="R3366">
            <v>0</v>
          </cell>
        </row>
        <row r="3367">
          <cell r="Q3367">
            <v>0</v>
          </cell>
          <cell r="R3367">
            <v>0</v>
          </cell>
        </row>
        <row r="3368">
          <cell r="Q3368">
            <v>0</v>
          </cell>
          <cell r="R3368">
            <v>0</v>
          </cell>
        </row>
        <row r="3369">
          <cell r="Q3369">
            <v>0</v>
          </cell>
          <cell r="R3369">
            <v>0</v>
          </cell>
        </row>
        <row r="3370">
          <cell r="Q3370">
            <v>0</v>
          </cell>
          <cell r="R3370">
            <v>0</v>
          </cell>
        </row>
        <row r="3371">
          <cell r="Q3371">
            <v>0</v>
          </cell>
          <cell r="R3371">
            <v>0</v>
          </cell>
        </row>
        <row r="3372">
          <cell r="Q3372">
            <v>0</v>
          </cell>
          <cell r="R3372">
            <v>0</v>
          </cell>
        </row>
        <row r="3373">
          <cell r="Q3373">
            <v>1.57975</v>
          </cell>
          <cell r="R3373">
            <v>0</v>
          </cell>
        </row>
        <row r="3374">
          <cell r="Q3374">
            <v>1.57975</v>
          </cell>
          <cell r="R3374">
            <v>0</v>
          </cell>
        </row>
        <row r="3375">
          <cell r="Q3375">
            <v>1.57975</v>
          </cell>
          <cell r="R3375">
            <v>0</v>
          </cell>
        </row>
        <row r="3376">
          <cell r="Q3376">
            <v>1.7578532131520508</v>
          </cell>
          <cell r="R3376">
            <v>0</v>
          </cell>
        </row>
        <row r="3377">
          <cell r="Q3377">
            <v>3.6623500000000004</v>
          </cell>
          <cell r="R3377">
            <v>0</v>
          </cell>
        </row>
        <row r="3378">
          <cell r="Q3378">
            <v>1.2766062564144991</v>
          </cell>
          <cell r="R3378">
            <v>0</v>
          </cell>
        </row>
        <row r="3379">
          <cell r="Q3379">
            <v>1.5540441449605087</v>
          </cell>
          <cell r="R3379">
            <v>0</v>
          </cell>
        </row>
        <row r="3380">
          <cell r="Q3380">
            <v>0</v>
          </cell>
          <cell r="R3380">
            <v>0</v>
          </cell>
        </row>
        <row r="3381">
          <cell r="Q3381">
            <v>0</v>
          </cell>
          <cell r="R3381">
            <v>0</v>
          </cell>
        </row>
        <row r="3382">
          <cell r="Q3382">
            <v>0</v>
          </cell>
          <cell r="R3382">
            <v>0</v>
          </cell>
        </row>
        <row r="3383">
          <cell r="Q3383">
            <v>0</v>
          </cell>
          <cell r="R3383">
            <v>0</v>
          </cell>
        </row>
        <row r="3384">
          <cell r="Q3384">
            <v>14.78390684020351</v>
          </cell>
          <cell r="R3384">
            <v>0</v>
          </cell>
        </row>
        <row r="3385">
          <cell r="Q3385">
            <v>2.3560830114630478</v>
          </cell>
          <cell r="R3385">
            <v>0</v>
          </cell>
        </row>
        <row r="3386">
          <cell r="Q3386">
            <v>12.316973695125757</v>
          </cell>
          <cell r="R3386">
            <v>0</v>
          </cell>
        </row>
        <row r="3387">
          <cell r="Q3387">
            <v>7.8311125575318359</v>
          </cell>
          <cell r="R3387">
            <v>0</v>
          </cell>
        </row>
        <row r="3388">
          <cell r="Q3388">
            <v>0</v>
          </cell>
          <cell r="R3388">
            <v>0</v>
          </cell>
        </row>
        <row r="3389">
          <cell r="Q3389">
            <v>0</v>
          </cell>
          <cell r="R3389">
            <v>0</v>
          </cell>
        </row>
        <row r="3390">
          <cell r="Q3390">
            <v>0</v>
          </cell>
          <cell r="R3390">
            <v>0</v>
          </cell>
        </row>
        <row r="3391">
          <cell r="Q3391">
            <v>12.371322471701035</v>
          </cell>
          <cell r="R3391">
            <v>0</v>
          </cell>
        </row>
        <row r="3392">
          <cell r="Q3392">
            <v>2.3205189729720099</v>
          </cell>
          <cell r="R3392">
            <v>0</v>
          </cell>
        </row>
        <row r="3393">
          <cell r="Q3393">
            <v>1.0078470445377623</v>
          </cell>
          <cell r="R3393">
            <v>0</v>
          </cell>
        </row>
        <row r="3394">
          <cell r="Q3394">
            <v>1.2610686094351669</v>
          </cell>
          <cell r="R3394">
            <v>0</v>
          </cell>
        </row>
        <row r="3395">
          <cell r="Q3395">
            <v>7.4135548554673454</v>
          </cell>
          <cell r="R3395">
            <v>0</v>
          </cell>
        </row>
        <row r="3396">
          <cell r="Q3396">
            <v>0</v>
          </cell>
          <cell r="R3396">
            <v>0</v>
          </cell>
        </row>
        <row r="3397">
          <cell r="Q3397">
            <v>1.1987703033600592</v>
          </cell>
          <cell r="R3397">
            <v>0</v>
          </cell>
        </row>
        <row r="3398">
          <cell r="Q3398">
            <v>0</v>
          </cell>
          <cell r="R3398">
            <v>0</v>
          </cell>
        </row>
        <row r="3399">
          <cell r="Q3399">
            <v>0</v>
          </cell>
          <cell r="R3399">
            <v>0</v>
          </cell>
        </row>
        <row r="3400">
          <cell r="Q3400">
            <v>0</v>
          </cell>
          <cell r="R3400">
            <v>0</v>
          </cell>
        </row>
        <row r="3401">
          <cell r="Q3401">
            <v>0</v>
          </cell>
          <cell r="R3401">
            <v>0</v>
          </cell>
        </row>
        <row r="3402">
          <cell r="Q3402">
            <v>0</v>
          </cell>
          <cell r="R3402">
            <v>0</v>
          </cell>
        </row>
        <row r="3403">
          <cell r="Q3403">
            <v>0</v>
          </cell>
          <cell r="R3403">
            <v>0</v>
          </cell>
        </row>
        <row r="3404">
          <cell r="Q3404">
            <v>0</v>
          </cell>
          <cell r="R3404">
            <v>0</v>
          </cell>
        </row>
        <row r="3405">
          <cell r="Q3405">
            <v>0</v>
          </cell>
          <cell r="R3405">
            <v>0</v>
          </cell>
        </row>
        <row r="3406">
          <cell r="Q3406">
            <v>0</v>
          </cell>
          <cell r="R3406">
            <v>0</v>
          </cell>
        </row>
        <row r="3407">
          <cell r="Q3407">
            <v>0</v>
          </cell>
          <cell r="R3407">
            <v>0</v>
          </cell>
        </row>
        <row r="3408">
          <cell r="Q3408">
            <v>0</v>
          </cell>
          <cell r="R3408">
            <v>0</v>
          </cell>
        </row>
        <row r="3409">
          <cell r="Q3409">
            <v>2.3824103842262949</v>
          </cell>
          <cell r="R3409">
            <v>0</v>
          </cell>
        </row>
        <row r="3410">
          <cell r="Q3410">
            <v>1.7578532131520508</v>
          </cell>
          <cell r="R3410">
            <v>0</v>
          </cell>
        </row>
        <row r="3411">
          <cell r="Q3411">
            <v>3.7291000000000003</v>
          </cell>
          <cell r="R3411">
            <v>0</v>
          </cell>
        </row>
        <row r="3412">
          <cell r="Q3412">
            <v>1.5540441449605087</v>
          </cell>
          <cell r="R3412">
            <v>0</v>
          </cell>
        </row>
        <row r="3413">
          <cell r="Q3413">
            <v>1.2766062564144991</v>
          </cell>
          <cell r="R3413">
            <v>0</v>
          </cell>
        </row>
        <row r="3414">
          <cell r="Q3414">
            <v>0</v>
          </cell>
          <cell r="R3414">
            <v>0</v>
          </cell>
        </row>
        <row r="3415">
          <cell r="Q3415">
            <v>0</v>
          </cell>
          <cell r="R3415">
            <v>0</v>
          </cell>
        </row>
        <row r="3416">
          <cell r="Q3416">
            <v>0</v>
          </cell>
          <cell r="R3416">
            <v>0</v>
          </cell>
        </row>
        <row r="3417">
          <cell r="Q3417">
            <v>0</v>
          </cell>
          <cell r="R3417">
            <v>0</v>
          </cell>
        </row>
        <row r="3418">
          <cell r="Q3418">
            <v>14.78390684020351</v>
          </cell>
          <cell r="R3418">
            <v>0</v>
          </cell>
        </row>
        <row r="3419">
          <cell r="Q3419">
            <v>2.3560830114630478</v>
          </cell>
          <cell r="R3419">
            <v>0</v>
          </cell>
        </row>
        <row r="3420">
          <cell r="Q3420">
            <v>12.316973695125757</v>
          </cell>
          <cell r="R3420">
            <v>0</v>
          </cell>
        </row>
        <row r="3421">
          <cell r="Q3421">
            <v>7.8311125575318359</v>
          </cell>
          <cell r="R3421">
            <v>0</v>
          </cell>
        </row>
        <row r="3422">
          <cell r="Q3422">
            <v>0</v>
          </cell>
          <cell r="R3422">
            <v>0</v>
          </cell>
        </row>
        <row r="3423">
          <cell r="Q3423">
            <v>0</v>
          </cell>
          <cell r="R3423">
            <v>0</v>
          </cell>
        </row>
        <row r="3424">
          <cell r="Q3424">
            <v>0</v>
          </cell>
          <cell r="R3424">
            <v>0</v>
          </cell>
        </row>
        <row r="3425">
          <cell r="Q3425">
            <v>0</v>
          </cell>
          <cell r="R3425">
            <v>0</v>
          </cell>
        </row>
        <row r="3426">
          <cell r="Q3426">
            <v>2.3205189729720099</v>
          </cell>
          <cell r="R3426">
            <v>0</v>
          </cell>
        </row>
        <row r="3427">
          <cell r="Q3427">
            <v>1.0078470445377623</v>
          </cell>
          <cell r="R3427">
            <v>0</v>
          </cell>
        </row>
        <row r="3428">
          <cell r="Q3428">
            <v>1.2610686094351669</v>
          </cell>
          <cell r="R3428">
            <v>0</v>
          </cell>
        </row>
        <row r="3429">
          <cell r="Q3429">
            <v>7.4135548554673454</v>
          </cell>
          <cell r="R3429">
            <v>0</v>
          </cell>
        </row>
        <row r="3430">
          <cell r="Q3430">
            <v>0</v>
          </cell>
          <cell r="R3430">
            <v>0</v>
          </cell>
        </row>
        <row r="3431">
          <cell r="Q3431">
            <v>0</v>
          </cell>
          <cell r="R3431">
            <v>0</v>
          </cell>
        </row>
        <row r="3432">
          <cell r="Q3432">
            <v>0</v>
          </cell>
          <cell r="R3432">
            <v>0</v>
          </cell>
        </row>
        <row r="3433">
          <cell r="Q3433">
            <v>0</v>
          </cell>
          <cell r="R3433">
            <v>0</v>
          </cell>
        </row>
        <row r="3434">
          <cell r="Q3434">
            <v>0</v>
          </cell>
          <cell r="R3434">
            <v>0</v>
          </cell>
        </row>
        <row r="3435">
          <cell r="Q3435">
            <v>0</v>
          </cell>
          <cell r="R3435">
            <v>0</v>
          </cell>
        </row>
        <row r="3436">
          <cell r="Q3436">
            <v>0</v>
          </cell>
          <cell r="R3436">
            <v>0</v>
          </cell>
        </row>
        <row r="3437">
          <cell r="Q3437">
            <v>0</v>
          </cell>
          <cell r="R3437">
            <v>0</v>
          </cell>
        </row>
        <row r="3438">
          <cell r="Q3438">
            <v>0</v>
          </cell>
          <cell r="R3438">
            <v>0</v>
          </cell>
        </row>
        <row r="3439">
          <cell r="Q3439">
            <v>0</v>
          </cell>
          <cell r="R3439">
            <v>0</v>
          </cell>
        </row>
        <row r="3440">
          <cell r="Q3440">
            <v>0</v>
          </cell>
          <cell r="R3440">
            <v>0</v>
          </cell>
        </row>
        <row r="3441">
          <cell r="Q3441">
            <v>5.2287499999999998</v>
          </cell>
          <cell r="R3441">
            <v>0</v>
          </cell>
        </row>
        <row r="3442">
          <cell r="Q3442">
            <v>0</v>
          </cell>
          <cell r="R3442">
            <v>0</v>
          </cell>
        </row>
        <row r="3443">
          <cell r="Q3443">
            <v>0</v>
          </cell>
          <cell r="R3443">
            <v>0</v>
          </cell>
        </row>
        <row r="3444">
          <cell r="Q3444">
            <v>4.7437000000000005</v>
          </cell>
          <cell r="R3444">
            <v>0</v>
          </cell>
        </row>
        <row r="3445">
          <cell r="Q3445">
            <v>1.7578532131520508</v>
          </cell>
          <cell r="R3445">
            <v>0</v>
          </cell>
        </row>
        <row r="3446">
          <cell r="Q3446">
            <v>3.7291000000000003</v>
          </cell>
          <cell r="R3446">
            <v>0</v>
          </cell>
        </row>
        <row r="3447">
          <cell r="Q3447">
            <v>1.2766062564144991</v>
          </cell>
          <cell r="R3447">
            <v>0</v>
          </cell>
        </row>
        <row r="3448">
          <cell r="Q3448">
            <v>1.5540441449605087</v>
          </cell>
          <cell r="R3448">
            <v>0</v>
          </cell>
        </row>
        <row r="3449">
          <cell r="Q3449">
            <v>0</v>
          </cell>
          <cell r="R3449">
            <v>0</v>
          </cell>
        </row>
        <row r="3450">
          <cell r="Q3450">
            <v>0</v>
          </cell>
          <cell r="R3450">
            <v>0</v>
          </cell>
        </row>
        <row r="3451">
          <cell r="Q3451">
            <v>0</v>
          </cell>
          <cell r="R3451">
            <v>0</v>
          </cell>
        </row>
        <row r="3452">
          <cell r="Q3452">
            <v>0</v>
          </cell>
          <cell r="R3452">
            <v>0</v>
          </cell>
        </row>
        <row r="3453">
          <cell r="Q3453">
            <v>14.78390684020351</v>
          </cell>
          <cell r="R3453">
            <v>0</v>
          </cell>
        </row>
        <row r="3454">
          <cell r="Q3454">
            <v>12.316973695125757</v>
          </cell>
          <cell r="R3454">
            <v>0</v>
          </cell>
        </row>
        <row r="3455">
          <cell r="Q3455">
            <v>0.93238058373631016</v>
          </cell>
          <cell r="R3455">
            <v>0</v>
          </cell>
        </row>
        <row r="3456">
          <cell r="Q3456">
            <v>7.8311125575318359</v>
          </cell>
          <cell r="R3456">
            <v>0</v>
          </cell>
        </row>
        <row r="3457">
          <cell r="Q3457">
            <v>2.3560830114630478</v>
          </cell>
          <cell r="R3457">
            <v>0</v>
          </cell>
        </row>
        <row r="3458">
          <cell r="Q3458">
            <v>0</v>
          </cell>
          <cell r="R3458">
            <v>0</v>
          </cell>
        </row>
        <row r="3459">
          <cell r="Q3459">
            <v>0</v>
          </cell>
          <cell r="R3459">
            <v>0</v>
          </cell>
        </row>
        <row r="3460">
          <cell r="Q3460">
            <v>0</v>
          </cell>
          <cell r="R3460">
            <v>0</v>
          </cell>
        </row>
        <row r="3461">
          <cell r="Q3461">
            <v>2.3205189729720099</v>
          </cell>
          <cell r="R3461">
            <v>0</v>
          </cell>
        </row>
        <row r="3462">
          <cell r="Q3462">
            <v>1.5285680114365658</v>
          </cell>
          <cell r="R3462">
            <v>0</v>
          </cell>
        </row>
        <row r="3463">
          <cell r="Q3463">
            <v>1.2610686094351669</v>
          </cell>
          <cell r="R3463">
            <v>0</v>
          </cell>
        </row>
        <row r="3464">
          <cell r="Q3464">
            <v>7.4135548554673454</v>
          </cell>
          <cell r="R3464">
            <v>0</v>
          </cell>
        </row>
        <row r="3465">
          <cell r="Q3465">
            <v>1.1987703033600592</v>
          </cell>
          <cell r="R3465">
            <v>0</v>
          </cell>
        </row>
        <row r="3466">
          <cell r="Q3466">
            <v>0</v>
          </cell>
          <cell r="R3466">
            <v>0</v>
          </cell>
        </row>
        <row r="3467">
          <cell r="Q3467">
            <v>0</v>
          </cell>
          <cell r="R3467">
            <v>0</v>
          </cell>
        </row>
        <row r="3468">
          <cell r="Q3468">
            <v>0</v>
          </cell>
          <cell r="R3468">
            <v>0</v>
          </cell>
        </row>
        <row r="3469">
          <cell r="Q3469">
            <v>0</v>
          </cell>
          <cell r="R3469">
            <v>0</v>
          </cell>
        </row>
        <row r="3470">
          <cell r="Q3470">
            <v>0</v>
          </cell>
          <cell r="R3470">
            <v>0</v>
          </cell>
        </row>
        <row r="3471">
          <cell r="Q3471">
            <v>0</v>
          </cell>
          <cell r="R3471">
            <v>0</v>
          </cell>
        </row>
        <row r="3472">
          <cell r="Q3472">
            <v>0</v>
          </cell>
          <cell r="R3472">
            <v>0</v>
          </cell>
        </row>
        <row r="3473">
          <cell r="Q3473">
            <v>0</v>
          </cell>
          <cell r="R3473">
            <v>0</v>
          </cell>
        </row>
        <row r="3474">
          <cell r="Q3474">
            <v>0</v>
          </cell>
          <cell r="R3474">
            <v>0</v>
          </cell>
        </row>
        <row r="3475">
          <cell r="Q3475">
            <v>0</v>
          </cell>
          <cell r="R3475">
            <v>0</v>
          </cell>
        </row>
        <row r="3476">
          <cell r="Q3476">
            <v>5.2287499999999998</v>
          </cell>
          <cell r="R3476">
            <v>0</v>
          </cell>
        </row>
        <row r="3477">
          <cell r="Q3477">
            <v>0</v>
          </cell>
          <cell r="R3477">
            <v>0</v>
          </cell>
        </row>
        <row r="3478">
          <cell r="Q3478">
            <v>0</v>
          </cell>
          <cell r="R3478">
            <v>0</v>
          </cell>
        </row>
        <row r="3479">
          <cell r="Q3479">
            <v>4.7437000000000005</v>
          </cell>
          <cell r="R3479">
            <v>0</v>
          </cell>
        </row>
        <row r="3480">
          <cell r="Q3480">
            <v>1.7578532131520508</v>
          </cell>
          <cell r="R3480">
            <v>0</v>
          </cell>
        </row>
        <row r="3481">
          <cell r="Q3481">
            <v>3.7291000000000003</v>
          </cell>
          <cell r="R3481">
            <v>0</v>
          </cell>
        </row>
        <row r="3482">
          <cell r="Q3482">
            <v>1.2766062564144991</v>
          </cell>
          <cell r="R3482">
            <v>0</v>
          </cell>
        </row>
        <row r="3483">
          <cell r="Q3483">
            <v>1.5540441449605087</v>
          </cell>
          <cell r="R3483">
            <v>0</v>
          </cell>
        </row>
        <row r="3484">
          <cell r="Q3484">
            <v>0</v>
          </cell>
          <cell r="R3484">
            <v>0</v>
          </cell>
        </row>
        <row r="3485">
          <cell r="Q3485">
            <v>0</v>
          </cell>
          <cell r="R3485">
            <v>0</v>
          </cell>
        </row>
        <row r="3486">
          <cell r="Q3486">
            <v>0</v>
          </cell>
          <cell r="R3486">
            <v>0</v>
          </cell>
        </row>
        <row r="3487">
          <cell r="Q3487">
            <v>0</v>
          </cell>
          <cell r="R3487">
            <v>0</v>
          </cell>
        </row>
        <row r="3488">
          <cell r="Q3488">
            <v>19.640358777280184</v>
          </cell>
          <cell r="R3488">
            <v>0</v>
          </cell>
        </row>
        <row r="3489">
          <cell r="Q3489">
            <v>11.311711610234857</v>
          </cell>
          <cell r="R3489">
            <v>0</v>
          </cell>
        </row>
        <row r="3490">
          <cell r="Q3490">
            <v>0</v>
          </cell>
          <cell r="R3490">
            <v>0</v>
          </cell>
        </row>
        <row r="3491">
          <cell r="Q3491">
            <v>8.1864626992691534</v>
          </cell>
          <cell r="R3491">
            <v>0</v>
          </cell>
        </row>
        <row r="3492">
          <cell r="Q3492">
            <v>9.7194442382453037</v>
          </cell>
          <cell r="R3492">
            <v>0</v>
          </cell>
        </row>
        <row r="3493">
          <cell r="Q3493">
            <v>0</v>
          </cell>
          <cell r="R3493">
            <v>0</v>
          </cell>
        </row>
        <row r="3494">
          <cell r="Q3494">
            <v>0</v>
          </cell>
          <cell r="R3494">
            <v>0</v>
          </cell>
        </row>
        <row r="3495">
          <cell r="Q3495">
            <v>0</v>
          </cell>
          <cell r="R3495">
            <v>0</v>
          </cell>
        </row>
        <row r="3496">
          <cell r="Q3496">
            <v>0</v>
          </cell>
          <cell r="R3496">
            <v>0</v>
          </cell>
        </row>
        <row r="3497">
          <cell r="Q3497">
            <v>0</v>
          </cell>
          <cell r="R3497">
            <v>0</v>
          </cell>
        </row>
        <row r="3498">
          <cell r="Q3498">
            <v>0</v>
          </cell>
          <cell r="R3498">
            <v>0</v>
          </cell>
        </row>
        <row r="3499">
          <cell r="Q3499">
            <v>0</v>
          </cell>
          <cell r="R3499">
            <v>0</v>
          </cell>
        </row>
        <row r="3500">
          <cell r="Q3500">
            <v>0</v>
          </cell>
          <cell r="R3500">
            <v>0</v>
          </cell>
        </row>
        <row r="3501">
          <cell r="Q3501">
            <v>5.5665351749814942</v>
          </cell>
          <cell r="R3501">
            <v>0</v>
          </cell>
        </row>
        <row r="3502">
          <cell r="Q3502">
            <v>0</v>
          </cell>
          <cell r="R3502">
            <v>0</v>
          </cell>
        </row>
        <row r="3503">
          <cell r="Q3503">
            <v>0</v>
          </cell>
          <cell r="R3503">
            <v>0</v>
          </cell>
        </row>
        <row r="3504">
          <cell r="Q3504">
            <v>0</v>
          </cell>
          <cell r="R3504">
            <v>0</v>
          </cell>
        </row>
        <row r="3505">
          <cell r="Q3505">
            <v>0</v>
          </cell>
          <cell r="R3505">
            <v>0</v>
          </cell>
        </row>
        <row r="3506">
          <cell r="Q3506">
            <v>0</v>
          </cell>
          <cell r="R3506">
            <v>0</v>
          </cell>
        </row>
        <row r="3507">
          <cell r="Q3507">
            <v>0</v>
          </cell>
          <cell r="R3507">
            <v>0</v>
          </cell>
        </row>
        <row r="3508">
          <cell r="Q3508">
            <v>0</v>
          </cell>
          <cell r="R3508">
            <v>0</v>
          </cell>
        </row>
        <row r="3509">
          <cell r="Q3509">
            <v>0</v>
          </cell>
          <cell r="R3509">
            <v>0</v>
          </cell>
        </row>
        <row r="3510">
          <cell r="Q3510">
            <v>0</v>
          </cell>
          <cell r="R3510">
            <v>0</v>
          </cell>
        </row>
        <row r="3511">
          <cell r="Q3511">
            <v>0</v>
          </cell>
          <cell r="R3511">
            <v>0</v>
          </cell>
        </row>
        <row r="3512">
          <cell r="Q3512">
            <v>4.5212000000000003</v>
          </cell>
          <cell r="R3512">
            <v>0</v>
          </cell>
        </row>
        <row r="3513">
          <cell r="Q3513">
            <v>0</v>
          </cell>
          <cell r="R3513">
            <v>0</v>
          </cell>
        </row>
        <row r="3514">
          <cell r="Q3514">
            <v>5.2243000000000004</v>
          </cell>
          <cell r="R3514">
            <v>0</v>
          </cell>
        </row>
        <row r="3515">
          <cell r="Q3515">
            <v>0</v>
          </cell>
          <cell r="R3515">
            <v>0</v>
          </cell>
        </row>
        <row r="3516">
          <cell r="Q3516">
            <v>0</v>
          </cell>
          <cell r="R3516">
            <v>0</v>
          </cell>
        </row>
        <row r="3517">
          <cell r="Q3517">
            <v>0</v>
          </cell>
          <cell r="R3517">
            <v>0</v>
          </cell>
        </row>
        <row r="3518">
          <cell r="Q3518">
            <v>0</v>
          </cell>
          <cell r="R3518">
            <v>0</v>
          </cell>
        </row>
        <row r="3519">
          <cell r="Q3519">
            <v>0</v>
          </cell>
          <cell r="R3519">
            <v>0</v>
          </cell>
        </row>
        <row r="3520">
          <cell r="Q3520">
            <v>0</v>
          </cell>
          <cell r="R3520">
            <v>0</v>
          </cell>
        </row>
        <row r="3521">
          <cell r="Q3521">
            <v>0</v>
          </cell>
          <cell r="R3521">
            <v>0</v>
          </cell>
        </row>
        <row r="3522">
          <cell r="Q3522">
            <v>0</v>
          </cell>
          <cell r="R3522">
            <v>0</v>
          </cell>
        </row>
        <row r="3523">
          <cell r="Q3523">
            <v>0</v>
          </cell>
          <cell r="R3523">
            <v>0</v>
          </cell>
        </row>
        <row r="3524">
          <cell r="Q3524">
            <v>0</v>
          </cell>
          <cell r="R3524">
            <v>0</v>
          </cell>
        </row>
        <row r="3525">
          <cell r="Q3525">
            <v>0</v>
          </cell>
          <cell r="R3525">
            <v>0</v>
          </cell>
        </row>
        <row r="3526">
          <cell r="Q3526">
            <v>0</v>
          </cell>
          <cell r="R3526">
            <v>0</v>
          </cell>
        </row>
        <row r="3527">
          <cell r="Q3527">
            <v>0</v>
          </cell>
          <cell r="R3527">
            <v>0</v>
          </cell>
        </row>
        <row r="3528">
          <cell r="Q3528">
            <v>0</v>
          </cell>
          <cell r="R3528">
            <v>0</v>
          </cell>
        </row>
        <row r="3529">
          <cell r="Q3529">
            <v>0</v>
          </cell>
          <cell r="R3529">
            <v>0</v>
          </cell>
        </row>
        <row r="3530">
          <cell r="Q3530">
            <v>0</v>
          </cell>
          <cell r="R3530">
            <v>0</v>
          </cell>
        </row>
        <row r="3531">
          <cell r="Q3531">
            <v>0</v>
          </cell>
          <cell r="R3531">
            <v>0</v>
          </cell>
        </row>
        <row r="3532">
          <cell r="Q3532">
            <v>0</v>
          </cell>
          <cell r="R3532">
            <v>0</v>
          </cell>
        </row>
        <row r="3533">
          <cell r="Q3533">
            <v>0</v>
          </cell>
          <cell r="R3533">
            <v>0</v>
          </cell>
        </row>
        <row r="3534">
          <cell r="Q3534">
            <v>0</v>
          </cell>
          <cell r="R3534">
            <v>0</v>
          </cell>
        </row>
        <row r="3535">
          <cell r="Q3535">
            <v>0</v>
          </cell>
          <cell r="R3535">
            <v>0</v>
          </cell>
        </row>
        <row r="3536">
          <cell r="Q3536">
            <v>0</v>
          </cell>
          <cell r="R3536">
            <v>0</v>
          </cell>
        </row>
        <row r="3537">
          <cell r="Q3537">
            <v>0</v>
          </cell>
          <cell r="R3537">
            <v>0</v>
          </cell>
        </row>
        <row r="3538">
          <cell r="Q3538">
            <v>0</v>
          </cell>
          <cell r="R3538">
            <v>0</v>
          </cell>
        </row>
        <row r="3539">
          <cell r="Q3539">
            <v>0</v>
          </cell>
          <cell r="R3539">
            <v>0</v>
          </cell>
        </row>
        <row r="3540">
          <cell r="Q3540">
            <v>0</v>
          </cell>
          <cell r="R3540">
            <v>0</v>
          </cell>
        </row>
        <row r="3541">
          <cell r="Q3541">
            <v>0</v>
          </cell>
          <cell r="R3541">
            <v>0</v>
          </cell>
        </row>
        <row r="3542">
          <cell r="Q3542">
            <v>0</v>
          </cell>
          <cell r="R3542">
            <v>0</v>
          </cell>
        </row>
        <row r="3543">
          <cell r="Q3543">
            <v>7.7305417627005202</v>
          </cell>
          <cell r="R3543">
            <v>0</v>
          </cell>
        </row>
        <row r="3544">
          <cell r="Q3544">
            <v>4.7083962901077543</v>
          </cell>
          <cell r="R3544">
            <v>0</v>
          </cell>
        </row>
        <row r="3545">
          <cell r="Q3545">
            <v>3.5975816863033097</v>
          </cell>
          <cell r="R3545">
            <v>0</v>
          </cell>
        </row>
        <row r="3546">
          <cell r="Q3546">
            <v>15.384279631649118</v>
          </cell>
          <cell r="R3546">
            <v>0</v>
          </cell>
        </row>
        <row r="3547">
          <cell r="Q3547">
            <v>0</v>
          </cell>
          <cell r="R3547">
            <v>0</v>
          </cell>
        </row>
        <row r="3548">
          <cell r="Q3548">
            <v>0</v>
          </cell>
          <cell r="R3548">
            <v>0</v>
          </cell>
        </row>
        <row r="3549">
          <cell r="Q3549">
            <v>0</v>
          </cell>
          <cell r="R3549">
            <v>0</v>
          </cell>
        </row>
        <row r="3550">
          <cell r="Q3550">
            <v>0</v>
          </cell>
          <cell r="R3550">
            <v>0</v>
          </cell>
        </row>
        <row r="3551">
          <cell r="Q3551">
            <v>0</v>
          </cell>
          <cell r="R3551">
            <v>0</v>
          </cell>
        </row>
        <row r="3552">
          <cell r="Q3552">
            <v>0</v>
          </cell>
          <cell r="R3552">
            <v>0</v>
          </cell>
        </row>
        <row r="3553">
          <cell r="Q3553">
            <v>0</v>
          </cell>
          <cell r="R3553">
            <v>0</v>
          </cell>
        </row>
        <row r="3554">
          <cell r="Q3554">
            <v>0</v>
          </cell>
          <cell r="R3554">
            <v>0</v>
          </cell>
        </row>
        <row r="3555">
          <cell r="Q3555">
            <v>0</v>
          </cell>
          <cell r="R3555">
            <v>0</v>
          </cell>
        </row>
        <row r="3556">
          <cell r="Q3556">
            <v>0</v>
          </cell>
          <cell r="R3556">
            <v>0</v>
          </cell>
        </row>
        <row r="3557">
          <cell r="Q3557">
            <v>0</v>
          </cell>
          <cell r="R3557">
            <v>0</v>
          </cell>
        </row>
        <row r="3558">
          <cell r="Q3558">
            <v>0</v>
          </cell>
          <cell r="R3558">
            <v>0</v>
          </cell>
        </row>
        <row r="3559">
          <cell r="Q3559">
            <v>0</v>
          </cell>
          <cell r="R3559">
            <v>0</v>
          </cell>
        </row>
        <row r="3560">
          <cell r="Q3560">
            <v>0</v>
          </cell>
          <cell r="R3560">
            <v>0</v>
          </cell>
        </row>
        <row r="3561">
          <cell r="Q3561">
            <v>0</v>
          </cell>
          <cell r="R3561">
            <v>0</v>
          </cell>
        </row>
        <row r="3562">
          <cell r="Q3562">
            <v>10.6088</v>
          </cell>
          <cell r="R3562">
            <v>0</v>
          </cell>
        </row>
        <row r="3563">
          <cell r="Q3563">
            <v>2.1444081580589556</v>
          </cell>
          <cell r="R3563">
            <v>0</v>
          </cell>
        </row>
        <row r="3564">
          <cell r="Q3564">
            <v>1.9682973431459012</v>
          </cell>
          <cell r="R3564">
            <v>0</v>
          </cell>
        </row>
        <row r="3565">
          <cell r="Q3565">
            <v>1.7069009461041653</v>
          </cell>
          <cell r="R3565">
            <v>0</v>
          </cell>
        </row>
        <row r="3566">
          <cell r="Q3566">
            <v>8.4016000000000002</v>
          </cell>
          <cell r="R3566">
            <v>0</v>
          </cell>
        </row>
        <row r="3567">
          <cell r="Q3567">
            <v>1.6814248125802227</v>
          </cell>
          <cell r="R3567">
            <v>0</v>
          </cell>
        </row>
        <row r="3568">
          <cell r="Q3568">
            <v>1.9475784237443654</v>
          </cell>
          <cell r="R3568">
            <v>0</v>
          </cell>
        </row>
        <row r="3569">
          <cell r="Q3569">
            <v>0</v>
          </cell>
          <cell r="R3569">
            <v>0</v>
          </cell>
        </row>
        <row r="3570">
          <cell r="Q3570">
            <v>0</v>
          </cell>
          <cell r="R3570">
            <v>0</v>
          </cell>
        </row>
        <row r="3571">
          <cell r="Q3571">
            <v>0</v>
          </cell>
          <cell r="R3571">
            <v>0</v>
          </cell>
        </row>
        <row r="3572">
          <cell r="Q3572">
            <v>0</v>
          </cell>
          <cell r="R3572">
            <v>0</v>
          </cell>
        </row>
        <row r="3573">
          <cell r="Q3573">
            <v>4.3841346437392668</v>
          </cell>
          <cell r="R3573">
            <v>0</v>
          </cell>
        </row>
        <row r="3574">
          <cell r="Q3574">
            <v>1.0827356747675676</v>
          </cell>
          <cell r="R3574">
            <v>0</v>
          </cell>
        </row>
        <row r="3575">
          <cell r="Q3575">
            <v>1.0317834077196821</v>
          </cell>
          <cell r="R3575">
            <v>0</v>
          </cell>
        </row>
        <row r="3576">
          <cell r="Q3576">
            <v>3.1327245634382117</v>
          </cell>
          <cell r="R3576">
            <v>0</v>
          </cell>
        </row>
        <row r="3577">
          <cell r="Q3577">
            <v>1.4776157443886804</v>
          </cell>
          <cell r="R3577">
            <v>0</v>
          </cell>
        </row>
        <row r="3578">
          <cell r="Q3578">
            <v>1.4139254105788237</v>
          </cell>
          <cell r="R3578">
            <v>0</v>
          </cell>
        </row>
        <row r="3579">
          <cell r="Q3579">
            <v>0</v>
          </cell>
          <cell r="R3579">
            <v>0</v>
          </cell>
        </row>
        <row r="3580">
          <cell r="Q3580">
            <v>0</v>
          </cell>
          <cell r="R3580">
            <v>0</v>
          </cell>
        </row>
        <row r="3581">
          <cell r="Q3581">
            <v>0</v>
          </cell>
          <cell r="R3581">
            <v>0</v>
          </cell>
        </row>
        <row r="3582">
          <cell r="Q3582">
            <v>0</v>
          </cell>
          <cell r="R3582">
            <v>0</v>
          </cell>
        </row>
        <row r="3583">
          <cell r="Q3583">
            <v>0</v>
          </cell>
          <cell r="R3583">
            <v>0</v>
          </cell>
        </row>
        <row r="3584">
          <cell r="Q3584">
            <v>0</v>
          </cell>
          <cell r="R3584">
            <v>0</v>
          </cell>
        </row>
        <row r="3585">
          <cell r="Q3585">
            <v>0</v>
          </cell>
          <cell r="R3585">
            <v>0</v>
          </cell>
        </row>
        <row r="3586">
          <cell r="Q3586">
            <v>0</v>
          </cell>
          <cell r="R3586">
            <v>0</v>
          </cell>
        </row>
        <row r="3587">
          <cell r="Q3587">
            <v>0</v>
          </cell>
          <cell r="R3587">
            <v>0</v>
          </cell>
        </row>
        <row r="3588">
          <cell r="Q3588">
            <v>0</v>
          </cell>
          <cell r="R3588">
            <v>0</v>
          </cell>
        </row>
        <row r="3589">
          <cell r="Q3589">
            <v>0</v>
          </cell>
          <cell r="R3589">
            <v>0</v>
          </cell>
        </row>
        <row r="3590">
          <cell r="Q3590">
            <v>0</v>
          </cell>
          <cell r="R3590">
            <v>0</v>
          </cell>
        </row>
        <row r="3591">
          <cell r="Q3591">
            <v>0</v>
          </cell>
          <cell r="R3591">
            <v>0</v>
          </cell>
        </row>
        <row r="3592">
          <cell r="Q3592">
            <v>0</v>
          </cell>
          <cell r="R3592">
            <v>0</v>
          </cell>
        </row>
        <row r="3593">
          <cell r="Q3593">
            <v>0</v>
          </cell>
          <cell r="R3593">
            <v>0</v>
          </cell>
        </row>
        <row r="3594">
          <cell r="Q3594">
            <v>0</v>
          </cell>
          <cell r="R3594">
            <v>0</v>
          </cell>
        </row>
        <row r="3595">
          <cell r="Q3595">
            <v>0</v>
          </cell>
          <cell r="R3595">
            <v>0</v>
          </cell>
        </row>
        <row r="3596">
          <cell r="Q3596">
            <v>0</v>
          </cell>
          <cell r="R3596">
            <v>0</v>
          </cell>
        </row>
        <row r="3597">
          <cell r="Q3597">
            <v>0</v>
          </cell>
          <cell r="R3597">
            <v>0</v>
          </cell>
        </row>
        <row r="3598">
          <cell r="Q3598">
            <v>0</v>
          </cell>
          <cell r="R3598">
            <v>0</v>
          </cell>
        </row>
        <row r="3599">
          <cell r="Q3599">
            <v>0</v>
          </cell>
          <cell r="R3599">
            <v>0</v>
          </cell>
        </row>
        <row r="3600">
          <cell r="Q3600">
            <v>0</v>
          </cell>
          <cell r="R3600">
            <v>0</v>
          </cell>
        </row>
        <row r="3601">
          <cell r="Q3601">
            <v>0</v>
          </cell>
          <cell r="R3601">
            <v>0</v>
          </cell>
        </row>
        <row r="3602">
          <cell r="Q3602">
            <v>0</v>
          </cell>
          <cell r="R3602">
            <v>0</v>
          </cell>
        </row>
        <row r="3603">
          <cell r="Q3603">
            <v>0</v>
          </cell>
          <cell r="R3603">
            <v>0</v>
          </cell>
        </row>
        <row r="3604">
          <cell r="Q3604">
            <v>0</v>
          </cell>
          <cell r="R3604">
            <v>0</v>
          </cell>
        </row>
        <row r="3605">
          <cell r="Q3605">
            <v>0</v>
          </cell>
          <cell r="R3605">
            <v>0</v>
          </cell>
        </row>
        <row r="3606">
          <cell r="Q3606">
            <v>0</v>
          </cell>
          <cell r="R3606">
            <v>0</v>
          </cell>
        </row>
        <row r="3607">
          <cell r="Q3607">
            <v>0</v>
          </cell>
          <cell r="R3607">
            <v>0</v>
          </cell>
        </row>
        <row r="3608">
          <cell r="Q3608">
            <v>0</v>
          </cell>
          <cell r="R3608">
            <v>0</v>
          </cell>
        </row>
        <row r="3609">
          <cell r="Q3609">
            <v>0</v>
          </cell>
          <cell r="R3609">
            <v>0</v>
          </cell>
        </row>
        <row r="3610">
          <cell r="Q3610">
            <v>0</v>
          </cell>
          <cell r="R3610">
            <v>0</v>
          </cell>
        </row>
        <row r="3611">
          <cell r="Q3611">
            <v>0</v>
          </cell>
          <cell r="R3611">
            <v>0</v>
          </cell>
        </row>
        <row r="3612">
          <cell r="Q3612">
            <v>0</v>
          </cell>
          <cell r="R3612">
            <v>0</v>
          </cell>
        </row>
        <row r="3613">
          <cell r="Q3613">
            <v>0</v>
          </cell>
          <cell r="R3613">
            <v>0</v>
          </cell>
        </row>
        <row r="3614">
          <cell r="Q3614">
            <v>0</v>
          </cell>
          <cell r="R3614">
            <v>0</v>
          </cell>
        </row>
        <row r="3615">
          <cell r="Q3615">
            <v>0</v>
          </cell>
          <cell r="R3615">
            <v>0</v>
          </cell>
        </row>
        <row r="3616">
          <cell r="Q3616">
            <v>0</v>
          </cell>
          <cell r="R3616">
            <v>0</v>
          </cell>
        </row>
        <row r="3617">
          <cell r="Q3617">
            <v>0</v>
          </cell>
          <cell r="R3617">
            <v>0</v>
          </cell>
        </row>
        <row r="3618">
          <cell r="Q3618">
            <v>0</v>
          </cell>
          <cell r="R3618">
            <v>0</v>
          </cell>
        </row>
        <row r="3619">
          <cell r="Q3619">
            <v>0</v>
          </cell>
          <cell r="R3619">
            <v>0</v>
          </cell>
        </row>
        <row r="3620">
          <cell r="Q3620">
            <v>0</v>
          </cell>
          <cell r="R3620">
            <v>0</v>
          </cell>
        </row>
        <row r="3621">
          <cell r="Q3621">
            <v>0</v>
          </cell>
          <cell r="R3621">
            <v>0</v>
          </cell>
        </row>
        <row r="3622">
          <cell r="Q3622">
            <v>0</v>
          </cell>
          <cell r="R3622">
            <v>0</v>
          </cell>
        </row>
        <row r="3623">
          <cell r="Q3623">
            <v>0</v>
          </cell>
          <cell r="R3623">
            <v>0</v>
          </cell>
        </row>
        <row r="3624">
          <cell r="Q3624">
            <v>0</v>
          </cell>
          <cell r="R3624">
            <v>0</v>
          </cell>
        </row>
        <row r="3625">
          <cell r="Q3625">
            <v>0</v>
          </cell>
          <cell r="R3625">
            <v>0</v>
          </cell>
        </row>
        <row r="3626">
          <cell r="Q3626">
            <v>0</v>
          </cell>
          <cell r="R3626">
            <v>0</v>
          </cell>
        </row>
        <row r="3627">
          <cell r="Q3627">
            <v>0</v>
          </cell>
          <cell r="R3627">
            <v>0</v>
          </cell>
        </row>
        <row r="3628">
          <cell r="Q3628">
            <v>0</v>
          </cell>
          <cell r="R3628">
            <v>0</v>
          </cell>
        </row>
        <row r="3629">
          <cell r="Q3629">
            <v>0</v>
          </cell>
          <cell r="R3629">
            <v>0</v>
          </cell>
        </row>
        <row r="3630">
          <cell r="Q3630">
            <v>0</v>
          </cell>
          <cell r="R3630">
            <v>0</v>
          </cell>
        </row>
        <row r="3631">
          <cell r="Q3631">
            <v>0</v>
          </cell>
          <cell r="R3631">
            <v>0</v>
          </cell>
        </row>
        <row r="3632">
          <cell r="Q3632">
            <v>0</v>
          </cell>
          <cell r="R3632">
            <v>0</v>
          </cell>
        </row>
        <row r="3633">
          <cell r="Q3633">
            <v>0</v>
          </cell>
          <cell r="R3633">
            <v>0</v>
          </cell>
        </row>
        <row r="3634">
          <cell r="Q3634">
            <v>0</v>
          </cell>
          <cell r="R3634">
            <v>0</v>
          </cell>
        </row>
        <row r="3635">
          <cell r="Q3635">
            <v>0</v>
          </cell>
          <cell r="R3635">
            <v>0</v>
          </cell>
        </row>
        <row r="3636">
          <cell r="Q3636">
            <v>0</v>
          </cell>
          <cell r="R3636">
            <v>0</v>
          </cell>
        </row>
        <row r="3637">
          <cell r="Q3637">
            <v>0</v>
          </cell>
          <cell r="R3637">
            <v>0</v>
          </cell>
        </row>
        <row r="3638">
          <cell r="Q3638">
            <v>0</v>
          </cell>
          <cell r="R3638">
            <v>0</v>
          </cell>
        </row>
        <row r="3639">
          <cell r="Q3639">
            <v>0</v>
          </cell>
          <cell r="R3639">
            <v>0</v>
          </cell>
        </row>
        <row r="3640">
          <cell r="Q3640">
            <v>0</v>
          </cell>
          <cell r="R3640">
            <v>0</v>
          </cell>
        </row>
        <row r="3641">
          <cell r="Q3641">
            <v>0</v>
          </cell>
          <cell r="R3641">
            <v>0</v>
          </cell>
        </row>
        <row r="3642">
          <cell r="Q3642">
            <v>0</v>
          </cell>
          <cell r="R3642">
            <v>0</v>
          </cell>
        </row>
        <row r="3643">
          <cell r="Q3643">
            <v>0</v>
          </cell>
          <cell r="R3643">
            <v>0</v>
          </cell>
        </row>
        <row r="3644">
          <cell r="Q3644">
            <v>0</v>
          </cell>
          <cell r="R3644">
            <v>0</v>
          </cell>
        </row>
        <row r="3645">
          <cell r="Q3645">
            <v>0</v>
          </cell>
          <cell r="R3645">
            <v>0</v>
          </cell>
        </row>
        <row r="3646">
          <cell r="Q3646">
            <v>0</v>
          </cell>
          <cell r="R3646">
            <v>0</v>
          </cell>
        </row>
        <row r="3647">
          <cell r="Q3647">
            <v>0</v>
          </cell>
          <cell r="R3647">
            <v>0</v>
          </cell>
        </row>
        <row r="3648">
          <cell r="Q3648">
            <v>0</v>
          </cell>
          <cell r="R3648">
            <v>0</v>
          </cell>
        </row>
        <row r="3649">
          <cell r="Q3649">
            <v>0</v>
          </cell>
          <cell r="R3649">
            <v>0</v>
          </cell>
        </row>
        <row r="3650">
          <cell r="Q3650">
            <v>0</v>
          </cell>
          <cell r="R3650">
            <v>0</v>
          </cell>
        </row>
        <row r="3651">
          <cell r="Q3651">
            <v>0</v>
          </cell>
          <cell r="R3651">
            <v>0</v>
          </cell>
        </row>
        <row r="3652">
          <cell r="Q3652">
            <v>0</v>
          </cell>
          <cell r="R3652">
            <v>0</v>
          </cell>
        </row>
        <row r="3653">
          <cell r="Q3653">
            <v>0</v>
          </cell>
          <cell r="R3653">
            <v>0</v>
          </cell>
        </row>
        <row r="3654">
          <cell r="Q3654">
            <v>0</v>
          </cell>
          <cell r="R3654">
            <v>0</v>
          </cell>
        </row>
        <row r="3655">
          <cell r="Q3655">
            <v>0</v>
          </cell>
          <cell r="R3655">
            <v>0</v>
          </cell>
        </row>
        <row r="3656">
          <cell r="Q3656">
            <v>0</v>
          </cell>
          <cell r="R3656">
            <v>0</v>
          </cell>
        </row>
        <row r="3657">
          <cell r="Q3657">
            <v>0</v>
          </cell>
          <cell r="R3657">
            <v>0</v>
          </cell>
        </row>
        <row r="3658">
          <cell r="Q3658">
            <v>0</v>
          </cell>
          <cell r="R3658">
            <v>0</v>
          </cell>
        </row>
        <row r="3659">
          <cell r="Q3659">
            <v>0</v>
          </cell>
          <cell r="R3659">
            <v>0</v>
          </cell>
        </row>
        <row r="3660">
          <cell r="Q3660">
            <v>0</v>
          </cell>
          <cell r="R3660">
            <v>0</v>
          </cell>
        </row>
        <row r="3661">
          <cell r="Q3661">
            <v>0</v>
          </cell>
          <cell r="R3661">
            <v>0</v>
          </cell>
        </row>
        <row r="3662">
          <cell r="Q3662">
            <v>0</v>
          </cell>
          <cell r="R3662">
            <v>0</v>
          </cell>
        </row>
        <row r="3663">
          <cell r="Q3663">
            <v>0</v>
          </cell>
          <cell r="R3663">
            <v>0</v>
          </cell>
        </row>
        <row r="3664">
          <cell r="Q3664">
            <v>0</v>
          </cell>
          <cell r="R3664">
            <v>0</v>
          </cell>
        </row>
        <row r="3665">
          <cell r="Q3665">
            <v>0</v>
          </cell>
          <cell r="R3665">
            <v>0</v>
          </cell>
        </row>
        <row r="3666">
          <cell r="Q3666">
            <v>0</v>
          </cell>
          <cell r="R3666">
            <v>0</v>
          </cell>
        </row>
        <row r="3667">
          <cell r="Q3667">
            <v>0</v>
          </cell>
          <cell r="R3667">
            <v>0</v>
          </cell>
        </row>
        <row r="3668">
          <cell r="Q3668">
            <v>0</v>
          </cell>
          <cell r="R3668">
            <v>0</v>
          </cell>
        </row>
        <row r="3669">
          <cell r="Q3669">
            <v>0</v>
          </cell>
          <cell r="R3669">
            <v>0</v>
          </cell>
        </row>
        <row r="3670">
          <cell r="Q3670">
            <v>0</v>
          </cell>
          <cell r="R3670">
            <v>0</v>
          </cell>
        </row>
        <row r="3671">
          <cell r="Q3671">
            <v>0</v>
          </cell>
          <cell r="R3671">
            <v>0</v>
          </cell>
        </row>
        <row r="3672">
          <cell r="Q3672">
            <v>0</v>
          </cell>
          <cell r="R3672">
            <v>0</v>
          </cell>
        </row>
        <row r="3673">
          <cell r="Q3673">
            <v>0</v>
          </cell>
          <cell r="R3673">
            <v>0</v>
          </cell>
        </row>
        <row r="3674">
          <cell r="Q3674">
            <v>0</v>
          </cell>
          <cell r="R3674">
            <v>0</v>
          </cell>
        </row>
        <row r="3675">
          <cell r="Q3675">
            <v>0</v>
          </cell>
          <cell r="R3675">
            <v>0</v>
          </cell>
        </row>
        <row r="3676">
          <cell r="Q3676">
            <v>0</v>
          </cell>
          <cell r="R3676">
            <v>0</v>
          </cell>
        </row>
        <row r="3677">
          <cell r="Q3677">
            <v>0</v>
          </cell>
          <cell r="R3677">
            <v>0</v>
          </cell>
        </row>
        <row r="3678">
          <cell r="Q3678">
            <v>0</v>
          </cell>
          <cell r="R3678">
            <v>0</v>
          </cell>
        </row>
        <row r="3679">
          <cell r="Q3679">
            <v>0</v>
          </cell>
          <cell r="R3679">
            <v>0</v>
          </cell>
        </row>
        <row r="3680">
          <cell r="Q3680">
            <v>0</v>
          </cell>
          <cell r="R3680">
            <v>0</v>
          </cell>
        </row>
        <row r="3681">
          <cell r="Q3681">
            <v>0</v>
          </cell>
          <cell r="R3681">
            <v>0</v>
          </cell>
        </row>
        <row r="3682">
          <cell r="Q3682">
            <v>0</v>
          </cell>
          <cell r="R3682">
            <v>0</v>
          </cell>
        </row>
        <row r="3683">
          <cell r="Q3683">
            <v>0</v>
          </cell>
          <cell r="R3683">
            <v>0</v>
          </cell>
        </row>
        <row r="3684">
          <cell r="Q3684">
            <v>0</v>
          </cell>
          <cell r="R3684">
            <v>0</v>
          </cell>
        </row>
        <row r="3685">
          <cell r="Q3685">
            <v>0</v>
          </cell>
          <cell r="R3685">
            <v>0</v>
          </cell>
        </row>
        <row r="3686">
          <cell r="Q3686">
            <v>0</v>
          </cell>
          <cell r="R3686">
            <v>0</v>
          </cell>
        </row>
        <row r="3687">
          <cell r="Q3687">
            <v>0</v>
          </cell>
          <cell r="R3687">
            <v>0</v>
          </cell>
        </row>
        <row r="3688">
          <cell r="Q3688">
            <v>0</v>
          </cell>
          <cell r="R3688">
            <v>0</v>
          </cell>
        </row>
        <row r="3689">
          <cell r="Q3689">
            <v>0</v>
          </cell>
          <cell r="R3689">
            <v>0</v>
          </cell>
        </row>
        <row r="3690">
          <cell r="Q3690">
            <v>0</v>
          </cell>
          <cell r="R3690">
            <v>0</v>
          </cell>
        </row>
        <row r="3691">
          <cell r="Q3691">
            <v>0</v>
          </cell>
          <cell r="R3691">
            <v>0</v>
          </cell>
        </row>
        <row r="3692">
          <cell r="Q3692">
            <v>0</v>
          </cell>
          <cell r="R3692">
            <v>0</v>
          </cell>
        </row>
        <row r="3693">
          <cell r="Q3693">
            <v>0</v>
          </cell>
          <cell r="R3693">
            <v>0</v>
          </cell>
        </row>
        <row r="3694">
          <cell r="Q3694">
            <v>0</v>
          </cell>
          <cell r="R3694">
            <v>0</v>
          </cell>
        </row>
        <row r="3695">
          <cell r="Q3695">
            <v>0</v>
          </cell>
          <cell r="R3695">
            <v>0</v>
          </cell>
        </row>
        <row r="3696">
          <cell r="Q3696">
            <v>0</v>
          </cell>
          <cell r="R3696">
            <v>0</v>
          </cell>
        </row>
        <row r="3697">
          <cell r="Q3697">
            <v>0</v>
          </cell>
          <cell r="R3697">
            <v>0</v>
          </cell>
        </row>
        <row r="3698">
          <cell r="Q3698">
            <v>0</v>
          </cell>
          <cell r="R3698">
            <v>0</v>
          </cell>
        </row>
        <row r="3699">
          <cell r="Q3699">
            <v>0</v>
          </cell>
          <cell r="R3699">
            <v>0</v>
          </cell>
        </row>
        <row r="3700">
          <cell r="Q3700">
            <v>0</v>
          </cell>
          <cell r="R3700">
            <v>0</v>
          </cell>
        </row>
        <row r="3701">
          <cell r="Q3701">
            <v>0</v>
          </cell>
          <cell r="R3701">
            <v>0</v>
          </cell>
        </row>
        <row r="3702">
          <cell r="Q3702">
            <v>0</v>
          </cell>
          <cell r="R3702">
            <v>0</v>
          </cell>
        </row>
        <row r="3703">
          <cell r="Q3703">
            <v>0</v>
          </cell>
          <cell r="R3703">
            <v>0</v>
          </cell>
        </row>
        <row r="3704">
          <cell r="Q3704">
            <v>0</v>
          </cell>
          <cell r="R3704">
            <v>0</v>
          </cell>
        </row>
        <row r="3705">
          <cell r="Q3705">
            <v>0</v>
          </cell>
          <cell r="R3705">
            <v>0</v>
          </cell>
        </row>
        <row r="3706">
          <cell r="Q3706">
            <v>0</v>
          </cell>
          <cell r="R3706">
            <v>0</v>
          </cell>
        </row>
        <row r="3707">
          <cell r="Q3707">
            <v>0</v>
          </cell>
          <cell r="R3707">
            <v>0</v>
          </cell>
        </row>
        <row r="3708">
          <cell r="Q3708">
            <v>0</v>
          </cell>
          <cell r="R3708">
            <v>0</v>
          </cell>
        </row>
        <row r="3709">
          <cell r="Q3709">
            <v>0</v>
          </cell>
          <cell r="R3709">
            <v>0</v>
          </cell>
        </row>
        <row r="3710">
          <cell r="Q3710">
            <v>0</v>
          </cell>
          <cell r="R3710">
            <v>0</v>
          </cell>
        </row>
        <row r="3711">
          <cell r="Q3711">
            <v>0</v>
          </cell>
          <cell r="R3711">
            <v>0</v>
          </cell>
        </row>
        <row r="3712">
          <cell r="Q3712">
            <v>0</v>
          </cell>
          <cell r="R3712">
            <v>0</v>
          </cell>
        </row>
        <row r="3713">
          <cell r="Q3713">
            <v>0</v>
          </cell>
          <cell r="R3713">
            <v>0</v>
          </cell>
        </row>
        <row r="3714">
          <cell r="Q3714">
            <v>0</v>
          </cell>
          <cell r="R3714">
            <v>0</v>
          </cell>
        </row>
        <row r="3715">
          <cell r="Q3715">
            <v>0</v>
          </cell>
          <cell r="R3715">
            <v>0</v>
          </cell>
        </row>
        <row r="3716">
          <cell r="Q3716">
            <v>0</v>
          </cell>
          <cell r="R3716">
            <v>0</v>
          </cell>
        </row>
        <row r="3717">
          <cell r="Q3717">
            <v>0</v>
          </cell>
          <cell r="R3717">
            <v>0</v>
          </cell>
        </row>
        <row r="3718">
          <cell r="Q3718">
            <v>0</v>
          </cell>
          <cell r="R3718">
            <v>0</v>
          </cell>
        </row>
        <row r="3719">
          <cell r="Q3719">
            <v>0</v>
          </cell>
          <cell r="R3719">
            <v>0</v>
          </cell>
        </row>
        <row r="3720">
          <cell r="Q3720">
            <v>0</v>
          </cell>
          <cell r="R3720">
            <v>0</v>
          </cell>
        </row>
        <row r="3721">
          <cell r="Q3721">
            <v>0</v>
          </cell>
          <cell r="R3721">
            <v>0</v>
          </cell>
        </row>
        <row r="3722">
          <cell r="Q3722">
            <v>0</v>
          </cell>
          <cell r="R3722">
            <v>0</v>
          </cell>
        </row>
        <row r="3723">
          <cell r="Q3723">
            <v>0</v>
          </cell>
          <cell r="R3723">
            <v>0</v>
          </cell>
        </row>
        <row r="3724">
          <cell r="Q3724">
            <v>0</v>
          </cell>
          <cell r="R3724">
            <v>0</v>
          </cell>
        </row>
        <row r="3725">
          <cell r="Q3725">
            <v>0</v>
          </cell>
          <cell r="R3725">
            <v>0</v>
          </cell>
        </row>
        <row r="3726">
          <cell r="Q3726">
            <v>0</v>
          </cell>
          <cell r="R3726">
            <v>0</v>
          </cell>
        </row>
        <row r="3727">
          <cell r="Q3727">
            <v>0</v>
          </cell>
          <cell r="R3727">
            <v>0</v>
          </cell>
        </row>
        <row r="3728">
          <cell r="Q3728">
            <v>0</v>
          </cell>
          <cell r="R3728">
            <v>0</v>
          </cell>
        </row>
        <row r="3729">
          <cell r="Q3729">
            <v>0</v>
          </cell>
          <cell r="R3729">
            <v>0</v>
          </cell>
        </row>
        <row r="3730">
          <cell r="Q3730">
            <v>0</v>
          </cell>
          <cell r="R3730">
            <v>0</v>
          </cell>
        </row>
        <row r="3731">
          <cell r="Q3731">
            <v>0</v>
          </cell>
          <cell r="R3731">
            <v>0</v>
          </cell>
        </row>
        <row r="3732">
          <cell r="Q3732">
            <v>0</v>
          </cell>
          <cell r="R3732">
            <v>0</v>
          </cell>
        </row>
        <row r="3733">
          <cell r="Q3733">
            <v>0</v>
          </cell>
          <cell r="R3733">
            <v>0</v>
          </cell>
        </row>
        <row r="3734">
          <cell r="Q3734">
            <v>0</v>
          </cell>
          <cell r="R3734">
            <v>0</v>
          </cell>
        </row>
        <row r="3735">
          <cell r="Q3735">
            <v>0</v>
          </cell>
          <cell r="R3735">
            <v>0</v>
          </cell>
        </row>
        <row r="3736">
          <cell r="Q3736">
            <v>0</v>
          </cell>
          <cell r="R3736">
            <v>0</v>
          </cell>
        </row>
        <row r="3737">
          <cell r="Q3737">
            <v>0</v>
          </cell>
          <cell r="R3737">
            <v>0</v>
          </cell>
        </row>
        <row r="3738">
          <cell r="Q3738">
            <v>0</v>
          </cell>
          <cell r="R3738">
            <v>0</v>
          </cell>
        </row>
        <row r="3739">
          <cell r="Q3739">
            <v>0</v>
          </cell>
          <cell r="R3739">
            <v>0</v>
          </cell>
        </row>
        <row r="3740">
          <cell r="Q3740">
            <v>0</v>
          </cell>
          <cell r="R3740">
            <v>0</v>
          </cell>
        </row>
        <row r="3741">
          <cell r="Q3741">
            <v>0</v>
          </cell>
          <cell r="R3741">
            <v>0</v>
          </cell>
        </row>
        <row r="3742">
          <cell r="Q3742">
            <v>0</v>
          </cell>
          <cell r="R3742">
            <v>0</v>
          </cell>
        </row>
        <row r="3743">
          <cell r="Q3743">
            <v>0</v>
          </cell>
          <cell r="R3743">
            <v>0</v>
          </cell>
        </row>
        <row r="3744">
          <cell r="Q3744">
            <v>0</v>
          </cell>
          <cell r="R3744">
            <v>0</v>
          </cell>
        </row>
        <row r="3745">
          <cell r="Q3745">
            <v>0</v>
          </cell>
          <cell r="R3745">
            <v>0</v>
          </cell>
        </row>
        <row r="3746">
          <cell r="Q3746">
            <v>0</v>
          </cell>
          <cell r="R3746">
            <v>0</v>
          </cell>
        </row>
        <row r="3747">
          <cell r="Q3747">
            <v>0</v>
          </cell>
          <cell r="R3747">
            <v>0</v>
          </cell>
        </row>
        <row r="3748">
          <cell r="Q3748">
            <v>0</v>
          </cell>
          <cell r="R3748">
            <v>0</v>
          </cell>
        </row>
        <row r="3749">
          <cell r="Q3749">
            <v>0</v>
          </cell>
          <cell r="R3749">
            <v>0</v>
          </cell>
        </row>
        <row r="3750">
          <cell r="Q3750">
            <v>0</v>
          </cell>
          <cell r="R3750">
            <v>0</v>
          </cell>
        </row>
        <row r="3751">
          <cell r="Q3751">
            <v>0</v>
          </cell>
          <cell r="R3751">
            <v>0</v>
          </cell>
        </row>
        <row r="3752">
          <cell r="Q3752">
            <v>0</v>
          </cell>
          <cell r="R3752">
            <v>0</v>
          </cell>
        </row>
        <row r="3753">
          <cell r="Q3753">
            <v>0</v>
          </cell>
          <cell r="R3753">
            <v>0</v>
          </cell>
        </row>
        <row r="3754">
          <cell r="Q3754">
            <v>0</v>
          </cell>
          <cell r="R3754">
            <v>0</v>
          </cell>
        </row>
        <row r="3755">
          <cell r="Q3755">
            <v>0</v>
          </cell>
          <cell r="R3755">
            <v>0</v>
          </cell>
        </row>
        <row r="3756">
          <cell r="Q3756">
            <v>0</v>
          </cell>
          <cell r="R3756">
            <v>0</v>
          </cell>
        </row>
        <row r="3757">
          <cell r="Q3757">
            <v>0</v>
          </cell>
          <cell r="R3757">
            <v>0</v>
          </cell>
        </row>
        <row r="3758">
          <cell r="Q3758">
            <v>0</v>
          </cell>
          <cell r="R3758">
            <v>0</v>
          </cell>
        </row>
        <row r="3759">
          <cell r="Q3759">
            <v>0</v>
          </cell>
          <cell r="R3759">
            <v>0</v>
          </cell>
        </row>
        <row r="3760">
          <cell r="Q3760">
            <v>0</v>
          </cell>
          <cell r="R3760">
            <v>0</v>
          </cell>
        </row>
        <row r="3761">
          <cell r="Q3761">
            <v>0</v>
          </cell>
          <cell r="R3761">
            <v>0</v>
          </cell>
        </row>
        <row r="3762">
          <cell r="Q3762">
            <v>0</v>
          </cell>
          <cell r="R3762">
            <v>0</v>
          </cell>
        </row>
        <row r="3763">
          <cell r="Q3763">
            <v>0</v>
          </cell>
          <cell r="R3763">
            <v>0</v>
          </cell>
        </row>
        <row r="3764">
          <cell r="Q3764">
            <v>0</v>
          </cell>
          <cell r="R3764">
            <v>0</v>
          </cell>
        </row>
        <row r="3765">
          <cell r="Q3765">
            <v>0</v>
          </cell>
          <cell r="R3765">
            <v>0</v>
          </cell>
        </row>
        <row r="3766">
          <cell r="Q3766">
            <v>0</v>
          </cell>
          <cell r="R3766">
            <v>0</v>
          </cell>
        </row>
        <row r="3767">
          <cell r="Q3767">
            <v>0</v>
          </cell>
          <cell r="R3767">
            <v>0</v>
          </cell>
        </row>
        <row r="3768">
          <cell r="Q3768">
            <v>0</v>
          </cell>
          <cell r="R3768">
            <v>0</v>
          </cell>
        </row>
        <row r="3769">
          <cell r="Q3769">
            <v>0</v>
          </cell>
          <cell r="R3769">
            <v>0</v>
          </cell>
        </row>
        <row r="3770">
          <cell r="Q3770">
            <v>0</v>
          </cell>
          <cell r="R3770">
            <v>0</v>
          </cell>
        </row>
        <row r="3771">
          <cell r="Q3771">
            <v>0</v>
          </cell>
          <cell r="R3771">
            <v>0</v>
          </cell>
        </row>
        <row r="3772">
          <cell r="Q3772">
            <v>0</v>
          </cell>
          <cell r="R3772">
            <v>0</v>
          </cell>
        </row>
        <row r="3773">
          <cell r="Q3773">
            <v>0</v>
          </cell>
          <cell r="R3773">
            <v>0</v>
          </cell>
        </row>
        <row r="3774">
          <cell r="Q3774">
            <v>0</v>
          </cell>
          <cell r="R3774">
            <v>0</v>
          </cell>
        </row>
        <row r="3775">
          <cell r="Q3775">
            <v>0</v>
          </cell>
          <cell r="R3775">
            <v>0</v>
          </cell>
        </row>
        <row r="3776">
          <cell r="Q3776">
            <v>0</v>
          </cell>
          <cell r="R3776">
            <v>0</v>
          </cell>
        </row>
        <row r="3777">
          <cell r="Q3777">
            <v>0</v>
          </cell>
          <cell r="R3777">
            <v>0</v>
          </cell>
        </row>
        <row r="3778">
          <cell r="Q3778">
            <v>0</v>
          </cell>
          <cell r="R3778">
            <v>0</v>
          </cell>
        </row>
        <row r="3779">
          <cell r="Q3779">
            <v>0</v>
          </cell>
          <cell r="R3779">
            <v>0</v>
          </cell>
        </row>
        <row r="3780">
          <cell r="Q3780">
            <v>0</v>
          </cell>
          <cell r="R3780">
            <v>0</v>
          </cell>
        </row>
        <row r="3781">
          <cell r="Q3781">
            <v>0</v>
          </cell>
          <cell r="R3781">
            <v>0</v>
          </cell>
        </row>
        <row r="3782">
          <cell r="Q3782">
            <v>0</v>
          </cell>
          <cell r="R3782">
            <v>0</v>
          </cell>
        </row>
        <row r="3783">
          <cell r="Q3783">
            <v>0</v>
          </cell>
          <cell r="R3783">
            <v>0</v>
          </cell>
        </row>
        <row r="3784">
          <cell r="Q3784">
            <v>0</v>
          </cell>
          <cell r="R3784">
            <v>0</v>
          </cell>
        </row>
        <row r="3785">
          <cell r="Q3785">
            <v>0</v>
          </cell>
          <cell r="R3785">
            <v>0</v>
          </cell>
        </row>
        <row r="3786">
          <cell r="Q3786">
            <v>0</v>
          </cell>
          <cell r="R3786">
            <v>0</v>
          </cell>
        </row>
        <row r="3787">
          <cell r="Q3787">
            <v>0</v>
          </cell>
          <cell r="R3787">
            <v>0</v>
          </cell>
        </row>
        <row r="3788">
          <cell r="Q3788">
            <v>0</v>
          </cell>
          <cell r="R3788">
            <v>0</v>
          </cell>
        </row>
        <row r="3789">
          <cell r="Q3789">
            <v>0</v>
          </cell>
          <cell r="R3789">
            <v>0</v>
          </cell>
        </row>
        <row r="3790">
          <cell r="Q3790">
            <v>0</v>
          </cell>
          <cell r="R3790">
            <v>0</v>
          </cell>
        </row>
        <row r="3791">
          <cell r="Q3791">
            <v>0</v>
          </cell>
          <cell r="R3791">
            <v>0</v>
          </cell>
        </row>
        <row r="3792">
          <cell r="Q3792">
            <v>0</v>
          </cell>
          <cell r="R3792">
            <v>0</v>
          </cell>
        </row>
        <row r="3793">
          <cell r="Q3793">
            <v>0</v>
          </cell>
          <cell r="R3793">
            <v>0</v>
          </cell>
        </row>
        <row r="3794">
          <cell r="Q3794">
            <v>0</v>
          </cell>
          <cell r="R3794">
            <v>0</v>
          </cell>
        </row>
        <row r="3795">
          <cell r="Q3795">
            <v>0</v>
          </cell>
          <cell r="R3795">
            <v>0</v>
          </cell>
        </row>
        <row r="3796">
          <cell r="Q3796">
            <v>0</v>
          </cell>
          <cell r="R3796">
            <v>0</v>
          </cell>
        </row>
        <row r="3797">
          <cell r="Q3797">
            <v>0</v>
          </cell>
          <cell r="R3797">
            <v>0</v>
          </cell>
        </row>
        <row r="3798">
          <cell r="Q3798">
            <v>0</v>
          </cell>
          <cell r="R3798">
            <v>0</v>
          </cell>
        </row>
        <row r="3799">
          <cell r="Q3799">
            <v>0</v>
          </cell>
          <cell r="R3799">
            <v>0</v>
          </cell>
        </row>
        <row r="3800">
          <cell r="Q3800">
            <v>0</v>
          </cell>
          <cell r="R3800">
            <v>0</v>
          </cell>
        </row>
        <row r="3801">
          <cell r="Q3801">
            <v>0</v>
          </cell>
          <cell r="R3801">
            <v>0</v>
          </cell>
        </row>
        <row r="3802">
          <cell r="Q3802">
            <v>0</v>
          </cell>
          <cell r="R3802">
            <v>0</v>
          </cell>
        </row>
        <row r="3803">
          <cell r="Q3803">
            <v>0</v>
          </cell>
          <cell r="R3803">
            <v>0</v>
          </cell>
        </row>
        <row r="3804">
          <cell r="Q3804">
            <v>0</v>
          </cell>
          <cell r="R3804">
            <v>0</v>
          </cell>
        </row>
        <row r="3805">
          <cell r="Q3805">
            <v>0</v>
          </cell>
          <cell r="R3805">
            <v>0</v>
          </cell>
        </row>
        <row r="3806">
          <cell r="Q3806">
            <v>0</v>
          </cell>
          <cell r="R3806">
            <v>0</v>
          </cell>
        </row>
        <row r="3807">
          <cell r="Q3807">
            <v>0</v>
          </cell>
          <cell r="R3807">
            <v>0</v>
          </cell>
        </row>
        <row r="3808">
          <cell r="Q3808">
            <v>0</v>
          </cell>
          <cell r="R3808">
            <v>0</v>
          </cell>
        </row>
        <row r="3809">
          <cell r="Q3809">
            <v>0</v>
          </cell>
          <cell r="R3809">
            <v>0</v>
          </cell>
        </row>
        <row r="3810">
          <cell r="Q3810">
            <v>0</v>
          </cell>
          <cell r="R3810">
            <v>0</v>
          </cell>
        </row>
        <row r="3811">
          <cell r="Q3811">
            <v>0</v>
          </cell>
          <cell r="R3811">
            <v>0</v>
          </cell>
        </row>
        <row r="3812">
          <cell r="Q3812">
            <v>0</v>
          </cell>
          <cell r="R3812">
            <v>0</v>
          </cell>
        </row>
        <row r="3813">
          <cell r="Q3813">
            <v>0</v>
          </cell>
          <cell r="R3813">
            <v>0</v>
          </cell>
        </row>
        <row r="3814">
          <cell r="Q3814">
            <v>0</v>
          </cell>
          <cell r="R3814">
            <v>0</v>
          </cell>
        </row>
        <row r="3815">
          <cell r="Q3815">
            <v>0</v>
          </cell>
          <cell r="R3815">
            <v>0</v>
          </cell>
        </row>
        <row r="3816">
          <cell r="Q3816">
            <v>0</v>
          </cell>
          <cell r="R3816">
            <v>0</v>
          </cell>
        </row>
        <row r="3817">
          <cell r="Q3817">
            <v>0</v>
          </cell>
          <cell r="R3817">
            <v>0</v>
          </cell>
        </row>
        <row r="3818">
          <cell r="Q3818">
            <v>0</v>
          </cell>
          <cell r="R3818">
            <v>0</v>
          </cell>
        </row>
        <row r="3819">
          <cell r="Q3819">
            <v>0</v>
          </cell>
          <cell r="R3819">
            <v>0</v>
          </cell>
        </row>
        <row r="3820">
          <cell r="Q3820">
            <v>0</v>
          </cell>
          <cell r="R3820">
            <v>0</v>
          </cell>
        </row>
        <row r="3821">
          <cell r="Q3821">
            <v>0</v>
          </cell>
          <cell r="R3821">
            <v>0</v>
          </cell>
        </row>
        <row r="3822">
          <cell r="Q3822">
            <v>0</v>
          </cell>
          <cell r="R3822">
            <v>0</v>
          </cell>
        </row>
        <row r="3823">
          <cell r="Q3823">
            <v>0</v>
          </cell>
          <cell r="R3823">
            <v>0</v>
          </cell>
        </row>
        <row r="3824">
          <cell r="Q3824">
            <v>0</v>
          </cell>
          <cell r="R3824">
            <v>0</v>
          </cell>
        </row>
        <row r="3825">
          <cell r="Q3825">
            <v>0</v>
          </cell>
          <cell r="R3825">
            <v>0</v>
          </cell>
        </row>
        <row r="3826">
          <cell r="Q3826">
            <v>0</v>
          </cell>
          <cell r="R3826">
            <v>0</v>
          </cell>
        </row>
        <row r="3827">
          <cell r="Q3827">
            <v>0</v>
          </cell>
          <cell r="R3827">
            <v>0</v>
          </cell>
        </row>
        <row r="3828">
          <cell r="Q3828">
            <v>0</v>
          </cell>
          <cell r="R3828">
            <v>0</v>
          </cell>
        </row>
        <row r="3829">
          <cell r="Q3829">
            <v>0</v>
          </cell>
          <cell r="R3829">
            <v>0</v>
          </cell>
        </row>
        <row r="3830">
          <cell r="Q3830">
            <v>0</v>
          </cell>
          <cell r="R3830">
            <v>0</v>
          </cell>
        </row>
        <row r="3831">
          <cell r="Q3831">
            <v>0</v>
          </cell>
          <cell r="R3831">
            <v>0</v>
          </cell>
        </row>
        <row r="3832">
          <cell r="Q3832">
            <v>0</v>
          </cell>
          <cell r="R3832">
            <v>0</v>
          </cell>
        </row>
        <row r="3833">
          <cell r="Q3833">
            <v>0</v>
          </cell>
          <cell r="R3833">
            <v>0</v>
          </cell>
        </row>
        <row r="3834">
          <cell r="Q3834">
            <v>0</v>
          </cell>
          <cell r="R3834">
            <v>0</v>
          </cell>
        </row>
        <row r="3835">
          <cell r="Q3835">
            <v>0</v>
          </cell>
          <cell r="R3835">
            <v>0</v>
          </cell>
        </row>
        <row r="3836">
          <cell r="Q3836">
            <v>0</v>
          </cell>
          <cell r="R3836">
            <v>0</v>
          </cell>
        </row>
        <row r="3837">
          <cell r="Q3837">
            <v>0</v>
          </cell>
          <cell r="R3837">
            <v>0</v>
          </cell>
        </row>
        <row r="3838">
          <cell r="Q3838">
            <v>0</v>
          </cell>
          <cell r="R3838">
            <v>0</v>
          </cell>
        </row>
        <row r="3839">
          <cell r="Q3839">
            <v>0</v>
          </cell>
          <cell r="R3839">
            <v>0</v>
          </cell>
        </row>
        <row r="3840">
          <cell r="Q3840">
            <v>0</v>
          </cell>
          <cell r="R3840">
            <v>0</v>
          </cell>
        </row>
        <row r="3841">
          <cell r="Q3841">
            <v>0</v>
          </cell>
          <cell r="R3841">
            <v>0</v>
          </cell>
        </row>
        <row r="3842">
          <cell r="Q3842">
            <v>0</v>
          </cell>
          <cell r="R3842">
            <v>0</v>
          </cell>
        </row>
        <row r="3843">
          <cell r="Q3843">
            <v>0</v>
          </cell>
          <cell r="R3843">
            <v>0</v>
          </cell>
        </row>
        <row r="3844">
          <cell r="Q3844">
            <v>0</v>
          </cell>
          <cell r="R3844">
            <v>0</v>
          </cell>
        </row>
        <row r="3845">
          <cell r="Q3845">
            <v>0</v>
          </cell>
          <cell r="R3845">
            <v>0</v>
          </cell>
        </row>
        <row r="3846">
          <cell r="Q3846">
            <v>0</v>
          </cell>
          <cell r="R3846">
            <v>0</v>
          </cell>
        </row>
        <row r="3847">
          <cell r="Q3847">
            <v>0</v>
          </cell>
          <cell r="R3847">
            <v>0</v>
          </cell>
        </row>
        <row r="3848">
          <cell r="Q3848">
            <v>0</v>
          </cell>
          <cell r="R3848">
            <v>0</v>
          </cell>
        </row>
        <row r="3849">
          <cell r="Q3849">
            <v>0</v>
          </cell>
          <cell r="R3849">
            <v>0</v>
          </cell>
        </row>
        <row r="3850">
          <cell r="Q3850">
            <v>0</v>
          </cell>
          <cell r="R3850">
            <v>0</v>
          </cell>
        </row>
        <row r="3851">
          <cell r="Q3851">
            <v>0</v>
          </cell>
          <cell r="R3851">
            <v>0</v>
          </cell>
        </row>
        <row r="3852">
          <cell r="Q3852">
            <v>0</v>
          </cell>
          <cell r="R3852">
            <v>0</v>
          </cell>
        </row>
        <row r="3853">
          <cell r="Q3853">
            <v>0</v>
          </cell>
          <cell r="R3853">
            <v>0</v>
          </cell>
        </row>
        <row r="3854">
          <cell r="Q3854">
            <v>0</v>
          </cell>
          <cell r="R3854">
            <v>0</v>
          </cell>
        </row>
        <row r="3855">
          <cell r="Q3855">
            <v>0</v>
          </cell>
          <cell r="R3855">
            <v>0</v>
          </cell>
        </row>
        <row r="3856">
          <cell r="Q3856">
            <v>0</v>
          </cell>
          <cell r="R3856">
            <v>0</v>
          </cell>
        </row>
        <row r="3857">
          <cell r="Q3857">
            <v>0</v>
          </cell>
          <cell r="R3857">
            <v>0</v>
          </cell>
        </row>
        <row r="3858">
          <cell r="Q3858">
            <v>0</v>
          </cell>
          <cell r="R3858">
            <v>0</v>
          </cell>
        </row>
        <row r="3859">
          <cell r="Q3859">
            <v>0</v>
          </cell>
          <cell r="R3859">
            <v>0</v>
          </cell>
        </row>
        <row r="3860">
          <cell r="Q3860">
            <v>0</v>
          </cell>
          <cell r="R3860">
            <v>0</v>
          </cell>
        </row>
        <row r="3861">
          <cell r="Q3861">
            <v>0</v>
          </cell>
          <cell r="R3861">
            <v>0</v>
          </cell>
        </row>
        <row r="3862">
          <cell r="Q3862">
            <v>0</v>
          </cell>
          <cell r="R3862">
            <v>0</v>
          </cell>
        </row>
        <row r="3863">
          <cell r="Q3863">
            <v>0</v>
          </cell>
          <cell r="R3863">
            <v>0</v>
          </cell>
        </row>
        <row r="3864">
          <cell r="Q3864">
            <v>0</v>
          </cell>
          <cell r="R3864">
            <v>0</v>
          </cell>
        </row>
        <row r="3865">
          <cell r="Q3865">
            <v>0</v>
          </cell>
          <cell r="R3865">
            <v>0</v>
          </cell>
        </row>
        <row r="3866">
          <cell r="Q3866">
            <v>0</v>
          </cell>
          <cell r="R3866">
            <v>0</v>
          </cell>
        </row>
        <row r="3867">
          <cell r="Q3867">
            <v>0</v>
          </cell>
          <cell r="R3867">
            <v>0</v>
          </cell>
        </row>
        <row r="3868">
          <cell r="Q3868">
            <v>0</v>
          </cell>
          <cell r="R3868">
            <v>0</v>
          </cell>
        </row>
        <row r="3869">
          <cell r="Q3869">
            <v>0</v>
          </cell>
          <cell r="R3869">
            <v>0</v>
          </cell>
        </row>
        <row r="3870">
          <cell r="Q3870">
            <v>0</v>
          </cell>
          <cell r="R3870">
            <v>0</v>
          </cell>
        </row>
        <row r="3871">
          <cell r="Q3871">
            <v>0</v>
          </cell>
          <cell r="R3871">
            <v>0</v>
          </cell>
        </row>
        <row r="3872">
          <cell r="Q3872">
            <v>0</v>
          </cell>
          <cell r="R3872">
            <v>0</v>
          </cell>
        </row>
        <row r="3873">
          <cell r="Q3873">
            <v>0</v>
          </cell>
          <cell r="R3873">
            <v>0</v>
          </cell>
        </row>
        <row r="3874">
          <cell r="Q3874">
            <v>0</v>
          </cell>
          <cell r="R3874">
            <v>0</v>
          </cell>
        </row>
        <row r="3875">
          <cell r="Q3875">
            <v>0</v>
          </cell>
          <cell r="R3875">
            <v>0</v>
          </cell>
        </row>
        <row r="3876">
          <cell r="Q3876">
            <v>0</v>
          </cell>
          <cell r="R3876">
            <v>0</v>
          </cell>
        </row>
        <row r="3877">
          <cell r="Q3877">
            <v>0</v>
          </cell>
          <cell r="R3877">
            <v>0</v>
          </cell>
        </row>
        <row r="3878">
          <cell r="Q3878">
            <v>0</v>
          </cell>
          <cell r="R3878">
            <v>0</v>
          </cell>
        </row>
        <row r="3879">
          <cell r="Q3879">
            <v>0</v>
          </cell>
          <cell r="R3879">
            <v>0</v>
          </cell>
        </row>
        <row r="3880">
          <cell r="Q3880">
            <v>0</v>
          </cell>
          <cell r="R3880">
            <v>0</v>
          </cell>
        </row>
        <row r="3881">
          <cell r="Q3881">
            <v>0</v>
          </cell>
          <cell r="R3881">
            <v>0</v>
          </cell>
        </row>
        <row r="3882">
          <cell r="Q3882">
            <v>0</v>
          </cell>
          <cell r="R3882">
            <v>0</v>
          </cell>
        </row>
        <row r="3883">
          <cell r="Q3883">
            <v>0</v>
          </cell>
          <cell r="R3883">
            <v>0</v>
          </cell>
        </row>
        <row r="3884">
          <cell r="Q3884">
            <v>0</v>
          </cell>
          <cell r="R3884">
            <v>0</v>
          </cell>
        </row>
        <row r="3885">
          <cell r="Q3885">
            <v>0</v>
          </cell>
          <cell r="R3885">
            <v>0</v>
          </cell>
        </row>
        <row r="3886">
          <cell r="Q3886">
            <v>0</v>
          </cell>
          <cell r="R3886">
            <v>0</v>
          </cell>
        </row>
        <row r="3887">
          <cell r="Q3887">
            <v>0</v>
          </cell>
          <cell r="R3887">
            <v>0</v>
          </cell>
        </row>
        <row r="3888">
          <cell r="Q3888">
            <v>0</v>
          </cell>
          <cell r="R3888">
            <v>0</v>
          </cell>
        </row>
        <row r="3889">
          <cell r="Q3889">
            <v>0</v>
          </cell>
          <cell r="R3889">
            <v>0</v>
          </cell>
        </row>
        <row r="3890">
          <cell r="Q3890">
            <v>0</v>
          </cell>
          <cell r="R3890">
            <v>0</v>
          </cell>
        </row>
        <row r="3891">
          <cell r="Q3891">
            <v>0</v>
          </cell>
          <cell r="R3891">
            <v>0</v>
          </cell>
        </row>
        <row r="3892">
          <cell r="Q3892">
            <v>0</v>
          </cell>
          <cell r="R3892">
            <v>0</v>
          </cell>
        </row>
        <row r="3893">
          <cell r="Q3893">
            <v>0</v>
          </cell>
          <cell r="R3893">
            <v>0</v>
          </cell>
        </row>
        <row r="3894">
          <cell r="Q3894">
            <v>0</v>
          </cell>
          <cell r="R3894">
            <v>0</v>
          </cell>
        </row>
        <row r="3895">
          <cell r="Q3895">
            <v>0</v>
          </cell>
          <cell r="R3895">
            <v>0</v>
          </cell>
        </row>
        <row r="3896">
          <cell r="Q3896">
            <v>0</v>
          </cell>
          <cell r="R3896">
            <v>0</v>
          </cell>
        </row>
        <row r="3897">
          <cell r="Q3897">
            <v>0</v>
          </cell>
          <cell r="R3897">
            <v>0</v>
          </cell>
        </row>
        <row r="3898">
          <cell r="Q3898">
            <v>0</v>
          </cell>
          <cell r="R3898">
            <v>0</v>
          </cell>
        </row>
        <row r="3899">
          <cell r="Q3899">
            <v>0</v>
          </cell>
          <cell r="R3899">
            <v>0</v>
          </cell>
        </row>
        <row r="3900">
          <cell r="Q3900">
            <v>0</v>
          </cell>
          <cell r="R3900">
            <v>0</v>
          </cell>
        </row>
        <row r="3901">
          <cell r="Q3901">
            <v>0</v>
          </cell>
          <cell r="R3901">
            <v>0</v>
          </cell>
        </row>
        <row r="3902">
          <cell r="Q3902">
            <v>0</v>
          </cell>
          <cell r="R3902">
            <v>0</v>
          </cell>
        </row>
        <row r="3903">
          <cell r="Q3903">
            <v>0</v>
          </cell>
          <cell r="R3903">
            <v>0</v>
          </cell>
        </row>
        <row r="3904">
          <cell r="Q3904">
            <v>0</v>
          </cell>
          <cell r="R3904">
            <v>0</v>
          </cell>
        </row>
        <row r="3905">
          <cell r="Q3905">
            <v>0</v>
          </cell>
          <cell r="R3905">
            <v>0</v>
          </cell>
        </row>
        <row r="3906">
          <cell r="Q3906">
            <v>0</v>
          </cell>
          <cell r="R3906">
            <v>0</v>
          </cell>
        </row>
        <row r="3907">
          <cell r="Q3907">
            <v>0</v>
          </cell>
          <cell r="R3907">
            <v>0</v>
          </cell>
        </row>
        <row r="3908">
          <cell r="Q3908">
            <v>0</v>
          </cell>
          <cell r="R3908">
            <v>0</v>
          </cell>
        </row>
        <row r="3909">
          <cell r="Q3909">
            <v>0</v>
          </cell>
          <cell r="R3909">
            <v>0</v>
          </cell>
        </row>
        <row r="3910">
          <cell r="Q3910">
            <v>0</v>
          </cell>
          <cell r="R3910">
            <v>0</v>
          </cell>
        </row>
        <row r="3911">
          <cell r="Q3911">
            <v>0</v>
          </cell>
          <cell r="R3911">
            <v>0</v>
          </cell>
        </row>
        <row r="3912">
          <cell r="Q3912">
            <v>0</v>
          </cell>
          <cell r="R3912">
            <v>0</v>
          </cell>
        </row>
        <row r="3913">
          <cell r="Q3913">
            <v>0</v>
          </cell>
          <cell r="R3913">
            <v>0</v>
          </cell>
        </row>
        <row r="3914">
          <cell r="Q3914">
            <v>0</v>
          </cell>
          <cell r="R3914">
            <v>0</v>
          </cell>
        </row>
        <row r="3915">
          <cell r="Q3915">
            <v>0</v>
          </cell>
          <cell r="R3915">
            <v>0</v>
          </cell>
        </row>
        <row r="3916">
          <cell r="Q3916">
            <v>0</v>
          </cell>
          <cell r="R3916">
            <v>0</v>
          </cell>
        </row>
        <row r="3917">
          <cell r="Q3917">
            <v>0</v>
          </cell>
          <cell r="R3917">
            <v>0</v>
          </cell>
        </row>
        <row r="3918">
          <cell r="Q3918">
            <v>0</v>
          </cell>
          <cell r="R3918">
            <v>0</v>
          </cell>
        </row>
        <row r="3919">
          <cell r="Q3919">
            <v>0</v>
          </cell>
          <cell r="R3919">
            <v>0</v>
          </cell>
        </row>
        <row r="3920">
          <cell r="Q3920">
            <v>0</v>
          </cell>
          <cell r="R3920">
            <v>0</v>
          </cell>
        </row>
        <row r="3921">
          <cell r="Q3921">
            <v>0</v>
          </cell>
          <cell r="R3921">
            <v>0</v>
          </cell>
        </row>
        <row r="3922">
          <cell r="Q3922">
            <v>0</v>
          </cell>
          <cell r="R3922">
            <v>0</v>
          </cell>
        </row>
        <row r="3923">
          <cell r="Q3923">
            <v>0</v>
          </cell>
          <cell r="R3923">
            <v>0</v>
          </cell>
        </row>
        <row r="3924">
          <cell r="Q3924">
            <v>0</v>
          </cell>
          <cell r="R3924">
            <v>0</v>
          </cell>
        </row>
        <row r="3925">
          <cell r="Q3925">
            <v>0</v>
          </cell>
          <cell r="R3925">
            <v>0</v>
          </cell>
        </row>
        <row r="3926">
          <cell r="Q3926">
            <v>0</v>
          </cell>
          <cell r="R3926">
            <v>0</v>
          </cell>
        </row>
        <row r="3927">
          <cell r="Q3927">
            <v>0</v>
          </cell>
          <cell r="R3927">
            <v>0</v>
          </cell>
        </row>
        <row r="3928">
          <cell r="Q3928">
            <v>0</v>
          </cell>
          <cell r="R3928">
            <v>0</v>
          </cell>
        </row>
        <row r="3929">
          <cell r="Q3929">
            <v>0</v>
          </cell>
          <cell r="R3929">
            <v>0</v>
          </cell>
        </row>
        <row r="3930">
          <cell r="Q3930">
            <v>0</v>
          </cell>
          <cell r="R3930">
            <v>0</v>
          </cell>
        </row>
        <row r="3931">
          <cell r="Q3931">
            <v>0</v>
          </cell>
          <cell r="R3931">
            <v>0</v>
          </cell>
        </row>
        <row r="3932">
          <cell r="Q3932">
            <v>0</v>
          </cell>
          <cell r="R3932">
            <v>0</v>
          </cell>
        </row>
        <row r="3933">
          <cell r="Q3933">
            <v>0</v>
          </cell>
          <cell r="R3933">
            <v>0</v>
          </cell>
        </row>
        <row r="3934">
          <cell r="Q3934">
            <v>0</v>
          </cell>
          <cell r="R3934">
            <v>0</v>
          </cell>
        </row>
        <row r="3935">
          <cell r="Q3935">
            <v>0</v>
          </cell>
          <cell r="R3935">
            <v>0</v>
          </cell>
        </row>
        <row r="3936">
          <cell r="Q3936">
            <v>0</v>
          </cell>
          <cell r="R3936">
            <v>0</v>
          </cell>
        </row>
        <row r="3937">
          <cell r="Q3937">
            <v>0</v>
          </cell>
          <cell r="R3937">
            <v>0</v>
          </cell>
        </row>
        <row r="3938">
          <cell r="Q3938">
            <v>0</v>
          </cell>
          <cell r="R3938">
            <v>0</v>
          </cell>
        </row>
        <row r="3939">
          <cell r="Q3939">
            <v>0</v>
          </cell>
          <cell r="R3939">
            <v>0</v>
          </cell>
        </row>
        <row r="3940">
          <cell r="Q3940">
            <v>0</v>
          </cell>
          <cell r="R3940">
            <v>0</v>
          </cell>
        </row>
        <row r="3941">
          <cell r="Q3941">
            <v>0</v>
          </cell>
          <cell r="R3941">
            <v>0</v>
          </cell>
        </row>
        <row r="3942">
          <cell r="Q3942">
            <v>0</v>
          </cell>
          <cell r="R3942">
            <v>0</v>
          </cell>
        </row>
        <row r="3943">
          <cell r="Q3943">
            <v>0</v>
          </cell>
          <cell r="R3943">
            <v>0</v>
          </cell>
        </row>
        <row r="3944">
          <cell r="Q3944">
            <v>0</v>
          </cell>
          <cell r="R3944">
            <v>0</v>
          </cell>
        </row>
        <row r="3945">
          <cell r="Q3945">
            <v>0</v>
          </cell>
          <cell r="R3945">
            <v>0</v>
          </cell>
        </row>
        <row r="3946">
          <cell r="Q3946">
            <v>0</v>
          </cell>
          <cell r="R3946">
            <v>0</v>
          </cell>
        </row>
        <row r="3947">
          <cell r="Q3947">
            <v>0</v>
          </cell>
          <cell r="R3947">
            <v>0</v>
          </cell>
        </row>
        <row r="3948">
          <cell r="Q3948">
            <v>0</v>
          </cell>
          <cell r="R3948">
            <v>0</v>
          </cell>
        </row>
        <row r="3949">
          <cell r="Q3949">
            <v>0</v>
          </cell>
          <cell r="R3949">
            <v>0</v>
          </cell>
        </row>
        <row r="3950">
          <cell r="Q3950">
            <v>0</v>
          </cell>
          <cell r="R3950">
            <v>0</v>
          </cell>
        </row>
        <row r="3951">
          <cell r="Q3951">
            <v>0</v>
          </cell>
          <cell r="R3951">
            <v>0</v>
          </cell>
        </row>
        <row r="3952">
          <cell r="Q3952">
            <v>0</v>
          </cell>
          <cell r="R3952">
            <v>0</v>
          </cell>
        </row>
        <row r="3953">
          <cell r="Q3953">
            <v>0</v>
          </cell>
          <cell r="R3953">
            <v>0</v>
          </cell>
        </row>
        <row r="3954">
          <cell r="Q3954">
            <v>0</v>
          </cell>
          <cell r="R3954">
            <v>0</v>
          </cell>
        </row>
        <row r="3955">
          <cell r="Q3955">
            <v>0</v>
          </cell>
          <cell r="R3955">
            <v>0</v>
          </cell>
        </row>
        <row r="3956">
          <cell r="Q3956">
            <v>0</v>
          </cell>
          <cell r="R3956">
            <v>0</v>
          </cell>
        </row>
        <row r="3957">
          <cell r="Q3957">
            <v>0</v>
          </cell>
          <cell r="R3957">
            <v>0</v>
          </cell>
        </row>
        <row r="3958">
          <cell r="Q3958">
            <v>0</v>
          </cell>
          <cell r="R3958">
            <v>0</v>
          </cell>
        </row>
        <row r="3959">
          <cell r="Q3959">
            <v>0</v>
          </cell>
          <cell r="R3959">
            <v>0</v>
          </cell>
        </row>
        <row r="3960">
          <cell r="Q3960">
            <v>0</v>
          </cell>
          <cell r="R3960">
            <v>0</v>
          </cell>
        </row>
        <row r="3961">
          <cell r="Q3961">
            <v>0</v>
          </cell>
          <cell r="R3961">
            <v>0</v>
          </cell>
        </row>
        <row r="3962">
          <cell r="Q3962">
            <v>0</v>
          </cell>
          <cell r="R3962">
            <v>0</v>
          </cell>
        </row>
        <row r="3963">
          <cell r="Q3963">
            <v>0</v>
          </cell>
          <cell r="R3963">
            <v>0</v>
          </cell>
        </row>
        <row r="3964">
          <cell r="Q3964">
            <v>0</v>
          </cell>
          <cell r="R3964">
            <v>0</v>
          </cell>
        </row>
        <row r="3965">
          <cell r="Q3965">
            <v>0</v>
          </cell>
          <cell r="R3965">
            <v>0</v>
          </cell>
        </row>
        <row r="3966">
          <cell r="Q3966">
            <v>0</v>
          </cell>
          <cell r="R3966">
            <v>0</v>
          </cell>
        </row>
        <row r="3967">
          <cell r="Q3967">
            <v>0</v>
          </cell>
          <cell r="R3967">
            <v>0</v>
          </cell>
        </row>
        <row r="3968">
          <cell r="Q3968">
            <v>0</v>
          </cell>
          <cell r="R3968">
            <v>0</v>
          </cell>
        </row>
        <row r="3969">
          <cell r="Q3969">
            <v>0</v>
          </cell>
          <cell r="R3969">
            <v>0</v>
          </cell>
        </row>
        <row r="3970">
          <cell r="Q3970">
            <v>0</v>
          </cell>
          <cell r="R3970">
            <v>0</v>
          </cell>
        </row>
        <row r="3971">
          <cell r="Q3971">
            <v>0</v>
          </cell>
          <cell r="R3971">
            <v>0</v>
          </cell>
        </row>
        <row r="3972">
          <cell r="Q3972">
            <v>0</v>
          </cell>
          <cell r="R3972">
            <v>0</v>
          </cell>
        </row>
        <row r="3973">
          <cell r="Q3973">
            <v>0</v>
          </cell>
          <cell r="R3973">
            <v>0</v>
          </cell>
        </row>
        <row r="3974">
          <cell r="Q3974">
            <v>0</v>
          </cell>
          <cell r="R3974">
            <v>0</v>
          </cell>
        </row>
        <row r="3975">
          <cell r="Q3975">
            <v>0</v>
          </cell>
          <cell r="R3975">
            <v>0</v>
          </cell>
        </row>
        <row r="3976">
          <cell r="Q3976">
            <v>0</v>
          </cell>
          <cell r="R3976">
            <v>0</v>
          </cell>
        </row>
        <row r="3977">
          <cell r="Q3977">
            <v>0</v>
          </cell>
          <cell r="R3977">
            <v>0</v>
          </cell>
        </row>
        <row r="3978">
          <cell r="Q3978">
            <v>0</v>
          </cell>
          <cell r="R3978">
            <v>0</v>
          </cell>
        </row>
        <row r="3979">
          <cell r="Q3979">
            <v>0</v>
          </cell>
          <cell r="R3979">
            <v>0</v>
          </cell>
        </row>
        <row r="3980">
          <cell r="Q3980">
            <v>0</v>
          </cell>
          <cell r="R3980">
            <v>0</v>
          </cell>
        </row>
        <row r="3981">
          <cell r="Q3981">
            <v>0</v>
          </cell>
          <cell r="R3981">
            <v>0</v>
          </cell>
        </row>
        <row r="3982">
          <cell r="Q3982">
            <v>0</v>
          </cell>
          <cell r="R3982">
            <v>0</v>
          </cell>
        </row>
        <row r="3983">
          <cell r="Q3983">
            <v>0</v>
          </cell>
          <cell r="R3983">
            <v>0</v>
          </cell>
        </row>
        <row r="3984">
          <cell r="Q3984">
            <v>0</v>
          </cell>
          <cell r="R3984">
            <v>0</v>
          </cell>
        </row>
        <row r="3985">
          <cell r="Q3985">
            <v>0</v>
          </cell>
          <cell r="R3985">
            <v>0</v>
          </cell>
        </row>
        <row r="3986">
          <cell r="Q3986">
            <v>0</v>
          </cell>
          <cell r="R3986">
            <v>0</v>
          </cell>
        </row>
        <row r="3987">
          <cell r="Q3987">
            <v>0</v>
          </cell>
          <cell r="R3987">
            <v>0</v>
          </cell>
        </row>
        <row r="3988">
          <cell r="Q3988">
            <v>0</v>
          </cell>
          <cell r="R3988">
            <v>0</v>
          </cell>
        </row>
        <row r="3989">
          <cell r="Q3989">
            <v>0</v>
          </cell>
          <cell r="R3989">
            <v>0</v>
          </cell>
        </row>
        <row r="3990">
          <cell r="Q3990">
            <v>0</v>
          </cell>
          <cell r="R3990">
            <v>0</v>
          </cell>
        </row>
        <row r="3991">
          <cell r="Q3991">
            <v>0</v>
          </cell>
          <cell r="R3991">
            <v>0</v>
          </cell>
        </row>
        <row r="3992">
          <cell r="Q3992">
            <v>0</v>
          </cell>
          <cell r="R3992">
            <v>0</v>
          </cell>
        </row>
        <row r="3993">
          <cell r="Q3993">
            <v>0</v>
          </cell>
          <cell r="R3993">
            <v>0</v>
          </cell>
        </row>
        <row r="3994">
          <cell r="Q3994">
            <v>0</v>
          </cell>
          <cell r="R3994">
            <v>0</v>
          </cell>
        </row>
        <row r="3995">
          <cell r="Q3995">
            <v>0</v>
          </cell>
          <cell r="R3995">
            <v>0</v>
          </cell>
        </row>
        <row r="3996">
          <cell r="Q3996">
            <v>0</v>
          </cell>
          <cell r="R3996">
            <v>0</v>
          </cell>
        </row>
        <row r="3997">
          <cell r="Q3997">
            <v>0</v>
          </cell>
          <cell r="R3997">
            <v>0</v>
          </cell>
        </row>
        <row r="3998">
          <cell r="Q3998">
            <v>0</v>
          </cell>
          <cell r="R3998">
            <v>0</v>
          </cell>
        </row>
        <row r="3999">
          <cell r="Q3999">
            <v>0</v>
          </cell>
          <cell r="R3999">
            <v>0</v>
          </cell>
        </row>
        <row r="4000">
          <cell r="Q4000">
            <v>0</v>
          </cell>
          <cell r="R4000">
            <v>0</v>
          </cell>
        </row>
        <row r="4001">
          <cell r="Q4001">
            <v>0</v>
          </cell>
          <cell r="R4001">
            <v>0</v>
          </cell>
        </row>
        <row r="4002">
          <cell r="Q4002">
            <v>0</v>
          </cell>
          <cell r="R4002">
            <v>0</v>
          </cell>
        </row>
        <row r="4003">
          <cell r="Q4003">
            <v>0</v>
          </cell>
          <cell r="R4003">
            <v>0</v>
          </cell>
        </row>
        <row r="4004">
          <cell r="Q4004">
            <v>0</v>
          </cell>
          <cell r="R4004">
            <v>0</v>
          </cell>
        </row>
        <row r="4005">
          <cell r="Q4005">
            <v>0</v>
          </cell>
          <cell r="R4005">
            <v>0</v>
          </cell>
        </row>
        <row r="4006">
          <cell r="Q4006">
            <v>0</v>
          </cell>
          <cell r="R4006">
            <v>0</v>
          </cell>
        </row>
        <row r="4007">
          <cell r="Q4007">
            <v>0</v>
          </cell>
          <cell r="R4007">
            <v>0</v>
          </cell>
        </row>
        <row r="4008">
          <cell r="Q4008">
            <v>0</v>
          </cell>
          <cell r="R4008">
            <v>0</v>
          </cell>
        </row>
        <row r="4009">
          <cell r="Q4009">
            <v>0</v>
          </cell>
          <cell r="R4009">
            <v>0</v>
          </cell>
        </row>
        <row r="4010">
          <cell r="Q4010">
            <v>0</v>
          </cell>
          <cell r="R4010">
            <v>0</v>
          </cell>
        </row>
        <row r="4011">
          <cell r="Q4011">
            <v>0</v>
          </cell>
          <cell r="R4011">
            <v>0</v>
          </cell>
        </row>
        <row r="4012">
          <cell r="Q4012">
            <v>0</v>
          </cell>
          <cell r="R4012">
            <v>0</v>
          </cell>
        </row>
        <row r="4013">
          <cell r="Q4013">
            <v>0</v>
          </cell>
          <cell r="R4013">
            <v>0</v>
          </cell>
        </row>
        <row r="4014">
          <cell r="Q4014">
            <v>0</v>
          </cell>
          <cell r="R4014">
            <v>0</v>
          </cell>
        </row>
        <row r="4015">
          <cell r="Q4015">
            <v>0</v>
          </cell>
          <cell r="R4015">
            <v>0</v>
          </cell>
        </row>
        <row r="4016">
          <cell r="Q4016">
            <v>0</v>
          </cell>
          <cell r="R4016">
            <v>0</v>
          </cell>
        </row>
        <row r="4017">
          <cell r="Q4017">
            <v>0</v>
          </cell>
          <cell r="R4017">
            <v>0</v>
          </cell>
        </row>
        <row r="4018">
          <cell r="Q4018">
            <v>0</v>
          </cell>
          <cell r="R4018">
            <v>0</v>
          </cell>
        </row>
        <row r="4019">
          <cell r="Q4019">
            <v>0</v>
          </cell>
          <cell r="R4019">
            <v>0</v>
          </cell>
        </row>
        <row r="4020">
          <cell r="Q4020">
            <v>0</v>
          </cell>
          <cell r="R4020">
            <v>0</v>
          </cell>
        </row>
        <row r="4021">
          <cell r="Q4021">
            <v>0</v>
          </cell>
          <cell r="R4021">
            <v>0</v>
          </cell>
        </row>
        <row r="4022">
          <cell r="Q4022">
            <v>0</v>
          </cell>
          <cell r="R4022">
            <v>0</v>
          </cell>
        </row>
        <row r="4023">
          <cell r="Q4023">
            <v>0</v>
          </cell>
          <cell r="R4023">
            <v>0</v>
          </cell>
        </row>
        <row r="4024">
          <cell r="Q4024">
            <v>0</v>
          </cell>
          <cell r="R4024">
            <v>0</v>
          </cell>
        </row>
        <row r="4025">
          <cell r="Q4025">
            <v>0</v>
          </cell>
          <cell r="R4025">
            <v>0</v>
          </cell>
        </row>
        <row r="4026">
          <cell r="Q4026">
            <v>0</v>
          </cell>
          <cell r="R4026">
            <v>0</v>
          </cell>
        </row>
        <row r="4027">
          <cell r="Q4027">
            <v>0</v>
          </cell>
          <cell r="R4027">
            <v>0</v>
          </cell>
        </row>
        <row r="4028">
          <cell r="Q4028">
            <v>0</v>
          </cell>
          <cell r="R4028">
            <v>0</v>
          </cell>
        </row>
        <row r="4029">
          <cell r="Q4029">
            <v>0</v>
          </cell>
          <cell r="R4029">
            <v>0</v>
          </cell>
        </row>
        <row r="4030">
          <cell r="Q4030">
            <v>0</v>
          </cell>
          <cell r="R4030">
            <v>0</v>
          </cell>
        </row>
        <row r="4031">
          <cell r="Q4031">
            <v>0</v>
          </cell>
          <cell r="R4031">
            <v>0</v>
          </cell>
        </row>
        <row r="4032">
          <cell r="Q4032">
            <v>0</v>
          </cell>
          <cell r="R4032">
            <v>0</v>
          </cell>
        </row>
        <row r="4033">
          <cell r="Q4033">
            <v>0</v>
          </cell>
          <cell r="R4033">
            <v>0</v>
          </cell>
        </row>
        <row r="4034">
          <cell r="Q4034">
            <v>0</v>
          </cell>
          <cell r="R4034">
            <v>0</v>
          </cell>
        </row>
        <row r="4035">
          <cell r="Q4035">
            <v>0</v>
          </cell>
          <cell r="R4035">
            <v>0</v>
          </cell>
        </row>
        <row r="4036">
          <cell r="Q4036">
            <v>0</v>
          </cell>
          <cell r="R4036">
            <v>0</v>
          </cell>
        </row>
        <row r="4037">
          <cell r="Q4037">
            <v>0</v>
          </cell>
          <cell r="R4037">
            <v>0</v>
          </cell>
        </row>
        <row r="4038">
          <cell r="Q4038">
            <v>0</v>
          </cell>
          <cell r="R4038">
            <v>0</v>
          </cell>
        </row>
        <row r="4039">
          <cell r="Q4039">
            <v>0</v>
          </cell>
          <cell r="R4039">
            <v>0</v>
          </cell>
        </row>
        <row r="4040">
          <cell r="Q4040">
            <v>0</v>
          </cell>
          <cell r="R4040">
            <v>0</v>
          </cell>
        </row>
        <row r="4041">
          <cell r="Q4041">
            <v>0</v>
          </cell>
          <cell r="R4041">
            <v>0</v>
          </cell>
        </row>
        <row r="4042">
          <cell r="Q4042">
            <v>0</v>
          </cell>
          <cell r="R4042">
            <v>0</v>
          </cell>
        </row>
        <row r="4043">
          <cell r="Q4043">
            <v>0</v>
          </cell>
          <cell r="R4043">
            <v>0</v>
          </cell>
        </row>
        <row r="4044">
          <cell r="Q4044">
            <v>0</v>
          </cell>
          <cell r="R4044">
            <v>0</v>
          </cell>
        </row>
        <row r="4045">
          <cell r="Q4045">
            <v>0</v>
          </cell>
          <cell r="R4045">
            <v>0</v>
          </cell>
        </row>
        <row r="4046">
          <cell r="Q4046">
            <v>0</v>
          </cell>
          <cell r="R4046">
            <v>0</v>
          </cell>
        </row>
        <row r="4047">
          <cell r="Q4047">
            <v>0</v>
          </cell>
          <cell r="R4047">
            <v>0</v>
          </cell>
        </row>
        <row r="4048">
          <cell r="Q4048">
            <v>0</v>
          </cell>
          <cell r="R4048">
            <v>0</v>
          </cell>
        </row>
        <row r="4049">
          <cell r="Q4049">
            <v>0</v>
          </cell>
          <cell r="R4049">
            <v>0</v>
          </cell>
        </row>
        <row r="4050">
          <cell r="Q4050">
            <v>0</v>
          </cell>
          <cell r="R4050">
            <v>0</v>
          </cell>
        </row>
        <row r="4051">
          <cell r="Q4051">
            <v>0</v>
          </cell>
          <cell r="R4051">
            <v>0</v>
          </cell>
        </row>
        <row r="4052">
          <cell r="Q4052">
            <v>0</v>
          </cell>
          <cell r="R4052">
            <v>0</v>
          </cell>
        </row>
        <row r="4053">
          <cell r="Q4053">
            <v>0</v>
          </cell>
          <cell r="R4053">
            <v>0</v>
          </cell>
        </row>
        <row r="4054">
          <cell r="Q4054">
            <v>0</v>
          </cell>
          <cell r="R4054">
            <v>0</v>
          </cell>
        </row>
        <row r="4055">
          <cell r="Q4055">
            <v>0</v>
          </cell>
          <cell r="R4055">
            <v>0</v>
          </cell>
        </row>
        <row r="4056">
          <cell r="Q4056">
            <v>0</v>
          </cell>
          <cell r="R4056">
            <v>0</v>
          </cell>
        </row>
        <row r="4057">
          <cell r="Q4057">
            <v>0</v>
          </cell>
          <cell r="R4057">
            <v>0</v>
          </cell>
        </row>
        <row r="4058">
          <cell r="Q4058">
            <v>0</v>
          </cell>
          <cell r="R4058">
            <v>0</v>
          </cell>
        </row>
        <row r="4059">
          <cell r="Q4059">
            <v>0</v>
          </cell>
          <cell r="R4059">
            <v>0</v>
          </cell>
        </row>
        <row r="4060">
          <cell r="Q4060">
            <v>0</v>
          </cell>
          <cell r="R4060">
            <v>0</v>
          </cell>
        </row>
        <row r="4061">
          <cell r="Q4061">
            <v>0</v>
          </cell>
          <cell r="R4061">
            <v>0</v>
          </cell>
        </row>
        <row r="4062">
          <cell r="Q4062">
            <v>0</v>
          </cell>
          <cell r="R4062">
            <v>0</v>
          </cell>
        </row>
        <row r="4063">
          <cell r="Q4063">
            <v>0</v>
          </cell>
          <cell r="R4063">
            <v>0</v>
          </cell>
        </row>
        <row r="4064">
          <cell r="Q4064">
            <v>0</v>
          </cell>
          <cell r="R4064">
            <v>0</v>
          </cell>
        </row>
        <row r="4065">
          <cell r="Q4065">
            <v>0</v>
          </cell>
          <cell r="R4065">
            <v>0</v>
          </cell>
        </row>
        <row r="4066">
          <cell r="Q4066">
            <v>0</v>
          </cell>
          <cell r="R4066">
            <v>0</v>
          </cell>
        </row>
        <row r="4067">
          <cell r="Q4067">
            <v>0</v>
          </cell>
          <cell r="R4067">
            <v>0</v>
          </cell>
        </row>
        <row r="4068">
          <cell r="Q4068">
            <v>0</v>
          </cell>
          <cell r="R4068">
            <v>0</v>
          </cell>
        </row>
        <row r="4069">
          <cell r="Q4069">
            <v>0</v>
          </cell>
          <cell r="R4069">
            <v>0</v>
          </cell>
        </row>
        <row r="4070">
          <cell r="Q4070">
            <v>0</v>
          </cell>
          <cell r="R4070">
            <v>0</v>
          </cell>
        </row>
        <row r="4071">
          <cell r="Q4071">
            <v>0</v>
          </cell>
          <cell r="R4071">
            <v>0</v>
          </cell>
        </row>
        <row r="4072">
          <cell r="Q4072">
            <v>0</v>
          </cell>
          <cell r="R4072">
            <v>0</v>
          </cell>
        </row>
        <row r="4073">
          <cell r="Q4073">
            <v>0</v>
          </cell>
          <cell r="R4073">
            <v>0</v>
          </cell>
        </row>
        <row r="4074">
          <cell r="Q4074">
            <v>0</v>
          </cell>
          <cell r="R4074">
            <v>0</v>
          </cell>
        </row>
        <row r="4075">
          <cell r="Q4075">
            <v>0</v>
          </cell>
          <cell r="R4075">
            <v>0</v>
          </cell>
        </row>
        <row r="4076">
          <cell r="Q4076">
            <v>0</v>
          </cell>
          <cell r="R4076">
            <v>0</v>
          </cell>
        </row>
        <row r="4077">
          <cell r="Q4077">
            <v>0</v>
          </cell>
          <cell r="R4077">
            <v>0</v>
          </cell>
        </row>
        <row r="4078">
          <cell r="Q4078">
            <v>0</v>
          </cell>
          <cell r="R4078">
            <v>0</v>
          </cell>
        </row>
        <row r="4079">
          <cell r="Q4079">
            <v>0</v>
          </cell>
          <cell r="R4079">
            <v>0</v>
          </cell>
        </row>
        <row r="4080">
          <cell r="Q4080">
            <v>0</v>
          </cell>
          <cell r="R4080">
            <v>0</v>
          </cell>
        </row>
        <row r="4081">
          <cell r="Q4081">
            <v>0</v>
          </cell>
          <cell r="R4081">
            <v>0</v>
          </cell>
        </row>
        <row r="4082">
          <cell r="Q4082">
            <v>0</v>
          </cell>
          <cell r="R4082">
            <v>0</v>
          </cell>
        </row>
        <row r="4083">
          <cell r="Q4083">
            <v>0</v>
          </cell>
          <cell r="R4083">
            <v>0</v>
          </cell>
        </row>
        <row r="4084">
          <cell r="Q4084">
            <v>0</v>
          </cell>
          <cell r="R4084">
            <v>0</v>
          </cell>
        </row>
        <row r="4085">
          <cell r="Q4085">
            <v>0</v>
          </cell>
          <cell r="R4085">
            <v>0</v>
          </cell>
        </row>
        <row r="4086">
          <cell r="Q4086">
            <v>0</v>
          </cell>
          <cell r="R4086">
            <v>0</v>
          </cell>
        </row>
        <row r="4087">
          <cell r="Q4087">
            <v>0</v>
          </cell>
          <cell r="R4087">
            <v>0</v>
          </cell>
        </row>
        <row r="4088">
          <cell r="Q4088">
            <v>0</v>
          </cell>
          <cell r="R4088">
            <v>0</v>
          </cell>
        </row>
        <row r="4089">
          <cell r="Q4089">
            <v>0</v>
          </cell>
          <cell r="R4089">
            <v>0</v>
          </cell>
        </row>
        <row r="4090">
          <cell r="Q4090">
            <v>0</v>
          </cell>
          <cell r="R4090">
            <v>0</v>
          </cell>
        </row>
        <row r="4091">
          <cell r="Q4091">
            <v>0</v>
          </cell>
          <cell r="R4091">
            <v>0</v>
          </cell>
        </row>
        <row r="4092">
          <cell r="Q4092">
            <v>0</v>
          </cell>
          <cell r="R4092">
            <v>0</v>
          </cell>
        </row>
        <row r="4093">
          <cell r="Q4093">
            <v>0</v>
          </cell>
          <cell r="R4093">
            <v>0</v>
          </cell>
        </row>
        <row r="4094">
          <cell r="Q4094">
            <v>0</v>
          </cell>
          <cell r="R4094">
            <v>0</v>
          </cell>
        </row>
        <row r="4095">
          <cell r="Q4095">
            <v>0</v>
          </cell>
          <cell r="R4095">
            <v>0</v>
          </cell>
        </row>
        <row r="4096">
          <cell r="Q4096">
            <v>0</v>
          </cell>
          <cell r="R4096">
            <v>0</v>
          </cell>
        </row>
        <row r="4097">
          <cell r="Q4097">
            <v>0</v>
          </cell>
          <cell r="R4097">
            <v>0</v>
          </cell>
        </row>
        <row r="4098">
          <cell r="Q4098">
            <v>0</v>
          </cell>
          <cell r="R4098">
            <v>0</v>
          </cell>
        </row>
        <row r="4099">
          <cell r="Q4099">
            <v>0</v>
          </cell>
          <cell r="R4099">
            <v>0</v>
          </cell>
        </row>
        <row r="4100">
          <cell r="Q4100">
            <v>0</v>
          </cell>
          <cell r="R4100">
            <v>0</v>
          </cell>
        </row>
        <row r="4101">
          <cell r="Q4101">
            <v>0</v>
          </cell>
          <cell r="R4101">
            <v>0</v>
          </cell>
        </row>
        <row r="4102">
          <cell r="Q4102">
            <v>0</v>
          </cell>
          <cell r="R4102">
            <v>0</v>
          </cell>
        </row>
        <row r="4103">
          <cell r="Q4103">
            <v>0</v>
          </cell>
          <cell r="R4103">
            <v>0</v>
          </cell>
        </row>
        <row r="4104">
          <cell r="Q4104">
            <v>0</v>
          </cell>
          <cell r="R4104">
            <v>0</v>
          </cell>
        </row>
        <row r="4105">
          <cell r="Q4105">
            <v>0</v>
          </cell>
          <cell r="R4105">
            <v>0</v>
          </cell>
        </row>
        <row r="4106">
          <cell r="Q4106">
            <v>0</v>
          </cell>
          <cell r="R4106">
            <v>0</v>
          </cell>
        </row>
        <row r="4107">
          <cell r="Q4107">
            <v>0</v>
          </cell>
          <cell r="R4107">
            <v>0</v>
          </cell>
        </row>
        <row r="4108">
          <cell r="Q4108">
            <v>0</v>
          </cell>
          <cell r="R4108">
            <v>0</v>
          </cell>
        </row>
        <row r="4109">
          <cell r="Q4109">
            <v>0</v>
          </cell>
          <cell r="R4109">
            <v>0</v>
          </cell>
        </row>
        <row r="4110">
          <cell r="Q4110">
            <v>0</v>
          </cell>
          <cell r="R4110">
            <v>0</v>
          </cell>
        </row>
        <row r="4111">
          <cell r="Q4111">
            <v>0</v>
          </cell>
          <cell r="R4111">
            <v>0</v>
          </cell>
        </row>
        <row r="4112">
          <cell r="Q4112">
            <v>0</v>
          </cell>
          <cell r="R4112">
            <v>0</v>
          </cell>
        </row>
        <row r="4113">
          <cell r="Q4113">
            <v>0</v>
          </cell>
          <cell r="R4113">
            <v>0</v>
          </cell>
        </row>
        <row r="4114">
          <cell r="Q4114">
            <v>0</v>
          </cell>
          <cell r="R4114">
            <v>0</v>
          </cell>
        </row>
        <row r="4115">
          <cell r="Q4115">
            <v>0</v>
          </cell>
          <cell r="R4115">
            <v>0</v>
          </cell>
        </row>
        <row r="4116">
          <cell r="Q4116">
            <v>0</v>
          </cell>
          <cell r="R4116">
            <v>0</v>
          </cell>
        </row>
        <row r="4117">
          <cell r="Q4117">
            <v>0</v>
          </cell>
          <cell r="R4117">
            <v>0</v>
          </cell>
        </row>
        <row r="4118">
          <cell r="Q4118">
            <v>0</v>
          </cell>
          <cell r="R4118">
            <v>0</v>
          </cell>
        </row>
        <row r="4119">
          <cell r="Q4119">
            <v>0</v>
          </cell>
          <cell r="R4119">
            <v>0</v>
          </cell>
        </row>
        <row r="4120">
          <cell r="Q4120">
            <v>0</v>
          </cell>
          <cell r="R4120">
            <v>0</v>
          </cell>
        </row>
        <row r="4121">
          <cell r="Q4121">
            <v>0</v>
          </cell>
          <cell r="R4121">
            <v>0</v>
          </cell>
        </row>
        <row r="4122">
          <cell r="Q4122">
            <v>0</v>
          </cell>
          <cell r="R4122">
            <v>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blad"/>
      <sheetName val="1-Contractblad totaal"/>
      <sheetName val="2-Prijzen per locatie"/>
      <sheetName val="3-Kengetal"/>
      <sheetName val="4-Basis ruimtestaat"/>
      <sheetName val="5-Uurtarieven"/>
      <sheetName val="6-Afroepprijs"/>
      <sheetName val="7-Sanitaire voorzieningen"/>
    </sheetNames>
    <sheetDataSet>
      <sheetData sheetId="0"/>
      <sheetData sheetId="1"/>
      <sheetData sheetId="2"/>
      <sheetData sheetId="3"/>
      <sheetData sheetId="4">
        <row r="9">
          <cell r="O9" t="str">
            <v>Uren per jaar za, zo- en feestdag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5.3261320597205692</v>
          </cell>
        </row>
        <row r="43">
          <cell r="O43">
            <v>18.708825414871256</v>
          </cell>
        </row>
        <row r="44">
          <cell r="O44">
            <v>2.3674748210176588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5.3261320597205692</v>
          </cell>
        </row>
        <row r="48">
          <cell r="O48">
            <v>18.70882541487126</v>
          </cell>
        </row>
        <row r="49">
          <cell r="O49">
            <v>2.3674748210176588</v>
          </cell>
        </row>
        <row r="50">
          <cell r="O50">
            <v>1.2932076097556757</v>
          </cell>
        </row>
        <row r="51">
          <cell r="O51">
            <v>8.4305200943555665</v>
          </cell>
        </row>
        <row r="52">
          <cell r="O52">
            <v>8.4305200943555665</v>
          </cell>
        </row>
        <row r="53">
          <cell r="O53">
            <v>0</v>
          </cell>
        </row>
        <row r="54">
          <cell r="O54">
            <v>183.230208</v>
          </cell>
        </row>
        <row r="55">
          <cell r="O55">
            <v>0</v>
          </cell>
        </row>
        <row r="56">
          <cell r="O56">
            <v>0</v>
          </cell>
        </row>
        <row r="57">
          <cell r="O57">
            <v>0</v>
          </cell>
        </row>
        <row r="58">
          <cell r="O58">
            <v>0</v>
          </cell>
        </row>
        <row r="59">
          <cell r="O59">
            <v>1.1517630274386488</v>
          </cell>
        </row>
        <row r="60">
          <cell r="O60">
            <v>7.646441796868567</v>
          </cell>
        </row>
        <row r="61">
          <cell r="O61">
            <v>1.1878767466443609</v>
          </cell>
        </row>
        <row r="62">
          <cell r="O62">
            <v>7.1890393955292335</v>
          </cell>
        </row>
        <row r="63">
          <cell r="O63">
            <v>12.874824718999868</v>
          </cell>
        </row>
        <row r="64">
          <cell r="O64">
            <v>11.303248688151385</v>
          </cell>
        </row>
        <row r="65">
          <cell r="O65">
            <v>11.60640095181828</v>
          </cell>
        </row>
        <row r="66">
          <cell r="O66">
            <v>0</v>
          </cell>
        </row>
        <row r="67">
          <cell r="O67">
            <v>3.4911987309913535</v>
          </cell>
        </row>
        <row r="68">
          <cell r="O68">
            <v>3.04681853480625</v>
          </cell>
        </row>
        <row r="69">
          <cell r="O69">
            <v>9.16674702040374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3.04681853480625</v>
          </cell>
        </row>
        <row r="76">
          <cell r="O76">
            <v>19.364436864831085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9.8307948360550359</v>
          </cell>
        </row>
        <row r="106">
          <cell r="O106">
            <v>5.2357199999999997</v>
          </cell>
        </row>
        <row r="107">
          <cell r="O107">
            <v>2.9770716849583785</v>
          </cell>
        </row>
        <row r="108">
          <cell r="O108">
            <v>2.6941825203243246</v>
          </cell>
        </row>
        <row r="109">
          <cell r="O109">
            <v>3.5647402472041221</v>
          </cell>
        </row>
        <row r="110">
          <cell r="O110">
            <v>13.120471659311647</v>
          </cell>
        </row>
        <row r="111">
          <cell r="O111">
            <v>17.308550673171791</v>
          </cell>
        </row>
        <row r="112">
          <cell r="O112">
            <v>16.139249084742335</v>
          </cell>
        </row>
        <row r="113">
          <cell r="O113">
            <v>9.7039528014908907</v>
          </cell>
        </row>
        <row r="114">
          <cell r="O114">
            <v>1.8316698059039034</v>
          </cell>
        </row>
        <row r="115">
          <cell r="O115">
            <v>2.843856949637066</v>
          </cell>
        </row>
        <row r="116">
          <cell r="O116">
            <v>1.8316698059039034</v>
          </cell>
        </row>
        <row r="117">
          <cell r="O117">
            <v>2.843856949637066</v>
          </cell>
        </row>
        <row r="118">
          <cell r="O118">
            <v>0</v>
          </cell>
        </row>
        <row r="119">
          <cell r="O119">
            <v>9.7039528014908907</v>
          </cell>
        </row>
        <row r="120">
          <cell r="O120">
            <v>16.139249084742335</v>
          </cell>
        </row>
        <row r="121">
          <cell r="O121">
            <v>16.139249084742335</v>
          </cell>
        </row>
        <row r="122">
          <cell r="O122">
            <v>9.7039528014908907</v>
          </cell>
        </row>
        <row r="123">
          <cell r="O123">
            <v>276.59519999999998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111.55865061348051</v>
          </cell>
        </row>
        <row r="131">
          <cell r="O131">
            <v>4.5112199999999998</v>
          </cell>
        </row>
        <row r="132">
          <cell r="O132">
            <v>24.938026953752029</v>
          </cell>
        </row>
        <row r="133">
          <cell r="O133">
            <v>15.561816201567295</v>
          </cell>
        </row>
        <row r="134">
          <cell r="O134">
            <v>13.194341380549638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21.899142094413346</v>
          </cell>
        </row>
        <row r="142">
          <cell r="O142">
            <v>1.6346462215809063</v>
          </cell>
        </row>
        <row r="143">
          <cell r="O143">
            <v>1.6368113159141262</v>
          </cell>
        </row>
        <row r="144">
          <cell r="O144">
            <v>8.372776806038063</v>
          </cell>
        </row>
        <row r="145">
          <cell r="O145">
            <v>0</v>
          </cell>
        </row>
        <row r="146">
          <cell r="O146">
            <v>16.067069974345458</v>
          </cell>
        </row>
        <row r="147">
          <cell r="O147">
            <v>9.5998216827850218</v>
          </cell>
        </row>
        <row r="148">
          <cell r="O148">
            <v>27.096038042988695</v>
          </cell>
        </row>
        <row r="149">
          <cell r="O149">
            <v>252.69061172024684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10.473893345183876</v>
          </cell>
        </row>
        <row r="153">
          <cell r="O153">
            <v>19.376702688590175</v>
          </cell>
        </row>
        <row r="154">
          <cell r="O154">
            <v>0.63795532193392712</v>
          </cell>
        </row>
        <row r="155">
          <cell r="O155">
            <v>4.1816225703878054</v>
          </cell>
        </row>
        <row r="156">
          <cell r="O156">
            <v>2.9088858335942498</v>
          </cell>
        </row>
        <row r="157">
          <cell r="O157">
            <v>4.2351822522665872</v>
          </cell>
        </row>
        <row r="158">
          <cell r="O158">
            <v>1.0225624791773553</v>
          </cell>
        </row>
        <row r="159">
          <cell r="O159">
            <v>0.49950000000000006</v>
          </cell>
        </row>
        <row r="160">
          <cell r="O160">
            <v>0.49950000000000006</v>
          </cell>
        </row>
        <row r="161">
          <cell r="O161">
            <v>0.90862626175643879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4.7102264011646469</v>
          </cell>
        </row>
        <row r="165">
          <cell r="O165">
            <v>5.2147800000000002</v>
          </cell>
        </row>
        <row r="166">
          <cell r="O166">
            <v>5.2147800000000002</v>
          </cell>
        </row>
        <row r="167">
          <cell r="O167">
            <v>4.7102264011646469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2.0860274575218045</v>
          </cell>
        </row>
        <row r="208">
          <cell r="O208">
            <v>3.8173198584845278</v>
          </cell>
        </row>
        <row r="209">
          <cell r="O209">
            <v>4.8648720407497024</v>
          </cell>
        </row>
        <row r="210">
          <cell r="O210">
            <v>1.974566031896406</v>
          </cell>
        </row>
        <row r="211">
          <cell r="O211">
            <v>2.1910754652183804</v>
          </cell>
        </row>
        <row r="212">
          <cell r="O212">
            <v>326.33999999999997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1.0862876718315</v>
          </cell>
        </row>
        <row r="216">
          <cell r="O216">
            <v>13.914543430874527</v>
          </cell>
        </row>
        <row r="217">
          <cell r="O217">
            <v>3.0644302026375003</v>
          </cell>
        </row>
        <row r="218">
          <cell r="O218">
            <v>2.6874470640235137</v>
          </cell>
        </row>
        <row r="219">
          <cell r="O219">
            <v>7.6384528075992559</v>
          </cell>
        </row>
        <row r="220">
          <cell r="O220">
            <v>1.4868896741757249</v>
          </cell>
        </row>
        <row r="221">
          <cell r="O221">
            <v>7.3622692604817441</v>
          </cell>
        </row>
        <row r="222">
          <cell r="O222">
            <v>7.6384528075992559</v>
          </cell>
        </row>
        <row r="223">
          <cell r="O223">
            <v>1.4868896741757249</v>
          </cell>
        </row>
        <row r="224">
          <cell r="O224">
            <v>7.3622692604817441</v>
          </cell>
        </row>
        <row r="225">
          <cell r="O225">
            <v>7.6384528075992559</v>
          </cell>
        </row>
        <row r="226">
          <cell r="O226">
            <v>1.4868896741757249</v>
          </cell>
        </row>
        <row r="227">
          <cell r="O227">
            <v>7.3622692604817441</v>
          </cell>
        </row>
        <row r="228">
          <cell r="O228">
            <v>7.6384528075992559</v>
          </cell>
        </row>
        <row r="229">
          <cell r="O229">
            <v>1.4868896741757249</v>
          </cell>
        </row>
        <row r="230">
          <cell r="O230">
            <v>7.3622692604817441</v>
          </cell>
        </row>
        <row r="231">
          <cell r="O231">
            <v>0</v>
          </cell>
        </row>
        <row r="232">
          <cell r="O232">
            <v>0</v>
          </cell>
        </row>
        <row r="233">
          <cell r="O233">
            <v>0</v>
          </cell>
        </row>
        <row r="234">
          <cell r="O234">
            <v>0</v>
          </cell>
        </row>
        <row r="235">
          <cell r="O235">
            <v>0</v>
          </cell>
        </row>
        <row r="236">
          <cell r="O236">
            <v>0</v>
          </cell>
        </row>
        <row r="237">
          <cell r="O237">
            <v>0</v>
          </cell>
        </row>
        <row r="238">
          <cell r="O238">
            <v>0</v>
          </cell>
        </row>
        <row r="239">
          <cell r="O239">
            <v>0</v>
          </cell>
        </row>
        <row r="240">
          <cell r="O240">
            <v>0</v>
          </cell>
        </row>
        <row r="241">
          <cell r="O241">
            <v>1.1677387437480435</v>
          </cell>
        </row>
        <row r="242">
          <cell r="O242">
            <v>0</v>
          </cell>
        </row>
        <row r="243">
          <cell r="O243">
            <v>0</v>
          </cell>
        </row>
        <row r="244">
          <cell r="O244">
            <v>0</v>
          </cell>
        </row>
        <row r="245">
          <cell r="O245">
            <v>0</v>
          </cell>
        </row>
        <row r="246">
          <cell r="O246">
            <v>2.7687456324978408</v>
          </cell>
        </row>
        <row r="247">
          <cell r="O247">
            <v>0</v>
          </cell>
        </row>
        <row r="248">
          <cell r="O248">
            <v>0</v>
          </cell>
        </row>
        <row r="249">
          <cell r="O249">
            <v>0</v>
          </cell>
        </row>
        <row r="250">
          <cell r="O250">
            <v>0</v>
          </cell>
        </row>
        <row r="251">
          <cell r="O251">
            <v>0</v>
          </cell>
        </row>
        <row r="252">
          <cell r="O252">
            <v>0</v>
          </cell>
        </row>
        <row r="253">
          <cell r="O253">
            <v>0</v>
          </cell>
        </row>
        <row r="254">
          <cell r="O254">
            <v>0</v>
          </cell>
        </row>
        <row r="255">
          <cell r="O255">
            <v>0</v>
          </cell>
        </row>
        <row r="256">
          <cell r="O256">
            <v>0</v>
          </cell>
        </row>
        <row r="257">
          <cell r="O257">
            <v>0</v>
          </cell>
        </row>
        <row r="258">
          <cell r="O258">
            <v>0</v>
          </cell>
        </row>
        <row r="259">
          <cell r="O259">
            <v>0</v>
          </cell>
        </row>
        <row r="260">
          <cell r="O260">
            <v>0</v>
          </cell>
        </row>
        <row r="261">
          <cell r="O261">
            <v>40.208399999999997</v>
          </cell>
        </row>
        <row r="262">
          <cell r="O262">
            <v>15.862500000000001</v>
          </cell>
        </row>
        <row r="263">
          <cell r="O263">
            <v>1.168561677593233</v>
          </cell>
        </row>
        <row r="264">
          <cell r="O264">
            <v>2.2479585403956084</v>
          </cell>
        </row>
        <row r="265">
          <cell r="O265">
            <v>0.46979807698155412</v>
          </cell>
        </row>
        <row r="266">
          <cell r="O266">
            <v>3.9048898724712</v>
          </cell>
        </row>
        <row r="267">
          <cell r="O267">
            <v>3.4718152100899204</v>
          </cell>
        </row>
        <row r="268">
          <cell r="O268">
            <v>2.8871644158751941</v>
          </cell>
        </row>
        <row r="269">
          <cell r="O269">
            <v>2.8984932114480002</v>
          </cell>
        </row>
        <row r="270">
          <cell r="O270">
            <v>0.65586505729145272</v>
          </cell>
        </row>
        <row r="271">
          <cell r="O271">
            <v>22.105566</v>
          </cell>
        </row>
        <row r="272">
          <cell r="O272">
            <v>0</v>
          </cell>
        </row>
        <row r="273">
          <cell r="O273">
            <v>0</v>
          </cell>
        </row>
        <row r="274">
          <cell r="O274">
            <v>0</v>
          </cell>
        </row>
        <row r="275">
          <cell r="O275">
            <v>6.50394337699211</v>
          </cell>
        </row>
        <row r="276">
          <cell r="O276">
            <v>1.1259941221913257</v>
          </cell>
        </row>
        <row r="277">
          <cell r="O277">
            <v>10.617547139381028</v>
          </cell>
        </row>
        <row r="278">
          <cell r="O278">
            <v>6.50394337699211</v>
          </cell>
        </row>
        <row r="279">
          <cell r="O279">
            <v>0</v>
          </cell>
        </row>
        <row r="280">
          <cell r="O280">
            <v>4.5052398561755638</v>
          </cell>
        </row>
        <row r="281">
          <cell r="O281">
            <v>0</v>
          </cell>
        </row>
        <row r="282">
          <cell r="O282">
            <v>10.617547139381028</v>
          </cell>
        </row>
        <row r="283">
          <cell r="O283">
            <v>1.1259941221913257</v>
          </cell>
        </row>
        <row r="284">
          <cell r="O284">
            <v>0</v>
          </cell>
        </row>
        <row r="285">
          <cell r="O285">
            <v>0</v>
          </cell>
        </row>
        <row r="286">
          <cell r="O286">
            <v>0</v>
          </cell>
        </row>
        <row r="287">
          <cell r="O287">
            <v>39.552408</v>
          </cell>
        </row>
        <row r="288">
          <cell r="O288">
            <v>0</v>
          </cell>
        </row>
        <row r="289">
          <cell r="O289">
            <v>5.4322216820483371</v>
          </cell>
        </row>
        <row r="290">
          <cell r="O290">
            <v>4.6699884426781262</v>
          </cell>
        </row>
        <row r="291">
          <cell r="O291">
            <v>0.65682990461160673</v>
          </cell>
        </row>
        <row r="292">
          <cell r="O292">
            <v>4.4967585777256147</v>
          </cell>
        </row>
        <row r="293">
          <cell r="O293">
            <v>4.4967585777256147</v>
          </cell>
        </row>
        <row r="294">
          <cell r="O294">
            <v>5.4278914933818978</v>
          </cell>
        </row>
        <row r="295">
          <cell r="O295">
            <v>0.17259606770827704</v>
          </cell>
        </row>
        <row r="296">
          <cell r="O296">
            <v>0</v>
          </cell>
        </row>
        <row r="297">
          <cell r="O297">
            <v>1.6168120728901088</v>
          </cell>
        </row>
        <row r="298">
          <cell r="O298">
            <v>4.69164217579719</v>
          </cell>
        </row>
        <row r="299">
          <cell r="O299">
            <v>0.65682990461160673</v>
          </cell>
        </row>
        <row r="300">
          <cell r="O300">
            <v>1.2991011340188852</v>
          </cell>
        </row>
        <row r="301">
          <cell r="O301">
            <v>0</v>
          </cell>
        </row>
        <row r="302">
          <cell r="O302">
            <v>0</v>
          </cell>
        </row>
        <row r="303">
          <cell r="O303">
            <v>0</v>
          </cell>
        </row>
        <row r="304">
          <cell r="O304">
            <v>0</v>
          </cell>
        </row>
        <row r="305">
          <cell r="O305">
            <v>0</v>
          </cell>
        </row>
        <row r="306">
          <cell r="O306">
            <v>0</v>
          </cell>
        </row>
        <row r="307">
          <cell r="O307">
            <v>0</v>
          </cell>
        </row>
        <row r="308">
          <cell r="O308">
            <v>0</v>
          </cell>
        </row>
        <row r="309">
          <cell r="O309">
            <v>0</v>
          </cell>
        </row>
        <row r="310">
          <cell r="O310">
            <v>0</v>
          </cell>
        </row>
        <row r="311">
          <cell r="O311">
            <v>0</v>
          </cell>
        </row>
        <row r="312">
          <cell r="O312">
            <v>0</v>
          </cell>
        </row>
        <row r="313">
          <cell r="O313">
            <v>0</v>
          </cell>
        </row>
        <row r="314">
          <cell r="O314">
            <v>0</v>
          </cell>
        </row>
        <row r="315">
          <cell r="O315">
            <v>0</v>
          </cell>
        </row>
        <row r="316">
          <cell r="O316">
            <v>0</v>
          </cell>
        </row>
        <row r="317">
          <cell r="O317">
            <v>0</v>
          </cell>
        </row>
        <row r="318">
          <cell r="O318">
            <v>0</v>
          </cell>
        </row>
        <row r="319">
          <cell r="O319">
            <v>0</v>
          </cell>
        </row>
        <row r="320">
          <cell r="O320">
            <v>0</v>
          </cell>
        </row>
        <row r="321">
          <cell r="O321">
            <v>0</v>
          </cell>
        </row>
        <row r="322">
          <cell r="O322">
            <v>0</v>
          </cell>
        </row>
        <row r="323">
          <cell r="O323">
            <v>0</v>
          </cell>
        </row>
        <row r="324">
          <cell r="O324">
            <v>0</v>
          </cell>
        </row>
        <row r="325">
          <cell r="O325">
            <v>0</v>
          </cell>
        </row>
        <row r="326">
          <cell r="O326">
            <v>0</v>
          </cell>
        </row>
        <row r="327">
          <cell r="O327">
            <v>0</v>
          </cell>
        </row>
        <row r="328">
          <cell r="O328">
            <v>0</v>
          </cell>
        </row>
        <row r="329">
          <cell r="O329">
            <v>0</v>
          </cell>
        </row>
        <row r="330">
          <cell r="O330">
            <v>0</v>
          </cell>
        </row>
        <row r="331">
          <cell r="O331">
            <v>0</v>
          </cell>
        </row>
        <row r="332">
          <cell r="O332">
            <v>0</v>
          </cell>
        </row>
        <row r="333">
          <cell r="O333">
            <v>0</v>
          </cell>
        </row>
        <row r="334">
          <cell r="O334">
            <v>0</v>
          </cell>
        </row>
        <row r="335">
          <cell r="O335">
            <v>0</v>
          </cell>
        </row>
        <row r="336">
          <cell r="O336">
            <v>0</v>
          </cell>
        </row>
        <row r="337">
          <cell r="O337">
            <v>0</v>
          </cell>
        </row>
        <row r="338">
          <cell r="O338">
            <v>0</v>
          </cell>
        </row>
        <row r="339">
          <cell r="O339">
            <v>0</v>
          </cell>
        </row>
        <row r="340">
          <cell r="O340">
            <v>0</v>
          </cell>
        </row>
        <row r="341">
          <cell r="O341">
            <v>0</v>
          </cell>
        </row>
        <row r="342">
          <cell r="O342">
            <v>0.31461844652169713</v>
          </cell>
        </row>
        <row r="343">
          <cell r="O343">
            <v>1.6126132027781408</v>
          </cell>
        </row>
        <row r="344">
          <cell r="O344">
            <v>0.33117474182097817</v>
          </cell>
        </row>
        <row r="345">
          <cell r="O345">
            <v>2.3660595443432104</v>
          </cell>
        </row>
        <row r="346">
          <cell r="O346">
            <v>1.6126132027781408</v>
          </cell>
        </row>
        <row r="347">
          <cell r="O347">
            <v>0.33117474182097817</v>
          </cell>
        </row>
        <row r="348">
          <cell r="O348">
            <v>2.3660595443432104</v>
          </cell>
        </row>
        <row r="349">
          <cell r="O349">
            <v>1.6126132027781408</v>
          </cell>
        </row>
        <row r="350">
          <cell r="O350">
            <v>0.33117474182097817</v>
          </cell>
        </row>
        <row r="351">
          <cell r="O351">
            <v>2.3660595443432104</v>
          </cell>
        </row>
        <row r="352">
          <cell r="O352">
            <v>1.6126132027781408</v>
          </cell>
        </row>
        <row r="353">
          <cell r="O353">
            <v>0.33117474182097817</v>
          </cell>
        </row>
        <row r="354">
          <cell r="O354">
            <v>2.3660595443432104</v>
          </cell>
        </row>
        <row r="355">
          <cell r="O355">
            <v>0.43608777853484898</v>
          </cell>
        </row>
        <row r="356">
          <cell r="O356">
            <v>0.43608777853484898</v>
          </cell>
        </row>
        <row r="357">
          <cell r="O357">
            <v>1.7894192408580563</v>
          </cell>
        </row>
        <row r="358">
          <cell r="O358">
            <v>1.6126132027781408</v>
          </cell>
        </row>
        <row r="359">
          <cell r="O359">
            <v>0.33117474182097817</v>
          </cell>
        </row>
        <row r="360">
          <cell r="O360">
            <v>2.3660595443432104</v>
          </cell>
        </row>
        <row r="361">
          <cell r="O361">
            <v>1.6126132027781408</v>
          </cell>
        </row>
        <row r="362">
          <cell r="O362">
            <v>0.33117474182097817</v>
          </cell>
        </row>
        <row r="363">
          <cell r="O363">
            <v>2.3660595443432104</v>
          </cell>
        </row>
        <row r="364">
          <cell r="O364">
            <v>1.6126132027781408</v>
          </cell>
        </row>
        <row r="365">
          <cell r="O365">
            <v>0.33117474182097817</v>
          </cell>
        </row>
        <row r="366">
          <cell r="O366">
            <v>2.3660595443432104</v>
          </cell>
        </row>
        <row r="367">
          <cell r="O367">
            <v>1.6126132027781408</v>
          </cell>
        </row>
        <row r="368">
          <cell r="O368">
            <v>0.33117474182097817</v>
          </cell>
        </row>
        <row r="369">
          <cell r="O369">
            <v>2.3660595443432104</v>
          </cell>
        </row>
        <row r="370">
          <cell r="O370">
            <v>1.6126132027781408</v>
          </cell>
        </row>
        <row r="371">
          <cell r="O371">
            <v>0.33117474182097817</v>
          </cell>
        </row>
        <row r="372">
          <cell r="O372">
            <v>2.3660595443432104</v>
          </cell>
        </row>
        <row r="373">
          <cell r="O373">
            <v>1.6126132027781408</v>
          </cell>
        </row>
        <row r="374">
          <cell r="O374">
            <v>0.33117474182097817</v>
          </cell>
        </row>
        <row r="375">
          <cell r="O375">
            <v>2.3660595443432104</v>
          </cell>
        </row>
        <row r="376">
          <cell r="O376">
            <v>0.5276037720246074</v>
          </cell>
        </row>
        <row r="377">
          <cell r="O377">
            <v>0.29437754828531393</v>
          </cell>
        </row>
        <row r="378">
          <cell r="O378">
            <v>0</v>
          </cell>
        </row>
        <row r="379">
          <cell r="O379">
            <v>0</v>
          </cell>
        </row>
        <row r="380">
          <cell r="O380">
            <v>0</v>
          </cell>
        </row>
        <row r="381">
          <cell r="O381">
            <v>0</v>
          </cell>
        </row>
        <row r="382">
          <cell r="O382">
            <v>0</v>
          </cell>
        </row>
        <row r="383">
          <cell r="O383">
            <v>0</v>
          </cell>
        </row>
        <row r="384">
          <cell r="O384">
            <v>0</v>
          </cell>
        </row>
        <row r="385">
          <cell r="O385">
            <v>0</v>
          </cell>
        </row>
        <row r="386">
          <cell r="O386">
            <v>0</v>
          </cell>
        </row>
        <row r="387">
          <cell r="O387">
            <v>0</v>
          </cell>
        </row>
        <row r="388">
          <cell r="O388">
            <v>0</v>
          </cell>
        </row>
        <row r="389">
          <cell r="O389">
            <v>0</v>
          </cell>
        </row>
        <row r="390">
          <cell r="O390">
            <v>0</v>
          </cell>
        </row>
        <row r="391">
          <cell r="O391">
            <v>0</v>
          </cell>
        </row>
        <row r="392">
          <cell r="O392">
            <v>0</v>
          </cell>
        </row>
        <row r="393">
          <cell r="O393">
            <v>0</v>
          </cell>
        </row>
        <row r="394">
          <cell r="O394">
            <v>0</v>
          </cell>
        </row>
        <row r="395">
          <cell r="O395">
            <v>0</v>
          </cell>
        </row>
        <row r="396">
          <cell r="O396">
            <v>0</v>
          </cell>
        </row>
        <row r="397">
          <cell r="O397">
            <v>0</v>
          </cell>
        </row>
        <row r="398">
          <cell r="O398">
            <v>0</v>
          </cell>
        </row>
        <row r="399">
          <cell r="O399">
            <v>0</v>
          </cell>
        </row>
        <row r="400">
          <cell r="O400">
            <v>0</v>
          </cell>
        </row>
        <row r="401">
          <cell r="O401">
            <v>0</v>
          </cell>
        </row>
        <row r="402">
          <cell r="O402">
            <v>0</v>
          </cell>
        </row>
        <row r="403">
          <cell r="O403">
            <v>0</v>
          </cell>
        </row>
        <row r="404">
          <cell r="O404">
            <v>0</v>
          </cell>
        </row>
        <row r="405">
          <cell r="O405">
            <v>2.4271981060295218</v>
          </cell>
        </row>
        <row r="406">
          <cell r="O406">
            <v>0</v>
          </cell>
        </row>
        <row r="407">
          <cell r="O407">
            <v>2.9400957634995728</v>
          </cell>
        </row>
        <row r="408">
          <cell r="O408">
            <v>0.44524604178153732</v>
          </cell>
        </row>
        <row r="409">
          <cell r="O409">
            <v>2.4271981060295218</v>
          </cell>
        </row>
        <row r="410">
          <cell r="O410">
            <v>0</v>
          </cell>
        </row>
        <row r="411">
          <cell r="O411">
            <v>2.9400957634995728</v>
          </cell>
        </row>
        <row r="412">
          <cell r="O412">
            <v>0.44524604178153732</v>
          </cell>
        </row>
        <row r="413">
          <cell r="O413">
            <v>1.6435188630641011</v>
          </cell>
        </row>
        <row r="414">
          <cell r="O414">
            <v>2.0385645218757991</v>
          </cell>
        </row>
        <row r="415">
          <cell r="O415">
            <v>0</v>
          </cell>
        </row>
        <row r="416">
          <cell r="O416">
            <v>0.41948800630657229</v>
          </cell>
        </row>
        <row r="417">
          <cell r="O417">
            <v>1.6435188630641011</v>
          </cell>
        </row>
        <row r="418">
          <cell r="O418">
            <v>2.0385645218757991</v>
          </cell>
        </row>
        <row r="419">
          <cell r="O419">
            <v>0</v>
          </cell>
        </row>
        <row r="420">
          <cell r="O420">
            <v>0.41948800630657229</v>
          </cell>
        </row>
        <row r="421">
          <cell r="O421">
            <v>1.6435188630641011</v>
          </cell>
        </row>
        <row r="422">
          <cell r="O422">
            <v>2.0385645218757991</v>
          </cell>
        </row>
        <row r="423">
          <cell r="O423">
            <v>0</v>
          </cell>
        </row>
        <row r="424">
          <cell r="O424">
            <v>0.41948800630657229</v>
          </cell>
        </row>
        <row r="425">
          <cell r="O425">
            <v>1.6435188630641011</v>
          </cell>
        </row>
        <row r="426">
          <cell r="O426">
            <v>2.0385645218757991</v>
          </cell>
        </row>
        <row r="427">
          <cell r="O427">
            <v>0</v>
          </cell>
        </row>
        <row r="428">
          <cell r="O428">
            <v>0.41948800630657229</v>
          </cell>
        </row>
        <row r="429">
          <cell r="O429">
            <v>0.12576153455778619</v>
          </cell>
        </row>
        <row r="430">
          <cell r="O430">
            <v>0.36061249664950956</v>
          </cell>
        </row>
        <row r="431">
          <cell r="O431">
            <v>0.36061249664950956</v>
          </cell>
        </row>
        <row r="432">
          <cell r="O432">
            <v>0.80993862017250007</v>
          </cell>
        </row>
        <row r="433">
          <cell r="O433">
            <v>2.4536886719889166</v>
          </cell>
        </row>
        <row r="434">
          <cell r="O434">
            <v>0.37901109341734168</v>
          </cell>
        </row>
        <row r="435">
          <cell r="O435">
            <v>5.3024755884892167</v>
          </cell>
        </row>
        <row r="436">
          <cell r="O436">
            <v>2.4536886719889166</v>
          </cell>
        </row>
        <row r="437">
          <cell r="O437">
            <v>0.37901109341734168</v>
          </cell>
        </row>
        <row r="438">
          <cell r="O438">
            <v>5.3024755884892167</v>
          </cell>
        </row>
        <row r="439">
          <cell r="O439">
            <v>2.054122635434716</v>
          </cell>
        </row>
        <row r="440">
          <cell r="O440">
            <v>4.2316772566013876</v>
          </cell>
        </row>
        <row r="441">
          <cell r="O441">
            <v>0.36797193535664241</v>
          </cell>
        </row>
        <row r="442">
          <cell r="O442">
            <v>2.054122635434716</v>
          </cell>
        </row>
        <row r="443">
          <cell r="O443">
            <v>4.2316772566013876</v>
          </cell>
        </row>
        <row r="444">
          <cell r="O444">
            <v>0.36797193535664241</v>
          </cell>
        </row>
        <row r="445">
          <cell r="O445">
            <v>2.054122635434716</v>
          </cell>
        </row>
        <row r="446">
          <cell r="O446">
            <v>4.2316772566013876</v>
          </cell>
        </row>
        <row r="447">
          <cell r="O447">
            <v>0.36797193535664241</v>
          </cell>
        </row>
        <row r="448">
          <cell r="O448">
            <v>0</v>
          </cell>
        </row>
        <row r="449">
          <cell r="O449">
            <v>0</v>
          </cell>
        </row>
        <row r="450">
          <cell r="O450">
            <v>0</v>
          </cell>
        </row>
        <row r="451">
          <cell r="O451">
            <v>0</v>
          </cell>
        </row>
        <row r="452">
          <cell r="O452">
            <v>0</v>
          </cell>
        </row>
        <row r="453">
          <cell r="O453">
            <v>0</v>
          </cell>
        </row>
        <row r="454">
          <cell r="O454">
            <v>0</v>
          </cell>
        </row>
        <row r="455">
          <cell r="O455">
            <v>0</v>
          </cell>
        </row>
        <row r="456">
          <cell r="O456">
            <v>0</v>
          </cell>
        </row>
        <row r="457">
          <cell r="O457">
            <v>0</v>
          </cell>
        </row>
        <row r="458">
          <cell r="O458">
            <v>0</v>
          </cell>
        </row>
        <row r="459">
          <cell r="O459">
            <v>0</v>
          </cell>
        </row>
        <row r="460">
          <cell r="O460">
            <v>0</v>
          </cell>
        </row>
        <row r="461">
          <cell r="O461">
            <v>0</v>
          </cell>
        </row>
        <row r="462">
          <cell r="O462">
            <v>0</v>
          </cell>
        </row>
        <row r="463">
          <cell r="O463">
            <v>0</v>
          </cell>
        </row>
        <row r="464">
          <cell r="O464">
            <v>0</v>
          </cell>
        </row>
        <row r="465">
          <cell r="O465">
            <v>0</v>
          </cell>
        </row>
        <row r="466">
          <cell r="O466">
            <v>0</v>
          </cell>
        </row>
        <row r="467">
          <cell r="O467">
            <v>0</v>
          </cell>
        </row>
        <row r="468">
          <cell r="O468">
            <v>0</v>
          </cell>
        </row>
        <row r="469">
          <cell r="O469">
            <v>0</v>
          </cell>
        </row>
        <row r="470">
          <cell r="O470">
            <v>0</v>
          </cell>
        </row>
        <row r="471">
          <cell r="O471">
            <v>0</v>
          </cell>
        </row>
        <row r="472">
          <cell r="O472">
            <v>0</v>
          </cell>
        </row>
        <row r="473">
          <cell r="O473">
            <v>0</v>
          </cell>
        </row>
        <row r="474">
          <cell r="O474">
            <v>0</v>
          </cell>
        </row>
        <row r="475">
          <cell r="O475">
            <v>0</v>
          </cell>
        </row>
        <row r="476">
          <cell r="O476">
            <v>0</v>
          </cell>
        </row>
        <row r="477">
          <cell r="O477">
            <v>0</v>
          </cell>
        </row>
        <row r="478">
          <cell r="O478">
            <v>0</v>
          </cell>
        </row>
        <row r="479">
          <cell r="O479">
            <v>0</v>
          </cell>
        </row>
        <row r="480">
          <cell r="O480">
            <v>0</v>
          </cell>
        </row>
        <row r="481">
          <cell r="O481">
            <v>0</v>
          </cell>
        </row>
        <row r="482">
          <cell r="O482">
            <v>0</v>
          </cell>
        </row>
        <row r="483">
          <cell r="O483">
            <v>0</v>
          </cell>
        </row>
        <row r="484">
          <cell r="O484">
            <v>0</v>
          </cell>
        </row>
        <row r="485">
          <cell r="O485">
            <v>0</v>
          </cell>
        </row>
        <row r="486">
          <cell r="O486">
            <v>0</v>
          </cell>
        </row>
        <row r="487">
          <cell r="O487">
            <v>0</v>
          </cell>
        </row>
        <row r="488">
          <cell r="O488">
            <v>0</v>
          </cell>
        </row>
        <row r="489">
          <cell r="O489">
            <v>0</v>
          </cell>
        </row>
        <row r="490">
          <cell r="O490">
            <v>0</v>
          </cell>
        </row>
        <row r="491">
          <cell r="O491">
            <v>0</v>
          </cell>
        </row>
        <row r="492">
          <cell r="O492">
            <v>0</v>
          </cell>
        </row>
        <row r="493">
          <cell r="O493">
            <v>0</v>
          </cell>
        </row>
        <row r="494">
          <cell r="O494">
            <v>0</v>
          </cell>
        </row>
        <row r="495">
          <cell r="O495">
            <v>0</v>
          </cell>
        </row>
        <row r="496">
          <cell r="O496">
            <v>0</v>
          </cell>
        </row>
        <row r="497">
          <cell r="O497">
            <v>0</v>
          </cell>
        </row>
        <row r="498">
          <cell r="O498">
            <v>0</v>
          </cell>
        </row>
        <row r="499">
          <cell r="O499">
            <v>0</v>
          </cell>
        </row>
        <row r="500">
          <cell r="O500">
            <v>0</v>
          </cell>
        </row>
        <row r="501">
          <cell r="O501">
            <v>0</v>
          </cell>
        </row>
        <row r="502">
          <cell r="O502">
            <v>0</v>
          </cell>
        </row>
        <row r="503">
          <cell r="O503">
            <v>0</v>
          </cell>
        </row>
        <row r="504">
          <cell r="O504">
            <v>0</v>
          </cell>
        </row>
        <row r="505">
          <cell r="O505">
            <v>0</v>
          </cell>
        </row>
        <row r="506">
          <cell r="O506">
            <v>0</v>
          </cell>
        </row>
        <row r="507">
          <cell r="O507">
            <v>0</v>
          </cell>
        </row>
        <row r="508">
          <cell r="O508">
            <v>0</v>
          </cell>
        </row>
        <row r="509">
          <cell r="O509">
            <v>0</v>
          </cell>
        </row>
        <row r="510">
          <cell r="O510">
            <v>0</v>
          </cell>
        </row>
        <row r="511">
          <cell r="O511">
            <v>0</v>
          </cell>
        </row>
        <row r="512">
          <cell r="O512">
            <v>0</v>
          </cell>
        </row>
        <row r="513">
          <cell r="O513">
            <v>0</v>
          </cell>
        </row>
        <row r="514">
          <cell r="O514">
            <v>0</v>
          </cell>
        </row>
        <row r="515">
          <cell r="O515">
            <v>0</v>
          </cell>
        </row>
        <row r="516">
          <cell r="O516">
            <v>0</v>
          </cell>
        </row>
        <row r="517">
          <cell r="O517">
            <v>0</v>
          </cell>
        </row>
        <row r="518">
          <cell r="O518">
            <v>0</v>
          </cell>
        </row>
        <row r="519">
          <cell r="O519">
            <v>0</v>
          </cell>
        </row>
        <row r="520">
          <cell r="O520">
            <v>0</v>
          </cell>
        </row>
        <row r="521">
          <cell r="O521">
            <v>0</v>
          </cell>
        </row>
        <row r="522">
          <cell r="O522">
            <v>0</v>
          </cell>
        </row>
        <row r="523">
          <cell r="O523">
            <v>0</v>
          </cell>
        </row>
        <row r="524">
          <cell r="O524">
            <v>0</v>
          </cell>
        </row>
        <row r="525">
          <cell r="O525">
            <v>0</v>
          </cell>
        </row>
        <row r="526">
          <cell r="O526">
            <v>0</v>
          </cell>
        </row>
        <row r="527">
          <cell r="O527">
            <v>0</v>
          </cell>
        </row>
        <row r="528">
          <cell r="O528">
            <v>0</v>
          </cell>
        </row>
        <row r="529">
          <cell r="O529">
            <v>0</v>
          </cell>
        </row>
        <row r="530">
          <cell r="O530">
            <v>0</v>
          </cell>
        </row>
        <row r="531">
          <cell r="O531">
            <v>0</v>
          </cell>
        </row>
        <row r="532">
          <cell r="O532">
            <v>0</v>
          </cell>
        </row>
        <row r="533">
          <cell r="O533">
            <v>0</v>
          </cell>
        </row>
        <row r="534">
          <cell r="O534">
            <v>0</v>
          </cell>
        </row>
        <row r="535">
          <cell r="O535">
            <v>0</v>
          </cell>
        </row>
        <row r="536">
          <cell r="O536">
            <v>0</v>
          </cell>
        </row>
        <row r="537">
          <cell r="O537">
            <v>0</v>
          </cell>
        </row>
        <row r="538">
          <cell r="O538">
            <v>0</v>
          </cell>
        </row>
        <row r="539">
          <cell r="O539">
            <v>0</v>
          </cell>
        </row>
        <row r="540">
          <cell r="O540">
            <v>0</v>
          </cell>
        </row>
        <row r="541">
          <cell r="O541">
            <v>0</v>
          </cell>
        </row>
        <row r="542">
          <cell r="O542">
            <v>0</v>
          </cell>
        </row>
        <row r="543">
          <cell r="O543">
            <v>0</v>
          </cell>
        </row>
        <row r="544">
          <cell r="O544">
            <v>0</v>
          </cell>
        </row>
        <row r="545">
          <cell r="O545">
            <v>0</v>
          </cell>
        </row>
        <row r="546">
          <cell r="O546">
            <v>0</v>
          </cell>
        </row>
        <row r="547">
          <cell r="O547">
            <v>0</v>
          </cell>
        </row>
        <row r="548">
          <cell r="O548">
            <v>0</v>
          </cell>
        </row>
        <row r="549">
          <cell r="O549">
            <v>0</v>
          </cell>
        </row>
        <row r="550">
          <cell r="O550">
            <v>0</v>
          </cell>
        </row>
        <row r="551">
          <cell r="O551">
            <v>0</v>
          </cell>
        </row>
        <row r="552">
          <cell r="O552">
            <v>0</v>
          </cell>
        </row>
        <row r="553">
          <cell r="O553">
            <v>0</v>
          </cell>
        </row>
        <row r="554">
          <cell r="O554">
            <v>0</v>
          </cell>
        </row>
        <row r="555">
          <cell r="O555">
            <v>0</v>
          </cell>
        </row>
        <row r="556">
          <cell r="O556">
            <v>0</v>
          </cell>
        </row>
        <row r="557">
          <cell r="O557">
            <v>0</v>
          </cell>
        </row>
        <row r="558">
          <cell r="O558">
            <v>0</v>
          </cell>
        </row>
        <row r="559">
          <cell r="O559">
            <v>0</v>
          </cell>
        </row>
        <row r="560">
          <cell r="O560">
            <v>0</v>
          </cell>
        </row>
        <row r="561">
          <cell r="O561">
            <v>0</v>
          </cell>
        </row>
        <row r="562">
          <cell r="O562">
            <v>0</v>
          </cell>
        </row>
        <row r="563">
          <cell r="O563">
            <v>0</v>
          </cell>
        </row>
        <row r="564">
          <cell r="O564">
            <v>0</v>
          </cell>
        </row>
        <row r="565">
          <cell r="O565">
            <v>0</v>
          </cell>
        </row>
        <row r="566">
          <cell r="O566">
            <v>0</v>
          </cell>
        </row>
        <row r="567">
          <cell r="O567">
            <v>0</v>
          </cell>
        </row>
        <row r="568">
          <cell r="O568">
            <v>0</v>
          </cell>
        </row>
        <row r="569">
          <cell r="O569">
            <v>0</v>
          </cell>
        </row>
        <row r="570">
          <cell r="O570">
            <v>0</v>
          </cell>
        </row>
        <row r="571">
          <cell r="O571">
            <v>0</v>
          </cell>
        </row>
        <row r="572">
          <cell r="O572">
            <v>0</v>
          </cell>
        </row>
        <row r="573">
          <cell r="O573">
            <v>0</v>
          </cell>
        </row>
        <row r="574">
          <cell r="O574">
            <v>0</v>
          </cell>
        </row>
        <row r="575">
          <cell r="O575">
            <v>0</v>
          </cell>
        </row>
        <row r="576">
          <cell r="O576">
            <v>0</v>
          </cell>
        </row>
        <row r="577">
          <cell r="O577">
            <v>0</v>
          </cell>
        </row>
        <row r="578">
          <cell r="O578">
            <v>0</v>
          </cell>
        </row>
        <row r="579">
          <cell r="O579">
            <v>0</v>
          </cell>
        </row>
        <row r="580">
          <cell r="O580">
            <v>0</v>
          </cell>
        </row>
        <row r="581">
          <cell r="O581">
            <v>0</v>
          </cell>
        </row>
        <row r="582">
          <cell r="O582">
            <v>0</v>
          </cell>
        </row>
        <row r="583">
          <cell r="O583">
            <v>0</v>
          </cell>
        </row>
        <row r="584">
          <cell r="O584">
            <v>0</v>
          </cell>
        </row>
        <row r="585">
          <cell r="O585">
            <v>0</v>
          </cell>
        </row>
        <row r="586">
          <cell r="O586">
            <v>0</v>
          </cell>
        </row>
        <row r="587">
          <cell r="O587">
            <v>0</v>
          </cell>
        </row>
        <row r="588">
          <cell r="O588">
            <v>0</v>
          </cell>
        </row>
        <row r="589">
          <cell r="O589">
            <v>0</v>
          </cell>
        </row>
        <row r="590">
          <cell r="O590">
            <v>0</v>
          </cell>
        </row>
        <row r="591">
          <cell r="O591">
            <v>0</v>
          </cell>
        </row>
        <row r="592">
          <cell r="O592">
            <v>0</v>
          </cell>
        </row>
        <row r="593">
          <cell r="O593">
            <v>0</v>
          </cell>
        </row>
        <row r="594">
          <cell r="O594">
            <v>0</v>
          </cell>
        </row>
        <row r="595">
          <cell r="O595">
            <v>0</v>
          </cell>
        </row>
        <row r="596">
          <cell r="O596">
            <v>0</v>
          </cell>
        </row>
        <row r="597">
          <cell r="O597">
            <v>0</v>
          </cell>
        </row>
        <row r="598">
          <cell r="O598">
            <v>0</v>
          </cell>
        </row>
        <row r="599">
          <cell r="O599">
            <v>0</v>
          </cell>
        </row>
        <row r="600">
          <cell r="O600">
            <v>0</v>
          </cell>
        </row>
        <row r="601">
          <cell r="O601">
            <v>0</v>
          </cell>
        </row>
        <row r="602">
          <cell r="O602">
            <v>0</v>
          </cell>
        </row>
        <row r="603">
          <cell r="O603">
            <v>0</v>
          </cell>
        </row>
        <row r="604">
          <cell r="O604">
            <v>0</v>
          </cell>
        </row>
        <row r="605">
          <cell r="O605">
            <v>0</v>
          </cell>
        </row>
        <row r="606">
          <cell r="O606">
            <v>0</v>
          </cell>
        </row>
        <row r="607">
          <cell r="O607">
            <v>0</v>
          </cell>
        </row>
        <row r="608">
          <cell r="O608">
            <v>0</v>
          </cell>
        </row>
        <row r="609">
          <cell r="O609">
            <v>0</v>
          </cell>
        </row>
        <row r="610">
          <cell r="O610">
            <v>0</v>
          </cell>
        </row>
        <row r="611">
          <cell r="O611">
            <v>0</v>
          </cell>
        </row>
        <row r="612">
          <cell r="O612">
            <v>0</v>
          </cell>
        </row>
        <row r="613">
          <cell r="O613">
            <v>0</v>
          </cell>
        </row>
        <row r="614">
          <cell r="O614">
            <v>0</v>
          </cell>
        </row>
        <row r="615">
          <cell r="O615">
            <v>0</v>
          </cell>
        </row>
        <row r="616">
          <cell r="O616">
            <v>0</v>
          </cell>
        </row>
        <row r="617">
          <cell r="O617">
            <v>0</v>
          </cell>
        </row>
        <row r="618">
          <cell r="O618">
            <v>0</v>
          </cell>
        </row>
        <row r="619">
          <cell r="O619">
            <v>0</v>
          </cell>
        </row>
        <row r="620">
          <cell r="O620">
            <v>0</v>
          </cell>
        </row>
        <row r="621">
          <cell r="O621">
            <v>0</v>
          </cell>
        </row>
        <row r="622">
          <cell r="O622">
            <v>0</v>
          </cell>
        </row>
        <row r="623">
          <cell r="O623">
            <v>0</v>
          </cell>
        </row>
        <row r="624">
          <cell r="O624">
            <v>0</v>
          </cell>
        </row>
        <row r="625">
          <cell r="O625">
            <v>0</v>
          </cell>
        </row>
        <row r="626">
          <cell r="O626">
            <v>0</v>
          </cell>
        </row>
        <row r="627">
          <cell r="O627">
            <v>0</v>
          </cell>
        </row>
        <row r="628">
          <cell r="O628">
            <v>0</v>
          </cell>
        </row>
        <row r="629">
          <cell r="O629">
            <v>0</v>
          </cell>
        </row>
        <row r="630">
          <cell r="O630">
            <v>0</v>
          </cell>
        </row>
        <row r="631">
          <cell r="O631">
            <v>0</v>
          </cell>
        </row>
        <row r="632">
          <cell r="O632">
            <v>0</v>
          </cell>
        </row>
        <row r="633">
          <cell r="O633">
            <v>0</v>
          </cell>
        </row>
        <row r="634">
          <cell r="O634">
            <v>0</v>
          </cell>
        </row>
        <row r="635">
          <cell r="O635">
            <v>0</v>
          </cell>
        </row>
        <row r="636">
          <cell r="O636">
            <v>0</v>
          </cell>
        </row>
        <row r="637">
          <cell r="O637">
            <v>0</v>
          </cell>
        </row>
        <row r="638">
          <cell r="O638">
            <v>0</v>
          </cell>
        </row>
        <row r="639">
          <cell r="O639">
            <v>0</v>
          </cell>
        </row>
        <row r="640">
          <cell r="O640">
            <v>0</v>
          </cell>
        </row>
        <row r="641">
          <cell r="O641">
            <v>0</v>
          </cell>
        </row>
        <row r="642">
          <cell r="O642">
            <v>0</v>
          </cell>
        </row>
        <row r="643">
          <cell r="O643">
            <v>0</v>
          </cell>
        </row>
        <row r="644">
          <cell r="O644">
            <v>0</v>
          </cell>
        </row>
        <row r="645">
          <cell r="O645">
            <v>0</v>
          </cell>
        </row>
        <row r="646">
          <cell r="O646">
            <v>0</v>
          </cell>
        </row>
        <row r="647">
          <cell r="O647">
            <v>0</v>
          </cell>
        </row>
        <row r="648">
          <cell r="O648">
            <v>0</v>
          </cell>
        </row>
        <row r="649">
          <cell r="O649">
            <v>0</v>
          </cell>
        </row>
        <row r="650">
          <cell r="O650">
            <v>0</v>
          </cell>
        </row>
        <row r="651">
          <cell r="O651">
            <v>0</v>
          </cell>
        </row>
        <row r="652">
          <cell r="O652">
            <v>0</v>
          </cell>
        </row>
        <row r="653">
          <cell r="O653">
            <v>0</v>
          </cell>
        </row>
        <row r="654">
          <cell r="O654">
            <v>0</v>
          </cell>
        </row>
        <row r="655">
          <cell r="O655">
            <v>0</v>
          </cell>
        </row>
        <row r="656">
          <cell r="O656">
            <v>0</v>
          </cell>
        </row>
        <row r="657">
          <cell r="O657">
            <v>0</v>
          </cell>
        </row>
        <row r="658">
          <cell r="O658">
            <v>0</v>
          </cell>
        </row>
        <row r="659">
          <cell r="O659">
            <v>0</v>
          </cell>
        </row>
        <row r="660">
          <cell r="O660">
            <v>0</v>
          </cell>
        </row>
        <row r="661">
          <cell r="O661">
            <v>0</v>
          </cell>
        </row>
        <row r="662">
          <cell r="O662">
            <v>0</v>
          </cell>
        </row>
        <row r="663">
          <cell r="O663">
            <v>0</v>
          </cell>
        </row>
        <row r="664">
          <cell r="O664">
            <v>0</v>
          </cell>
        </row>
        <row r="665">
          <cell r="O665">
            <v>0</v>
          </cell>
        </row>
        <row r="666">
          <cell r="O666">
            <v>0</v>
          </cell>
        </row>
        <row r="667">
          <cell r="O667">
            <v>0</v>
          </cell>
        </row>
        <row r="668">
          <cell r="O668">
            <v>0</v>
          </cell>
        </row>
        <row r="669">
          <cell r="O669">
            <v>0</v>
          </cell>
        </row>
        <row r="670">
          <cell r="O670">
            <v>0</v>
          </cell>
        </row>
        <row r="671">
          <cell r="O671">
            <v>0</v>
          </cell>
        </row>
        <row r="672">
          <cell r="O672">
            <v>0</v>
          </cell>
        </row>
        <row r="673">
          <cell r="O673">
            <v>0</v>
          </cell>
        </row>
        <row r="674">
          <cell r="O674">
            <v>0</v>
          </cell>
        </row>
        <row r="675">
          <cell r="O675">
            <v>0</v>
          </cell>
        </row>
        <row r="676">
          <cell r="O676">
            <v>0</v>
          </cell>
        </row>
        <row r="677">
          <cell r="O677">
            <v>0</v>
          </cell>
        </row>
        <row r="678">
          <cell r="O678">
            <v>0</v>
          </cell>
        </row>
        <row r="679">
          <cell r="O679">
            <v>0</v>
          </cell>
        </row>
        <row r="680">
          <cell r="O680">
            <v>0</v>
          </cell>
        </row>
        <row r="681">
          <cell r="O681">
            <v>0</v>
          </cell>
        </row>
        <row r="682">
          <cell r="O682">
            <v>0</v>
          </cell>
        </row>
        <row r="683">
          <cell r="O683">
            <v>0</v>
          </cell>
        </row>
        <row r="684">
          <cell r="O684">
            <v>0</v>
          </cell>
        </row>
        <row r="685">
          <cell r="O685">
            <v>0</v>
          </cell>
        </row>
        <row r="686">
          <cell r="O686">
            <v>0</v>
          </cell>
        </row>
        <row r="687">
          <cell r="O687">
            <v>0</v>
          </cell>
        </row>
        <row r="688">
          <cell r="O688">
            <v>0</v>
          </cell>
        </row>
        <row r="689">
          <cell r="O689">
            <v>0</v>
          </cell>
        </row>
        <row r="690">
          <cell r="O690">
            <v>0</v>
          </cell>
        </row>
        <row r="691">
          <cell r="O691">
            <v>0</v>
          </cell>
        </row>
        <row r="692">
          <cell r="O692">
            <v>0</v>
          </cell>
        </row>
        <row r="693">
          <cell r="O693">
            <v>0</v>
          </cell>
        </row>
        <row r="694">
          <cell r="O694">
            <v>0</v>
          </cell>
        </row>
        <row r="695">
          <cell r="O695">
            <v>0</v>
          </cell>
        </row>
        <row r="696">
          <cell r="O696">
            <v>0</v>
          </cell>
        </row>
        <row r="697">
          <cell r="O697">
            <v>0</v>
          </cell>
        </row>
        <row r="698">
          <cell r="O698">
            <v>0</v>
          </cell>
        </row>
        <row r="699">
          <cell r="O699">
            <v>0</v>
          </cell>
        </row>
        <row r="700">
          <cell r="O700">
            <v>0</v>
          </cell>
        </row>
        <row r="701">
          <cell r="O701">
            <v>0</v>
          </cell>
        </row>
        <row r="702">
          <cell r="O702">
            <v>0</v>
          </cell>
        </row>
        <row r="703">
          <cell r="O703">
            <v>0</v>
          </cell>
        </row>
        <row r="704">
          <cell r="O704">
            <v>0</v>
          </cell>
        </row>
        <row r="705">
          <cell r="O705">
            <v>0</v>
          </cell>
        </row>
        <row r="706">
          <cell r="O706">
            <v>0</v>
          </cell>
        </row>
        <row r="707">
          <cell r="O707">
            <v>0</v>
          </cell>
        </row>
        <row r="708">
          <cell r="O708">
            <v>0</v>
          </cell>
        </row>
        <row r="709">
          <cell r="O709">
            <v>15.403530863996849</v>
          </cell>
        </row>
        <row r="710">
          <cell r="O710">
            <v>0</v>
          </cell>
        </row>
        <row r="711">
          <cell r="O711">
            <v>22.695376751458145</v>
          </cell>
        </row>
        <row r="712">
          <cell r="O712">
            <v>33.61282101815484</v>
          </cell>
        </row>
        <row r="713">
          <cell r="O713">
            <v>22.695376751458145</v>
          </cell>
        </row>
        <row r="714">
          <cell r="O714">
            <v>33.61282101815484</v>
          </cell>
        </row>
        <row r="715">
          <cell r="O715">
            <v>0</v>
          </cell>
        </row>
        <row r="716">
          <cell r="O716">
            <v>6.7225642036309674</v>
          </cell>
        </row>
        <row r="717">
          <cell r="O717">
            <v>11.764487356354193</v>
          </cell>
        </row>
        <row r="718">
          <cell r="O718">
            <v>16.134154088714322</v>
          </cell>
        </row>
        <row r="719">
          <cell r="O719">
            <v>11.764487356354193</v>
          </cell>
        </row>
        <row r="720">
          <cell r="O720">
            <v>0</v>
          </cell>
        </row>
        <row r="721">
          <cell r="O721">
            <v>2.4201231133071484</v>
          </cell>
        </row>
        <row r="722">
          <cell r="O722">
            <v>2.4201231133071484</v>
          </cell>
        </row>
        <row r="723">
          <cell r="O723">
            <v>2.4201231133071484</v>
          </cell>
        </row>
        <row r="724">
          <cell r="O724">
            <v>2.4201231133071484</v>
          </cell>
        </row>
        <row r="725">
          <cell r="O725">
            <v>1.6940861793150037</v>
          </cell>
        </row>
        <row r="726">
          <cell r="O726">
            <v>1.6940861793150037</v>
          </cell>
        </row>
        <row r="727">
          <cell r="O727">
            <v>1.6940861793150037</v>
          </cell>
        </row>
        <row r="728">
          <cell r="O728">
            <v>1.6940861793150037</v>
          </cell>
        </row>
        <row r="729">
          <cell r="O729">
            <v>1.6940861793150037</v>
          </cell>
        </row>
        <row r="730">
          <cell r="O730">
            <v>1.6940861793150037</v>
          </cell>
        </row>
        <row r="731">
          <cell r="O731">
            <v>2.4201231133071484</v>
          </cell>
        </row>
        <row r="732">
          <cell r="O732">
            <v>2.4201231133071484</v>
          </cell>
        </row>
        <row r="733">
          <cell r="O733">
            <v>2.4201231133071484</v>
          </cell>
        </row>
        <row r="734">
          <cell r="O734">
            <v>2.4201231133071484</v>
          </cell>
        </row>
        <row r="735">
          <cell r="O735">
            <v>0</v>
          </cell>
        </row>
        <row r="736">
          <cell r="O736">
            <v>0</v>
          </cell>
        </row>
        <row r="737">
          <cell r="O737">
            <v>0</v>
          </cell>
        </row>
        <row r="738">
          <cell r="O738">
            <v>0</v>
          </cell>
        </row>
        <row r="739">
          <cell r="O739">
            <v>0</v>
          </cell>
        </row>
        <row r="740">
          <cell r="O740">
            <v>0</v>
          </cell>
        </row>
        <row r="741">
          <cell r="O741">
            <v>0</v>
          </cell>
        </row>
        <row r="742">
          <cell r="O742">
            <v>0</v>
          </cell>
        </row>
        <row r="743">
          <cell r="O743">
            <v>0</v>
          </cell>
        </row>
        <row r="744">
          <cell r="O744">
            <v>0</v>
          </cell>
        </row>
        <row r="745">
          <cell r="O745">
            <v>0</v>
          </cell>
        </row>
        <row r="746">
          <cell r="O746">
            <v>0</v>
          </cell>
        </row>
        <row r="747">
          <cell r="O747">
            <v>0</v>
          </cell>
        </row>
        <row r="748">
          <cell r="O748">
            <v>0</v>
          </cell>
        </row>
        <row r="749">
          <cell r="O749">
            <v>0</v>
          </cell>
        </row>
        <row r="750">
          <cell r="O750">
            <v>0</v>
          </cell>
        </row>
        <row r="751">
          <cell r="O751">
            <v>0</v>
          </cell>
        </row>
        <row r="752">
          <cell r="O752">
            <v>0</v>
          </cell>
        </row>
        <row r="753">
          <cell r="O753">
            <v>0</v>
          </cell>
        </row>
        <row r="754">
          <cell r="O754">
            <v>0</v>
          </cell>
        </row>
        <row r="755">
          <cell r="O755">
            <v>0</v>
          </cell>
        </row>
        <row r="756">
          <cell r="O756">
            <v>0</v>
          </cell>
        </row>
        <row r="757">
          <cell r="O757">
            <v>0</v>
          </cell>
        </row>
        <row r="758">
          <cell r="O758">
            <v>0</v>
          </cell>
        </row>
        <row r="759">
          <cell r="O759">
            <v>0</v>
          </cell>
        </row>
        <row r="760">
          <cell r="O760">
            <v>0</v>
          </cell>
        </row>
        <row r="761">
          <cell r="O761">
            <v>0</v>
          </cell>
        </row>
        <row r="762">
          <cell r="O762">
            <v>0</v>
          </cell>
        </row>
        <row r="763">
          <cell r="O763">
            <v>0</v>
          </cell>
        </row>
        <row r="764">
          <cell r="O764">
            <v>0</v>
          </cell>
        </row>
        <row r="765">
          <cell r="O765">
            <v>0</v>
          </cell>
        </row>
        <row r="766">
          <cell r="O766">
            <v>0</v>
          </cell>
        </row>
        <row r="767">
          <cell r="O767">
            <v>0</v>
          </cell>
        </row>
        <row r="768">
          <cell r="O768">
            <v>0</v>
          </cell>
        </row>
        <row r="769">
          <cell r="O769">
            <v>0</v>
          </cell>
        </row>
        <row r="770">
          <cell r="O770">
            <v>0</v>
          </cell>
        </row>
        <row r="771">
          <cell r="O771">
            <v>0</v>
          </cell>
        </row>
        <row r="772">
          <cell r="O772">
            <v>0</v>
          </cell>
        </row>
        <row r="773">
          <cell r="O773">
            <v>0</v>
          </cell>
        </row>
        <row r="774">
          <cell r="O774">
            <v>0</v>
          </cell>
        </row>
        <row r="775">
          <cell r="O775">
            <v>0</v>
          </cell>
        </row>
        <row r="776">
          <cell r="O776">
            <v>0</v>
          </cell>
        </row>
        <row r="777">
          <cell r="O777">
            <v>0</v>
          </cell>
        </row>
        <row r="778">
          <cell r="O778">
            <v>0</v>
          </cell>
        </row>
        <row r="779">
          <cell r="O779">
            <v>0</v>
          </cell>
        </row>
        <row r="780">
          <cell r="O780">
            <v>0</v>
          </cell>
        </row>
        <row r="781">
          <cell r="O781">
            <v>0</v>
          </cell>
        </row>
        <row r="782">
          <cell r="O782">
            <v>0</v>
          </cell>
        </row>
        <row r="783">
          <cell r="O783">
            <v>0</v>
          </cell>
        </row>
        <row r="784">
          <cell r="O784">
            <v>0</v>
          </cell>
        </row>
        <row r="785">
          <cell r="O785">
            <v>0</v>
          </cell>
        </row>
        <row r="786">
          <cell r="O786">
            <v>0</v>
          </cell>
        </row>
        <row r="787">
          <cell r="O787">
            <v>0</v>
          </cell>
        </row>
        <row r="788">
          <cell r="O788">
            <v>0</v>
          </cell>
        </row>
        <row r="789">
          <cell r="O789">
            <v>0</v>
          </cell>
        </row>
        <row r="790">
          <cell r="O790">
            <v>0</v>
          </cell>
        </row>
        <row r="791">
          <cell r="O791">
            <v>0</v>
          </cell>
        </row>
        <row r="792">
          <cell r="O792">
            <v>0</v>
          </cell>
        </row>
        <row r="793">
          <cell r="O793">
            <v>0</v>
          </cell>
        </row>
        <row r="794">
          <cell r="O794">
            <v>0</v>
          </cell>
        </row>
        <row r="795">
          <cell r="O795">
            <v>0</v>
          </cell>
        </row>
        <row r="796">
          <cell r="O796">
            <v>0</v>
          </cell>
        </row>
        <row r="797">
          <cell r="O797">
            <v>0</v>
          </cell>
        </row>
        <row r="798">
          <cell r="O798">
            <v>0</v>
          </cell>
        </row>
        <row r="799">
          <cell r="O799">
            <v>0</v>
          </cell>
        </row>
        <row r="800">
          <cell r="O800">
            <v>0</v>
          </cell>
        </row>
        <row r="801">
          <cell r="O801">
            <v>0</v>
          </cell>
        </row>
        <row r="802">
          <cell r="O802">
            <v>0</v>
          </cell>
        </row>
        <row r="803">
          <cell r="O803">
            <v>0</v>
          </cell>
        </row>
        <row r="804">
          <cell r="O804">
            <v>0</v>
          </cell>
        </row>
        <row r="805">
          <cell r="O805">
            <v>0</v>
          </cell>
        </row>
        <row r="806">
          <cell r="O806">
            <v>0</v>
          </cell>
        </row>
        <row r="807">
          <cell r="O807">
            <v>0</v>
          </cell>
        </row>
        <row r="808">
          <cell r="O808">
            <v>0</v>
          </cell>
        </row>
        <row r="809">
          <cell r="O809">
            <v>0</v>
          </cell>
        </row>
        <row r="810">
          <cell r="O810">
            <v>0</v>
          </cell>
        </row>
        <row r="811">
          <cell r="O811">
            <v>0</v>
          </cell>
        </row>
        <row r="812">
          <cell r="O812">
            <v>0</v>
          </cell>
        </row>
        <row r="813">
          <cell r="O813">
            <v>0</v>
          </cell>
        </row>
        <row r="814">
          <cell r="O814">
            <v>0</v>
          </cell>
        </row>
        <row r="815">
          <cell r="O815">
            <v>0</v>
          </cell>
        </row>
        <row r="816">
          <cell r="O816">
            <v>0</v>
          </cell>
        </row>
        <row r="817">
          <cell r="O817">
            <v>0</v>
          </cell>
        </row>
        <row r="818">
          <cell r="O818">
            <v>0</v>
          </cell>
        </row>
        <row r="819">
          <cell r="O819">
            <v>0</v>
          </cell>
        </row>
        <row r="820">
          <cell r="O820">
            <v>0</v>
          </cell>
        </row>
        <row r="821">
          <cell r="O821">
            <v>0</v>
          </cell>
        </row>
        <row r="822">
          <cell r="O822">
            <v>0</v>
          </cell>
        </row>
        <row r="823">
          <cell r="O823">
            <v>0</v>
          </cell>
        </row>
        <row r="824">
          <cell r="O824">
            <v>0</v>
          </cell>
        </row>
        <row r="825">
          <cell r="O825">
            <v>0</v>
          </cell>
        </row>
        <row r="826">
          <cell r="O826">
            <v>0</v>
          </cell>
        </row>
        <row r="827">
          <cell r="O827">
            <v>0</v>
          </cell>
        </row>
        <row r="828">
          <cell r="O828">
            <v>0</v>
          </cell>
        </row>
        <row r="829">
          <cell r="O829">
            <v>0</v>
          </cell>
        </row>
        <row r="830">
          <cell r="O830">
            <v>0</v>
          </cell>
        </row>
        <row r="831">
          <cell r="O831">
            <v>0</v>
          </cell>
        </row>
        <row r="832">
          <cell r="O832">
            <v>0</v>
          </cell>
        </row>
        <row r="833">
          <cell r="O833">
            <v>0</v>
          </cell>
        </row>
        <row r="834">
          <cell r="O834">
            <v>0</v>
          </cell>
        </row>
        <row r="835">
          <cell r="O835">
            <v>0</v>
          </cell>
        </row>
        <row r="836">
          <cell r="O836">
            <v>0</v>
          </cell>
        </row>
        <row r="837">
          <cell r="O837">
            <v>0</v>
          </cell>
        </row>
        <row r="838">
          <cell r="O838">
            <v>0</v>
          </cell>
        </row>
        <row r="839">
          <cell r="O839">
            <v>0</v>
          </cell>
        </row>
        <row r="840">
          <cell r="O840">
            <v>0</v>
          </cell>
        </row>
        <row r="841">
          <cell r="O841">
            <v>0</v>
          </cell>
        </row>
        <row r="842">
          <cell r="O842">
            <v>0</v>
          </cell>
        </row>
        <row r="843">
          <cell r="O843">
            <v>0</v>
          </cell>
        </row>
        <row r="844">
          <cell r="O844">
            <v>0</v>
          </cell>
        </row>
        <row r="845">
          <cell r="O845">
            <v>0</v>
          </cell>
        </row>
        <row r="846">
          <cell r="O846">
            <v>0</v>
          </cell>
        </row>
        <row r="847">
          <cell r="O847">
            <v>0</v>
          </cell>
        </row>
        <row r="848">
          <cell r="O848">
            <v>0</v>
          </cell>
        </row>
        <row r="849">
          <cell r="O849">
            <v>0</v>
          </cell>
        </row>
        <row r="850">
          <cell r="O850">
            <v>0</v>
          </cell>
        </row>
        <row r="851">
          <cell r="O851">
            <v>0</v>
          </cell>
        </row>
        <row r="852">
          <cell r="O852">
            <v>0</v>
          </cell>
        </row>
        <row r="853">
          <cell r="O853">
            <v>0</v>
          </cell>
        </row>
        <row r="854">
          <cell r="O854">
            <v>0</v>
          </cell>
        </row>
        <row r="855">
          <cell r="O855">
            <v>0</v>
          </cell>
        </row>
        <row r="856">
          <cell r="O856">
            <v>0</v>
          </cell>
        </row>
        <row r="857">
          <cell r="O857">
            <v>0</v>
          </cell>
        </row>
        <row r="858">
          <cell r="O858">
            <v>0</v>
          </cell>
        </row>
        <row r="859">
          <cell r="O859">
            <v>0</v>
          </cell>
        </row>
        <row r="860">
          <cell r="O860">
            <v>0</v>
          </cell>
        </row>
        <row r="861">
          <cell r="O861">
            <v>0</v>
          </cell>
        </row>
        <row r="862">
          <cell r="O862">
            <v>0</v>
          </cell>
        </row>
        <row r="863">
          <cell r="O863">
            <v>0</v>
          </cell>
        </row>
        <row r="864">
          <cell r="O864">
            <v>0</v>
          </cell>
        </row>
        <row r="865">
          <cell r="O865">
            <v>0</v>
          </cell>
        </row>
        <row r="866">
          <cell r="O866">
            <v>0</v>
          </cell>
        </row>
        <row r="867">
          <cell r="O867">
            <v>0</v>
          </cell>
        </row>
        <row r="868">
          <cell r="O868">
            <v>0</v>
          </cell>
        </row>
        <row r="869">
          <cell r="O869">
            <v>0</v>
          </cell>
        </row>
        <row r="870">
          <cell r="O870">
            <v>0</v>
          </cell>
        </row>
        <row r="871">
          <cell r="O871">
            <v>0</v>
          </cell>
        </row>
        <row r="872">
          <cell r="O872">
            <v>0</v>
          </cell>
        </row>
        <row r="873">
          <cell r="O873">
            <v>0</v>
          </cell>
        </row>
        <row r="874">
          <cell r="O874">
            <v>0</v>
          </cell>
        </row>
        <row r="875">
          <cell r="O875">
            <v>0</v>
          </cell>
        </row>
        <row r="876">
          <cell r="O876">
            <v>0</v>
          </cell>
        </row>
        <row r="877">
          <cell r="O877">
            <v>0</v>
          </cell>
        </row>
        <row r="878">
          <cell r="O878">
            <v>0</v>
          </cell>
        </row>
        <row r="879">
          <cell r="O879">
            <v>0</v>
          </cell>
        </row>
        <row r="880">
          <cell r="O880">
            <v>0</v>
          </cell>
        </row>
        <row r="881">
          <cell r="O881">
            <v>0</v>
          </cell>
        </row>
        <row r="882">
          <cell r="O882">
            <v>0</v>
          </cell>
        </row>
        <row r="883">
          <cell r="O883">
            <v>0</v>
          </cell>
        </row>
        <row r="884">
          <cell r="O884">
            <v>0</v>
          </cell>
        </row>
        <row r="885">
          <cell r="O885">
            <v>0</v>
          </cell>
        </row>
        <row r="886">
          <cell r="O886">
            <v>0</v>
          </cell>
        </row>
        <row r="887">
          <cell r="O887">
            <v>0</v>
          </cell>
        </row>
        <row r="888">
          <cell r="O888">
            <v>0</v>
          </cell>
        </row>
        <row r="889">
          <cell r="O889">
            <v>0</v>
          </cell>
        </row>
        <row r="890">
          <cell r="O890">
            <v>0</v>
          </cell>
        </row>
        <row r="891">
          <cell r="O891">
            <v>0</v>
          </cell>
        </row>
        <row r="892">
          <cell r="O892">
            <v>0</v>
          </cell>
        </row>
        <row r="893">
          <cell r="O893">
            <v>0</v>
          </cell>
        </row>
        <row r="894">
          <cell r="O894">
            <v>0</v>
          </cell>
        </row>
        <row r="895">
          <cell r="O895">
            <v>0</v>
          </cell>
        </row>
        <row r="896">
          <cell r="O896">
            <v>0</v>
          </cell>
        </row>
        <row r="897">
          <cell r="O897">
            <v>0</v>
          </cell>
        </row>
        <row r="898">
          <cell r="O898">
            <v>0</v>
          </cell>
        </row>
        <row r="899">
          <cell r="O899">
            <v>0</v>
          </cell>
        </row>
        <row r="900">
          <cell r="O900">
            <v>0.51799023033088232</v>
          </cell>
        </row>
        <row r="901">
          <cell r="O901">
            <v>0</v>
          </cell>
        </row>
        <row r="902">
          <cell r="O902">
            <v>0</v>
          </cell>
        </row>
        <row r="903">
          <cell r="O903">
            <v>0</v>
          </cell>
        </row>
        <row r="904">
          <cell r="O904">
            <v>0</v>
          </cell>
        </row>
        <row r="905">
          <cell r="O905">
            <v>0</v>
          </cell>
        </row>
        <row r="906">
          <cell r="O906">
            <v>0</v>
          </cell>
        </row>
        <row r="907">
          <cell r="O907">
            <v>0</v>
          </cell>
        </row>
        <row r="908">
          <cell r="O908">
            <v>0</v>
          </cell>
        </row>
        <row r="909">
          <cell r="O909">
            <v>0</v>
          </cell>
        </row>
        <row r="910">
          <cell r="O910">
            <v>0</v>
          </cell>
        </row>
        <row r="911">
          <cell r="O911">
            <v>0</v>
          </cell>
        </row>
        <row r="912">
          <cell r="O912">
            <v>1.3492143822478992</v>
          </cell>
        </row>
        <row r="913">
          <cell r="O913">
            <v>13.445128407261935</v>
          </cell>
        </row>
        <row r="914">
          <cell r="O914">
            <v>4.0335385221785804</v>
          </cell>
        </row>
        <row r="915">
          <cell r="O915">
            <v>4.0335385221785804</v>
          </cell>
        </row>
        <row r="916">
          <cell r="O916">
            <v>4.0335385221785804</v>
          </cell>
        </row>
        <row r="917">
          <cell r="O917">
            <v>4.0335385221785804</v>
          </cell>
        </row>
        <row r="918">
          <cell r="O918">
            <v>4.0335385221785804</v>
          </cell>
        </row>
        <row r="919">
          <cell r="O919">
            <v>4.0335385221785804</v>
          </cell>
        </row>
        <row r="920">
          <cell r="O920">
            <v>0</v>
          </cell>
        </row>
        <row r="921">
          <cell r="O921">
            <v>10.083846305446452</v>
          </cell>
        </row>
        <row r="922">
          <cell r="O922">
            <v>2.4201231133071484</v>
          </cell>
        </row>
        <row r="923">
          <cell r="O923">
            <v>2.4201231133071484</v>
          </cell>
        </row>
        <row r="924">
          <cell r="O924">
            <v>2.4201231133071484</v>
          </cell>
        </row>
        <row r="925">
          <cell r="O925">
            <v>2.4201231133071484</v>
          </cell>
        </row>
        <row r="926">
          <cell r="O926">
            <v>16.134154088714322</v>
          </cell>
        </row>
        <row r="927">
          <cell r="O927">
            <v>4.0335385221785804</v>
          </cell>
        </row>
        <row r="928">
          <cell r="O928">
            <v>4.0335385221785804</v>
          </cell>
        </row>
        <row r="929">
          <cell r="O929">
            <v>4.0335385221785804</v>
          </cell>
        </row>
        <row r="930">
          <cell r="O930">
            <v>4.0335385221785804</v>
          </cell>
        </row>
        <row r="931">
          <cell r="O931">
            <v>4.0335385221785804</v>
          </cell>
        </row>
        <row r="932">
          <cell r="O932">
            <v>4.0335385221785804</v>
          </cell>
        </row>
        <row r="933">
          <cell r="O933">
            <v>13.445128407261935</v>
          </cell>
        </row>
        <row r="934">
          <cell r="O934">
            <v>2.4201231133071484</v>
          </cell>
        </row>
        <row r="935">
          <cell r="O935">
            <v>2.4201231133071484</v>
          </cell>
        </row>
        <row r="936">
          <cell r="O936">
            <v>2.4201231133071484</v>
          </cell>
        </row>
        <row r="937">
          <cell r="O937">
            <v>2.4201231133071484</v>
          </cell>
        </row>
        <row r="938">
          <cell r="O938">
            <v>5.8836191804141498</v>
          </cell>
        </row>
        <row r="939">
          <cell r="O939">
            <v>2.853197775688427</v>
          </cell>
        </row>
        <row r="940">
          <cell r="O940">
            <v>0.64196949952989613</v>
          </cell>
        </row>
        <row r="941">
          <cell r="O941">
            <v>0.41439218426470587</v>
          </cell>
        </row>
        <row r="942">
          <cell r="O942">
            <v>1.9612063934713833</v>
          </cell>
        </row>
        <row r="943">
          <cell r="O943">
            <v>0</v>
          </cell>
        </row>
        <row r="944">
          <cell r="O944">
            <v>0.80283007155168695</v>
          </cell>
        </row>
        <row r="945">
          <cell r="O945">
            <v>0</v>
          </cell>
        </row>
        <row r="946">
          <cell r="O946">
            <v>0.79911209530601846</v>
          </cell>
        </row>
        <row r="947">
          <cell r="O947">
            <v>0</v>
          </cell>
        </row>
        <row r="948">
          <cell r="O948">
            <v>0.89266806635294116</v>
          </cell>
        </row>
        <row r="949">
          <cell r="O949">
            <v>0</v>
          </cell>
        </row>
        <row r="950">
          <cell r="O950">
            <v>0</v>
          </cell>
        </row>
        <row r="951">
          <cell r="O951">
            <v>0</v>
          </cell>
        </row>
        <row r="952">
          <cell r="O952">
            <v>0</v>
          </cell>
        </row>
        <row r="953">
          <cell r="O953">
            <v>0</v>
          </cell>
        </row>
        <row r="954">
          <cell r="O954">
            <v>0</v>
          </cell>
        </row>
        <row r="955">
          <cell r="O955">
            <v>0</v>
          </cell>
        </row>
        <row r="956">
          <cell r="O956">
            <v>0</v>
          </cell>
        </row>
        <row r="957">
          <cell r="O957">
            <v>0</v>
          </cell>
        </row>
        <row r="958">
          <cell r="O958">
            <v>0</v>
          </cell>
        </row>
        <row r="959">
          <cell r="O959">
            <v>0</v>
          </cell>
        </row>
        <row r="960">
          <cell r="O960">
            <v>0</v>
          </cell>
        </row>
        <row r="961">
          <cell r="O961">
            <v>0</v>
          </cell>
        </row>
        <row r="962">
          <cell r="O962">
            <v>0</v>
          </cell>
        </row>
        <row r="963">
          <cell r="O963">
            <v>0</v>
          </cell>
        </row>
        <row r="964">
          <cell r="O964">
            <v>0</v>
          </cell>
        </row>
        <row r="965">
          <cell r="O965">
            <v>0</v>
          </cell>
        </row>
        <row r="966">
          <cell r="O966">
            <v>0</v>
          </cell>
        </row>
        <row r="967">
          <cell r="O967">
            <v>0</v>
          </cell>
        </row>
        <row r="968">
          <cell r="O968">
            <v>0</v>
          </cell>
        </row>
        <row r="969">
          <cell r="O969">
            <v>0</v>
          </cell>
        </row>
        <row r="970">
          <cell r="O970">
            <v>0</v>
          </cell>
        </row>
        <row r="971">
          <cell r="O971">
            <v>0</v>
          </cell>
        </row>
        <row r="972">
          <cell r="O972">
            <v>0</v>
          </cell>
        </row>
        <row r="973">
          <cell r="O973">
            <v>0</v>
          </cell>
        </row>
        <row r="974">
          <cell r="O974">
            <v>0</v>
          </cell>
        </row>
        <row r="975">
          <cell r="O975">
            <v>0</v>
          </cell>
        </row>
        <row r="976">
          <cell r="O976">
            <v>0</v>
          </cell>
        </row>
        <row r="977">
          <cell r="O977">
            <v>0</v>
          </cell>
        </row>
        <row r="978">
          <cell r="O978">
            <v>0</v>
          </cell>
        </row>
        <row r="979">
          <cell r="O979">
            <v>0</v>
          </cell>
        </row>
        <row r="980">
          <cell r="O980">
            <v>0</v>
          </cell>
        </row>
        <row r="981">
          <cell r="O981">
            <v>0</v>
          </cell>
        </row>
        <row r="982">
          <cell r="O982">
            <v>0</v>
          </cell>
        </row>
        <row r="983">
          <cell r="O983">
            <v>0</v>
          </cell>
        </row>
        <row r="984">
          <cell r="O984">
            <v>0</v>
          </cell>
        </row>
        <row r="985">
          <cell r="O985">
            <v>0</v>
          </cell>
        </row>
        <row r="986">
          <cell r="O986">
            <v>0</v>
          </cell>
        </row>
        <row r="987">
          <cell r="O987">
            <v>0</v>
          </cell>
        </row>
        <row r="988">
          <cell r="O988">
            <v>0</v>
          </cell>
        </row>
        <row r="989">
          <cell r="O989">
            <v>0</v>
          </cell>
        </row>
        <row r="990">
          <cell r="O990">
            <v>0</v>
          </cell>
        </row>
        <row r="991">
          <cell r="O991">
            <v>0</v>
          </cell>
        </row>
        <row r="992">
          <cell r="O992">
            <v>0</v>
          </cell>
        </row>
        <row r="993">
          <cell r="O993">
            <v>0</v>
          </cell>
        </row>
        <row r="994">
          <cell r="O994">
            <v>0</v>
          </cell>
        </row>
        <row r="995">
          <cell r="O995">
            <v>0</v>
          </cell>
        </row>
        <row r="996">
          <cell r="O996">
            <v>0</v>
          </cell>
        </row>
        <row r="997">
          <cell r="O997">
            <v>0</v>
          </cell>
        </row>
        <row r="998">
          <cell r="O998">
            <v>0</v>
          </cell>
        </row>
        <row r="999">
          <cell r="O999">
            <v>0</v>
          </cell>
        </row>
        <row r="1000">
          <cell r="O1000">
            <v>0</v>
          </cell>
        </row>
        <row r="1001">
          <cell r="O1001">
            <v>0</v>
          </cell>
        </row>
        <row r="1002">
          <cell r="O1002">
            <v>0</v>
          </cell>
        </row>
        <row r="1003">
          <cell r="O1003">
            <v>0</v>
          </cell>
        </row>
        <row r="1004">
          <cell r="O1004">
            <v>0</v>
          </cell>
        </row>
        <row r="1005">
          <cell r="O1005">
            <v>0</v>
          </cell>
        </row>
        <row r="1006">
          <cell r="O1006">
            <v>0</v>
          </cell>
        </row>
        <row r="1007">
          <cell r="O1007">
            <v>0</v>
          </cell>
        </row>
        <row r="1008">
          <cell r="O1008">
            <v>0</v>
          </cell>
        </row>
        <row r="1009">
          <cell r="O1009">
            <v>0</v>
          </cell>
        </row>
        <row r="1010">
          <cell r="O1010">
            <v>0</v>
          </cell>
        </row>
        <row r="1011">
          <cell r="O1011">
            <v>0</v>
          </cell>
        </row>
        <row r="1012">
          <cell r="O1012">
            <v>0</v>
          </cell>
        </row>
        <row r="1013">
          <cell r="O1013">
            <v>0</v>
          </cell>
        </row>
        <row r="1014">
          <cell r="O1014">
            <v>0</v>
          </cell>
        </row>
        <row r="1015">
          <cell r="O1015">
            <v>0</v>
          </cell>
        </row>
        <row r="1016">
          <cell r="O1016">
            <v>0</v>
          </cell>
        </row>
        <row r="1017">
          <cell r="O1017">
            <v>0</v>
          </cell>
        </row>
        <row r="1018">
          <cell r="O1018">
            <v>0</v>
          </cell>
        </row>
        <row r="1019">
          <cell r="O1019">
            <v>0</v>
          </cell>
        </row>
        <row r="1020">
          <cell r="O1020">
            <v>0</v>
          </cell>
        </row>
        <row r="1021">
          <cell r="O1021">
            <v>0</v>
          </cell>
        </row>
        <row r="1022">
          <cell r="O1022">
            <v>0</v>
          </cell>
        </row>
        <row r="1023">
          <cell r="O1023">
            <v>0</v>
          </cell>
        </row>
        <row r="1024">
          <cell r="O1024">
            <v>0</v>
          </cell>
        </row>
        <row r="1025">
          <cell r="O1025">
            <v>0</v>
          </cell>
        </row>
        <row r="1026">
          <cell r="O1026">
            <v>0</v>
          </cell>
        </row>
        <row r="1027">
          <cell r="O1027">
            <v>0</v>
          </cell>
        </row>
        <row r="1028">
          <cell r="O1028">
            <v>24.806249999999999</v>
          </cell>
        </row>
        <row r="1029">
          <cell r="O1029">
            <v>0</v>
          </cell>
        </row>
        <row r="1030">
          <cell r="O1030">
            <v>0</v>
          </cell>
        </row>
        <row r="1031">
          <cell r="O1031">
            <v>0</v>
          </cell>
        </row>
        <row r="1032">
          <cell r="O1032">
            <v>6.8570154877035865</v>
          </cell>
        </row>
        <row r="1033">
          <cell r="O1033">
            <v>3.0581957456728879</v>
          </cell>
        </row>
        <row r="1034">
          <cell r="O1034">
            <v>6.6693498006716982</v>
          </cell>
        </row>
        <row r="1035">
          <cell r="O1035">
            <v>3.2119174433314899</v>
          </cell>
        </row>
        <row r="1036">
          <cell r="O1036">
            <v>0</v>
          </cell>
        </row>
        <row r="1037">
          <cell r="O1037">
            <v>0</v>
          </cell>
        </row>
        <row r="1038">
          <cell r="O1038">
            <v>0.8080647593161765</v>
          </cell>
        </row>
        <row r="1039">
          <cell r="O1039">
            <v>0</v>
          </cell>
        </row>
        <row r="1040">
          <cell r="O1040">
            <v>0</v>
          </cell>
        </row>
        <row r="1041">
          <cell r="O1041">
            <v>0</v>
          </cell>
        </row>
        <row r="1042">
          <cell r="O1042">
            <v>0</v>
          </cell>
        </row>
        <row r="1043">
          <cell r="O1043">
            <v>1.0826866559531978</v>
          </cell>
        </row>
        <row r="1044">
          <cell r="O1044">
            <v>1.0826866559531978</v>
          </cell>
        </row>
        <row r="1045">
          <cell r="O1045">
            <v>0</v>
          </cell>
        </row>
        <row r="1046">
          <cell r="O1046">
            <v>0</v>
          </cell>
        </row>
        <row r="1047">
          <cell r="O1047">
            <v>0</v>
          </cell>
        </row>
        <row r="1048">
          <cell r="O1048">
            <v>0</v>
          </cell>
        </row>
        <row r="1049">
          <cell r="O1049">
            <v>0</v>
          </cell>
        </row>
        <row r="1050">
          <cell r="O1050">
            <v>0</v>
          </cell>
        </row>
        <row r="1051">
          <cell r="O1051">
            <v>0</v>
          </cell>
        </row>
        <row r="1052">
          <cell r="O1052">
            <v>0</v>
          </cell>
        </row>
        <row r="1053">
          <cell r="O1053">
            <v>0</v>
          </cell>
        </row>
        <row r="1054">
          <cell r="O1054">
            <v>0</v>
          </cell>
        </row>
        <row r="1055">
          <cell r="O1055">
            <v>0</v>
          </cell>
        </row>
        <row r="1056">
          <cell r="O1056">
            <v>0</v>
          </cell>
        </row>
        <row r="1057">
          <cell r="O1057">
            <v>0</v>
          </cell>
        </row>
        <row r="1058">
          <cell r="O1058">
            <v>0</v>
          </cell>
        </row>
        <row r="1059">
          <cell r="O1059">
            <v>0</v>
          </cell>
        </row>
        <row r="1060">
          <cell r="O1060">
            <v>0</v>
          </cell>
        </row>
      </sheetData>
      <sheetData sheetId="5"/>
      <sheetData sheetId="6"/>
      <sheetData sheetId="7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blad"/>
      <sheetName val="1-Contractblad totaal"/>
      <sheetName val="2-Prijzen per locatie"/>
      <sheetName val="3-Kengetal"/>
      <sheetName val="4-Basis ruimtestaat"/>
      <sheetName val="5-Uurtarieven"/>
      <sheetName val="6-Afroepprijs"/>
      <sheetName val="7-Sanitaire voorzieningen"/>
      <sheetName val="Info_blad"/>
      <sheetName val="1-Contractblad_totaal"/>
      <sheetName val="2-Prijzen_per_locatie"/>
      <sheetName val="4-Basis_ruimtestaat"/>
      <sheetName val="7-Sanitaire_voorzieningen"/>
    </sheetNames>
    <sheetDataSet>
      <sheetData sheetId="0"/>
      <sheetData sheetId="1"/>
      <sheetData sheetId="2"/>
      <sheetData sheetId="3"/>
      <sheetData sheetId="4">
        <row r="9">
          <cell r="O9" t="str">
            <v>Uren per jaar za, zo- en feestdag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5.3261320597205692</v>
          </cell>
        </row>
        <row r="43">
          <cell r="O43">
            <v>18.708825414871256</v>
          </cell>
        </row>
        <row r="44">
          <cell r="O44">
            <v>2.3674748210176588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5.3261320597205692</v>
          </cell>
        </row>
        <row r="48">
          <cell r="O48">
            <v>18.70882541487126</v>
          </cell>
        </row>
        <row r="49">
          <cell r="O49">
            <v>2.3674748210176588</v>
          </cell>
        </row>
        <row r="50">
          <cell r="O50">
            <v>1.2932076097556757</v>
          </cell>
        </row>
        <row r="51">
          <cell r="O51">
            <v>8.4305200943555665</v>
          </cell>
        </row>
        <row r="52">
          <cell r="O52">
            <v>8.4305200943555665</v>
          </cell>
        </row>
        <row r="53">
          <cell r="O53">
            <v>0</v>
          </cell>
        </row>
        <row r="54">
          <cell r="O54">
            <v>183.230208</v>
          </cell>
        </row>
        <row r="55">
          <cell r="O55">
            <v>0</v>
          </cell>
        </row>
        <row r="56">
          <cell r="O56">
            <v>0</v>
          </cell>
        </row>
        <row r="57">
          <cell r="O57">
            <v>0</v>
          </cell>
        </row>
        <row r="58">
          <cell r="O58">
            <v>0</v>
          </cell>
        </row>
        <row r="59">
          <cell r="O59">
            <v>1.1517630274386488</v>
          </cell>
        </row>
        <row r="60">
          <cell r="O60">
            <v>7.646441796868567</v>
          </cell>
        </row>
        <row r="61">
          <cell r="O61">
            <v>1.1878767466443609</v>
          </cell>
        </row>
        <row r="62">
          <cell r="O62">
            <v>7.1890393955292335</v>
          </cell>
        </row>
        <row r="63">
          <cell r="O63">
            <v>12.874824718999868</v>
          </cell>
        </row>
        <row r="64">
          <cell r="O64">
            <v>11.303248688151385</v>
          </cell>
        </row>
        <row r="65">
          <cell r="O65">
            <v>11.60640095181828</v>
          </cell>
        </row>
        <row r="66">
          <cell r="O66">
            <v>0</v>
          </cell>
        </row>
        <row r="67">
          <cell r="O67">
            <v>3.4911987309913535</v>
          </cell>
        </row>
        <row r="68">
          <cell r="O68">
            <v>3.04681853480625</v>
          </cell>
        </row>
        <row r="69">
          <cell r="O69">
            <v>9.16674702040374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3.04681853480625</v>
          </cell>
        </row>
        <row r="76">
          <cell r="O76">
            <v>19.364436864831085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9.8307948360550359</v>
          </cell>
        </row>
        <row r="106">
          <cell r="O106">
            <v>5.2357199999999997</v>
          </cell>
        </row>
        <row r="107">
          <cell r="O107">
            <v>2.9770716849583785</v>
          </cell>
        </row>
        <row r="108">
          <cell r="O108">
            <v>2.6941825203243246</v>
          </cell>
        </row>
        <row r="109">
          <cell r="O109">
            <v>3.5647402472041221</v>
          </cell>
        </row>
        <row r="110">
          <cell r="O110">
            <v>13.120471659311647</v>
          </cell>
        </row>
        <row r="111">
          <cell r="O111">
            <v>17.308550673171791</v>
          </cell>
        </row>
        <row r="112">
          <cell r="O112">
            <v>16.139249084742335</v>
          </cell>
        </row>
        <row r="113">
          <cell r="O113">
            <v>9.7039528014908907</v>
          </cell>
        </row>
        <row r="114">
          <cell r="O114">
            <v>1.8316698059039034</v>
          </cell>
        </row>
        <row r="115">
          <cell r="O115">
            <v>2.843856949637066</v>
          </cell>
        </row>
        <row r="116">
          <cell r="O116">
            <v>1.8316698059039034</v>
          </cell>
        </row>
        <row r="117">
          <cell r="O117">
            <v>2.843856949637066</v>
          </cell>
        </row>
        <row r="118">
          <cell r="O118">
            <v>0</v>
          </cell>
        </row>
        <row r="119">
          <cell r="O119">
            <v>9.7039528014908907</v>
          </cell>
        </row>
        <row r="120">
          <cell r="O120">
            <v>16.139249084742335</v>
          </cell>
        </row>
        <row r="121">
          <cell r="O121">
            <v>16.139249084742335</v>
          </cell>
        </row>
        <row r="122">
          <cell r="O122">
            <v>9.7039528014908907</v>
          </cell>
        </row>
        <row r="123">
          <cell r="O123">
            <v>276.59519999999998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111.55865061348051</v>
          </cell>
        </row>
        <row r="131">
          <cell r="O131">
            <v>4.5112199999999998</v>
          </cell>
        </row>
        <row r="132">
          <cell r="O132">
            <v>24.938026953752029</v>
          </cell>
        </row>
        <row r="133">
          <cell r="O133">
            <v>15.561816201567295</v>
          </cell>
        </row>
        <row r="134">
          <cell r="O134">
            <v>13.194341380549638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21.899142094413346</v>
          </cell>
        </row>
        <row r="142">
          <cell r="O142">
            <v>1.6346462215809063</v>
          </cell>
        </row>
        <row r="143">
          <cell r="O143">
            <v>1.6368113159141262</v>
          </cell>
        </row>
        <row r="144">
          <cell r="O144">
            <v>8.372776806038063</v>
          </cell>
        </row>
        <row r="145">
          <cell r="O145">
            <v>0</v>
          </cell>
        </row>
        <row r="146">
          <cell r="O146">
            <v>16.067069974345458</v>
          </cell>
        </row>
        <row r="147">
          <cell r="O147">
            <v>9.5998216827850218</v>
          </cell>
        </row>
        <row r="148">
          <cell r="O148">
            <v>27.096038042988695</v>
          </cell>
        </row>
        <row r="149">
          <cell r="O149">
            <v>252.69061172024684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10.473893345183876</v>
          </cell>
        </row>
        <row r="153">
          <cell r="O153">
            <v>19.376702688590175</v>
          </cell>
        </row>
        <row r="154">
          <cell r="O154">
            <v>0.63795532193392712</v>
          </cell>
        </row>
        <row r="155">
          <cell r="O155">
            <v>4.1816225703878054</v>
          </cell>
        </row>
        <row r="156">
          <cell r="O156">
            <v>2.9088858335942498</v>
          </cell>
        </row>
        <row r="157">
          <cell r="O157">
            <v>4.2351822522665872</v>
          </cell>
        </row>
        <row r="158">
          <cell r="O158">
            <v>1.0225624791773553</v>
          </cell>
        </row>
        <row r="159">
          <cell r="O159">
            <v>0.49950000000000006</v>
          </cell>
        </row>
        <row r="160">
          <cell r="O160">
            <v>0.49950000000000006</v>
          </cell>
        </row>
        <row r="161">
          <cell r="O161">
            <v>0.90862626175643879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4.7102264011646469</v>
          </cell>
        </row>
        <row r="165">
          <cell r="O165">
            <v>5.2147800000000002</v>
          </cell>
        </row>
        <row r="166">
          <cell r="O166">
            <v>5.2147800000000002</v>
          </cell>
        </row>
        <row r="167">
          <cell r="O167">
            <v>4.7102264011646469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2.0860274575218045</v>
          </cell>
        </row>
        <row r="208">
          <cell r="O208">
            <v>3.8173198584845278</v>
          </cell>
        </row>
        <row r="209">
          <cell r="O209">
            <v>4.8648720407497024</v>
          </cell>
        </row>
        <row r="210">
          <cell r="O210">
            <v>1.974566031896406</v>
          </cell>
        </row>
        <row r="211">
          <cell r="O211">
            <v>2.1910754652183804</v>
          </cell>
        </row>
        <row r="212">
          <cell r="O212">
            <v>326.33999999999997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1.0862876718315</v>
          </cell>
        </row>
        <row r="216">
          <cell r="O216">
            <v>13.914543430874527</v>
          </cell>
        </row>
        <row r="217">
          <cell r="O217">
            <v>3.0644302026375003</v>
          </cell>
        </row>
        <row r="218">
          <cell r="O218">
            <v>2.6874470640235137</v>
          </cell>
        </row>
        <row r="219">
          <cell r="O219">
            <v>7.6384528075992559</v>
          </cell>
        </row>
        <row r="220">
          <cell r="O220">
            <v>1.4868896741757249</v>
          </cell>
        </row>
        <row r="221">
          <cell r="O221">
            <v>7.3622692604817441</v>
          </cell>
        </row>
        <row r="222">
          <cell r="O222">
            <v>7.6384528075992559</v>
          </cell>
        </row>
        <row r="223">
          <cell r="O223">
            <v>1.4868896741757249</v>
          </cell>
        </row>
        <row r="224">
          <cell r="O224">
            <v>7.3622692604817441</v>
          </cell>
        </row>
        <row r="225">
          <cell r="O225">
            <v>7.6384528075992559</v>
          </cell>
        </row>
        <row r="226">
          <cell r="O226">
            <v>1.4868896741757249</v>
          </cell>
        </row>
        <row r="227">
          <cell r="O227">
            <v>7.3622692604817441</v>
          </cell>
        </row>
        <row r="228">
          <cell r="O228">
            <v>7.6384528075992559</v>
          </cell>
        </row>
        <row r="229">
          <cell r="O229">
            <v>1.4868896741757249</v>
          </cell>
        </row>
        <row r="230">
          <cell r="O230">
            <v>7.3622692604817441</v>
          </cell>
        </row>
        <row r="231">
          <cell r="O231">
            <v>0</v>
          </cell>
        </row>
        <row r="232">
          <cell r="O232">
            <v>0</v>
          </cell>
        </row>
        <row r="233">
          <cell r="O233">
            <v>0</v>
          </cell>
        </row>
        <row r="234">
          <cell r="O234">
            <v>0</v>
          </cell>
        </row>
        <row r="235">
          <cell r="O235">
            <v>0</v>
          </cell>
        </row>
        <row r="236">
          <cell r="O236">
            <v>0</v>
          </cell>
        </row>
        <row r="237">
          <cell r="O237">
            <v>0</v>
          </cell>
        </row>
        <row r="238">
          <cell r="O238">
            <v>0</v>
          </cell>
        </row>
        <row r="239">
          <cell r="O239">
            <v>0</v>
          </cell>
        </row>
        <row r="240">
          <cell r="O240">
            <v>0</v>
          </cell>
        </row>
        <row r="241">
          <cell r="O241">
            <v>1.1677387437480435</v>
          </cell>
        </row>
        <row r="242">
          <cell r="O242">
            <v>0</v>
          </cell>
        </row>
        <row r="243">
          <cell r="O243">
            <v>0</v>
          </cell>
        </row>
        <row r="244">
          <cell r="O244">
            <v>0</v>
          </cell>
        </row>
        <row r="245">
          <cell r="O245">
            <v>0</v>
          </cell>
        </row>
        <row r="246">
          <cell r="O246">
            <v>2.7687456324978408</v>
          </cell>
        </row>
        <row r="247">
          <cell r="O247">
            <v>0</v>
          </cell>
        </row>
        <row r="248">
          <cell r="O248">
            <v>0</v>
          </cell>
        </row>
        <row r="249">
          <cell r="O249">
            <v>0</v>
          </cell>
        </row>
        <row r="250">
          <cell r="O250">
            <v>0</v>
          </cell>
        </row>
        <row r="251">
          <cell r="O251">
            <v>0</v>
          </cell>
        </row>
        <row r="252">
          <cell r="O252">
            <v>0</v>
          </cell>
        </row>
        <row r="253">
          <cell r="O253">
            <v>0</v>
          </cell>
        </row>
        <row r="254">
          <cell r="O254">
            <v>0</v>
          </cell>
        </row>
        <row r="255">
          <cell r="O255">
            <v>0</v>
          </cell>
        </row>
        <row r="256">
          <cell r="O256">
            <v>0</v>
          </cell>
        </row>
        <row r="257">
          <cell r="O257">
            <v>0</v>
          </cell>
        </row>
        <row r="258">
          <cell r="O258">
            <v>0</v>
          </cell>
        </row>
        <row r="259">
          <cell r="O259">
            <v>0</v>
          </cell>
        </row>
        <row r="260">
          <cell r="O260">
            <v>0</v>
          </cell>
        </row>
        <row r="261">
          <cell r="O261">
            <v>40.208399999999997</v>
          </cell>
        </row>
        <row r="262">
          <cell r="O262">
            <v>15.862500000000001</v>
          </cell>
        </row>
        <row r="263">
          <cell r="O263">
            <v>1.168561677593233</v>
          </cell>
        </row>
        <row r="264">
          <cell r="O264">
            <v>2.2479585403956084</v>
          </cell>
        </row>
        <row r="265">
          <cell r="O265">
            <v>0.46979807698155412</v>
          </cell>
        </row>
        <row r="266">
          <cell r="O266">
            <v>3.9048898724712</v>
          </cell>
        </row>
        <row r="267">
          <cell r="O267">
            <v>3.4718152100899204</v>
          </cell>
        </row>
        <row r="268">
          <cell r="O268">
            <v>2.8871644158751941</v>
          </cell>
        </row>
        <row r="269">
          <cell r="O269">
            <v>2.8984932114480002</v>
          </cell>
        </row>
        <row r="270">
          <cell r="O270">
            <v>0.65586505729145272</v>
          </cell>
        </row>
        <row r="271">
          <cell r="O271">
            <v>22.105566</v>
          </cell>
        </row>
        <row r="272">
          <cell r="O272">
            <v>0</v>
          </cell>
        </row>
        <row r="273">
          <cell r="O273">
            <v>0</v>
          </cell>
        </row>
        <row r="274">
          <cell r="O274">
            <v>0</v>
          </cell>
        </row>
        <row r="275">
          <cell r="O275">
            <v>6.50394337699211</v>
          </cell>
        </row>
        <row r="276">
          <cell r="O276">
            <v>1.1259941221913257</v>
          </cell>
        </row>
        <row r="277">
          <cell r="O277">
            <v>10.617547139381028</v>
          </cell>
        </row>
        <row r="278">
          <cell r="O278">
            <v>6.50394337699211</v>
          </cell>
        </row>
        <row r="279">
          <cell r="O279">
            <v>0</v>
          </cell>
        </row>
        <row r="280">
          <cell r="O280">
            <v>4.5052398561755638</v>
          </cell>
        </row>
        <row r="281">
          <cell r="O281">
            <v>0</v>
          </cell>
        </row>
        <row r="282">
          <cell r="O282">
            <v>10.617547139381028</v>
          </cell>
        </row>
        <row r="283">
          <cell r="O283">
            <v>1.1259941221913257</v>
          </cell>
        </row>
        <row r="284">
          <cell r="O284">
            <v>0</v>
          </cell>
        </row>
        <row r="285">
          <cell r="O285">
            <v>0</v>
          </cell>
        </row>
        <row r="286">
          <cell r="O286">
            <v>0</v>
          </cell>
        </row>
        <row r="287">
          <cell r="O287">
            <v>39.552408</v>
          </cell>
        </row>
        <row r="288">
          <cell r="O288">
            <v>0</v>
          </cell>
        </row>
        <row r="289">
          <cell r="O289">
            <v>5.4322216820483371</v>
          </cell>
        </row>
        <row r="290">
          <cell r="O290">
            <v>4.6699884426781262</v>
          </cell>
        </row>
        <row r="291">
          <cell r="O291">
            <v>0.65682990461160673</v>
          </cell>
        </row>
        <row r="292">
          <cell r="O292">
            <v>4.4967585777256147</v>
          </cell>
        </row>
        <row r="293">
          <cell r="O293">
            <v>4.4967585777256147</v>
          </cell>
        </row>
        <row r="294">
          <cell r="O294">
            <v>5.4278914933818978</v>
          </cell>
        </row>
        <row r="295">
          <cell r="O295">
            <v>0.17259606770827704</v>
          </cell>
        </row>
        <row r="296">
          <cell r="O296">
            <v>0</v>
          </cell>
        </row>
        <row r="297">
          <cell r="O297">
            <v>1.6168120728901088</v>
          </cell>
        </row>
        <row r="298">
          <cell r="O298">
            <v>4.69164217579719</v>
          </cell>
        </row>
        <row r="299">
          <cell r="O299">
            <v>0.65682990461160673</v>
          </cell>
        </row>
        <row r="300">
          <cell r="O300">
            <v>1.2991011340188852</v>
          </cell>
        </row>
        <row r="301">
          <cell r="O301">
            <v>0</v>
          </cell>
        </row>
        <row r="302">
          <cell r="O302">
            <v>0</v>
          </cell>
        </row>
        <row r="303">
          <cell r="O303">
            <v>0</v>
          </cell>
        </row>
        <row r="304">
          <cell r="O304">
            <v>0</v>
          </cell>
        </row>
        <row r="305">
          <cell r="O305">
            <v>0</v>
          </cell>
        </row>
        <row r="306">
          <cell r="O306">
            <v>0</v>
          </cell>
        </row>
        <row r="307">
          <cell r="O307">
            <v>0</v>
          </cell>
        </row>
        <row r="308">
          <cell r="O308">
            <v>0</v>
          </cell>
        </row>
        <row r="309">
          <cell r="O309">
            <v>0</v>
          </cell>
        </row>
        <row r="310">
          <cell r="O310">
            <v>0</v>
          </cell>
        </row>
        <row r="311">
          <cell r="O311">
            <v>0</v>
          </cell>
        </row>
        <row r="312">
          <cell r="O312">
            <v>0</v>
          </cell>
        </row>
        <row r="313">
          <cell r="O313">
            <v>0</v>
          </cell>
        </row>
        <row r="314">
          <cell r="O314">
            <v>0</v>
          </cell>
        </row>
        <row r="315">
          <cell r="O315">
            <v>0</v>
          </cell>
        </row>
        <row r="316">
          <cell r="O316">
            <v>0</v>
          </cell>
        </row>
        <row r="317">
          <cell r="O317">
            <v>0</v>
          </cell>
        </row>
        <row r="318">
          <cell r="O318">
            <v>0</v>
          </cell>
        </row>
        <row r="319">
          <cell r="O319">
            <v>0</v>
          </cell>
        </row>
        <row r="320">
          <cell r="O320">
            <v>0</v>
          </cell>
        </row>
        <row r="321">
          <cell r="O321">
            <v>0</v>
          </cell>
        </row>
        <row r="322">
          <cell r="O322">
            <v>0</v>
          </cell>
        </row>
        <row r="323">
          <cell r="O323">
            <v>0</v>
          </cell>
        </row>
        <row r="324">
          <cell r="O324">
            <v>0</v>
          </cell>
        </row>
        <row r="325">
          <cell r="O325">
            <v>0</v>
          </cell>
        </row>
        <row r="326">
          <cell r="O326">
            <v>0</v>
          </cell>
        </row>
        <row r="327">
          <cell r="O327">
            <v>0</v>
          </cell>
        </row>
        <row r="328">
          <cell r="O328">
            <v>0</v>
          </cell>
        </row>
        <row r="329">
          <cell r="O329">
            <v>0</v>
          </cell>
        </row>
        <row r="330">
          <cell r="O330">
            <v>0</v>
          </cell>
        </row>
        <row r="331">
          <cell r="O331">
            <v>0</v>
          </cell>
        </row>
        <row r="332">
          <cell r="O332">
            <v>0</v>
          </cell>
        </row>
        <row r="333">
          <cell r="O333">
            <v>0</v>
          </cell>
        </row>
        <row r="334">
          <cell r="O334">
            <v>0</v>
          </cell>
        </row>
        <row r="335">
          <cell r="O335">
            <v>0</v>
          </cell>
        </row>
        <row r="336">
          <cell r="O336">
            <v>0</v>
          </cell>
        </row>
        <row r="337">
          <cell r="O337">
            <v>0</v>
          </cell>
        </row>
        <row r="338">
          <cell r="O338">
            <v>0</v>
          </cell>
        </row>
        <row r="339">
          <cell r="O339">
            <v>0</v>
          </cell>
        </row>
        <row r="340">
          <cell r="O340">
            <v>0</v>
          </cell>
        </row>
        <row r="341">
          <cell r="O341">
            <v>0</v>
          </cell>
        </row>
        <row r="342">
          <cell r="O342">
            <v>0.31461844652169713</v>
          </cell>
        </row>
        <row r="343">
          <cell r="O343">
            <v>1.6126132027781408</v>
          </cell>
        </row>
        <row r="344">
          <cell r="O344">
            <v>0.33117474182097817</v>
          </cell>
        </row>
        <row r="345">
          <cell r="O345">
            <v>2.3660595443432104</v>
          </cell>
        </row>
        <row r="346">
          <cell r="O346">
            <v>1.6126132027781408</v>
          </cell>
        </row>
        <row r="347">
          <cell r="O347">
            <v>0.33117474182097817</v>
          </cell>
        </row>
        <row r="348">
          <cell r="O348">
            <v>2.3660595443432104</v>
          </cell>
        </row>
        <row r="349">
          <cell r="O349">
            <v>1.6126132027781408</v>
          </cell>
        </row>
        <row r="350">
          <cell r="O350">
            <v>0.33117474182097817</v>
          </cell>
        </row>
        <row r="351">
          <cell r="O351">
            <v>2.3660595443432104</v>
          </cell>
        </row>
        <row r="352">
          <cell r="O352">
            <v>1.6126132027781408</v>
          </cell>
        </row>
        <row r="353">
          <cell r="O353">
            <v>0.33117474182097817</v>
          </cell>
        </row>
        <row r="354">
          <cell r="O354">
            <v>2.3660595443432104</v>
          </cell>
        </row>
        <row r="355">
          <cell r="O355">
            <v>0.43608777853484898</v>
          </cell>
        </row>
        <row r="356">
          <cell r="O356">
            <v>0.43608777853484898</v>
          </cell>
        </row>
        <row r="357">
          <cell r="O357">
            <v>1.7894192408580563</v>
          </cell>
        </row>
        <row r="358">
          <cell r="O358">
            <v>1.6126132027781408</v>
          </cell>
        </row>
        <row r="359">
          <cell r="O359">
            <v>0.33117474182097817</v>
          </cell>
        </row>
        <row r="360">
          <cell r="O360">
            <v>2.3660595443432104</v>
          </cell>
        </row>
        <row r="361">
          <cell r="O361">
            <v>1.6126132027781408</v>
          </cell>
        </row>
        <row r="362">
          <cell r="O362">
            <v>0.33117474182097817</v>
          </cell>
        </row>
        <row r="363">
          <cell r="O363">
            <v>2.3660595443432104</v>
          </cell>
        </row>
        <row r="364">
          <cell r="O364">
            <v>1.6126132027781408</v>
          </cell>
        </row>
        <row r="365">
          <cell r="O365">
            <v>0.33117474182097817</v>
          </cell>
        </row>
        <row r="366">
          <cell r="O366">
            <v>2.3660595443432104</v>
          </cell>
        </row>
        <row r="367">
          <cell r="O367">
            <v>1.6126132027781408</v>
          </cell>
        </row>
        <row r="368">
          <cell r="O368">
            <v>0.33117474182097817</v>
          </cell>
        </row>
        <row r="369">
          <cell r="O369">
            <v>2.3660595443432104</v>
          </cell>
        </row>
        <row r="370">
          <cell r="O370">
            <v>1.6126132027781408</v>
          </cell>
        </row>
        <row r="371">
          <cell r="O371">
            <v>0.33117474182097817</v>
          </cell>
        </row>
        <row r="372">
          <cell r="O372">
            <v>2.3660595443432104</v>
          </cell>
        </row>
        <row r="373">
          <cell r="O373">
            <v>1.6126132027781408</v>
          </cell>
        </row>
        <row r="374">
          <cell r="O374">
            <v>0.33117474182097817</v>
          </cell>
        </row>
        <row r="375">
          <cell r="O375">
            <v>2.3660595443432104</v>
          </cell>
        </row>
        <row r="376">
          <cell r="O376">
            <v>0.5276037720246074</v>
          </cell>
        </row>
        <row r="377">
          <cell r="O377">
            <v>0.29437754828531393</v>
          </cell>
        </row>
        <row r="378">
          <cell r="O378">
            <v>0</v>
          </cell>
        </row>
        <row r="379">
          <cell r="O379">
            <v>0</v>
          </cell>
        </row>
        <row r="380">
          <cell r="O380">
            <v>0</v>
          </cell>
        </row>
        <row r="381">
          <cell r="O381">
            <v>0</v>
          </cell>
        </row>
        <row r="382">
          <cell r="O382">
            <v>0</v>
          </cell>
        </row>
        <row r="383">
          <cell r="O383">
            <v>0</v>
          </cell>
        </row>
        <row r="384">
          <cell r="O384">
            <v>0</v>
          </cell>
        </row>
        <row r="385">
          <cell r="O385">
            <v>0</v>
          </cell>
        </row>
        <row r="386">
          <cell r="O386">
            <v>0</v>
          </cell>
        </row>
        <row r="387">
          <cell r="O387">
            <v>0</v>
          </cell>
        </row>
        <row r="388">
          <cell r="O388">
            <v>0</v>
          </cell>
        </row>
        <row r="389">
          <cell r="O389">
            <v>0</v>
          </cell>
        </row>
        <row r="390">
          <cell r="O390">
            <v>0</v>
          </cell>
        </row>
        <row r="391">
          <cell r="O391">
            <v>0</v>
          </cell>
        </row>
        <row r="392">
          <cell r="O392">
            <v>0</v>
          </cell>
        </row>
        <row r="393">
          <cell r="O393">
            <v>0</v>
          </cell>
        </row>
        <row r="394">
          <cell r="O394">
            <v>0</v>
          </cell>
        </row>
        <row r="395">
          <cell r="O395">
            <v>0</v>
          </cell>
        </row>
        <row r="396">
          <cell r="O396">
            <v>0</v>
          </cell>
        </row>
        <row r="397">
          <cell r="O397">
            <v>0</v>
          </cell>
        </row>
        <row r="398">
          <cell r="O398">
            <v>0</v>
          </cell>
        </row>
        <row r="399">
          <cell r="O399">
            <v>0</v>
          </cell>
        </row>
        <row r="400">
          <cell r="O400">
            <v>0</v>
          </cell>
        </row>
        <row r="401">
          <cell r="O401">
            <v>0</v>
          </cell>
        </row>
        <row r="402">
          <cell r="O402">
            <v>0</v>
          </cell>
        </row>
        <row r="403">
          <cell r="O403">
            <v>0</v>
          </cell>
        </row>
        <row r="404">
          <cell r="O404">
            <v>0</v>
          </cell>
        </row>
        <row r="405">
          <cell r="O405">
            <v>2.4271981060295218</v>
          </cell>
        </row>
        <row r="406">
          <cell r="O406">
            <v>0</v>
          </cell>
        </row>
        <row r="407">
          <cell r="O407">
            <v>2.9400957634995728</v>
          </cell>
        </row>
        <row r="408">
          <cell r="O408">
            <v>0.44524604178153732</v>
          </cell>
        </row>
        <row r="409">
          <cell r="O409">
            <v>2.4271981060295218</v>
          </cell>
        </row>
        <row r="410">
          <cell r="O410">
            <v>0</v>
          </cell>
        </row>
        <row r="411">
          <cell r="O411">
            <v>2.9400957634995728</v>
          </cell>
        </row>
        <row r="412">
          <cell r="O412">
            <v>0.44524604178153732</v>
          </cell>
        </row>
        <row r="413">
          <cell r="O413">
            <v>1.6435188630641011</v>
          </cell>
        </row>
        <row r="414">
          <cell r="O414">
            <v>2.0385645218757991</v>
          </cell>
        </row>
        <row r="415">
          <cell r="O415">
            <v>0</v>
          </cell>
        </row>
        <row r="416">
          <cell r="O416">
            <v>0.41948800630657229</v>
          </cell>
        </row>
        <row r="417">
          <cell r="O417">
            <v>1.6435188630641011</v>
          </cell>
        </row>
        <row r="418">
          <cell r="O418">
            <v>2.0385645218757991</v>
          </cell>
        </row>
        <row r="419">
          <cell r="O419">
            <v>0</v>
          </cell>
        </row>
        <row r="420">
          <cell r="O420">
            <v>0.41948800630657229</v>
          </cell>
        </row>
        <row r="421">
          <cell r="O421">
            <v>1.6435188630641011</v>
          </cell>
        </row>
        <row r="422">
          <cell r="O422">
            <v>2.0385645218757991</v>
          </cell>
        </row>
        <row r="423">
          <cell r="O423">
            <v>0</v>
          </cell>
        </row>
        <row r="424">
          <cell r="O424">
            <v>0.41948800630657229</v>
          </cell>
        </row>
        <row r="425">
          <cell r="O425">
            <v>1.6435188630641011</v>
          </cell>
        </row>
        <row r="426">
          <cell r="O426">
            <v>2.0385645218757991</v>
          </cell>
        </row>
        <row r="427">
          <cell r="O427">
            <v>0</v>
          </cell>
        </row>
        <row r="428">
          <cell r="O428">
            <v>0.41948800630657229</v>
          </cell>
        </row>
        <row r="429">
          <cell r="O429">
            <v>0.12576153455778619</v>
          </cell>
        </row>
        <row r="430">
          <cell r="O430">
            <v>0.36061249664950956</v>
          </cell>
        </row>
        <row r="431">
          <cell r="O431">
            <v>0.36061249664950956</v>
          </cell>
        </row>
        <row r="432">
          <cell r="O432">
            <v>0.80993862017250007</v>
          </cell>
        </row>
        <row r="433">
          <cell r="O433">
            <v>2.4536886719889166</v>
          </cell>
        </row>
        <row r="434">
          <cell r="O434">
            <v>0.37901109341734168</v>
          </cell>
        </row>
        <row r="435">
          <cell r="O435">
            <v>5.3024755884892167</v>
          </cell>
        </row>
        <row r="436">
          <cell r="O436">
            <v>2.4536886719889166</v>
          </cell>
        </row>
        <row r="437">
          <cell r="O437">
            <v>0.37901109341734168</v>
          </cell>
        </row>
        <row r="438">
          <cell r="O438">
            <v>5.3024755884892167</v>
          </cell>
        </row>
        <row r="439">
          <cell r="O439">
            <v>2.054122635434716</v>
          </cell>
        </row>
        <row r="440">
          <cell r="O440">
            <v>4.2316772566013876</v>
          </cell>
        </row>
        <row r="441">
          <cell r="O441">
            <v>0.36797193535664241</v>
          </cell>
        </row>
        <row r="442">
          <cell r="O442">
            <v>2.054122635434716</v>
          </cell>
        </row>
        <row r="443">
          <cell r="O443">
            <v>4.2316772566013876</v>
          </cell>
        </row>
        <row r="444">
          <cell r="O444">
            <v>0.36797193535664241</v>
          </cell>
        </row>
        <row r="445">
          <cell r="O445">
            <v>2.054122635434716</v>
          </cell>
        </row>
        <row r="446">
          <cell r="O446">
            <v>4.2316772566013876</v>
          </cell>
        </row>
        <row r="447">
          <cell r="O447">
            <v>0.36797193535664241</v>
          </cell>
        </row>
        <row r="448">
          <cell r="O448">
            <v>0</v>
          </cell>
        </row>
        <row r="449">
          <cell r="O449">
            <v>0</v>
          </cell>
        </row>
        <row r="450">
          <cell r="O450">
            <v>0</v>
          </cell>
        </row>
        <row r="451">
          <cell r="O451">
            <v>0</v>
          </cell>
        </row>
        <row r="452">
          <cell r="O452">
            <v>0</v>
          </cell>
        </row>
        <row r="453">
          <cell r="O453">
            <v>0</v>
          </cell>
        </row>
        <row r="454">
          <cell r="O454">
            <v>0</v>
          </cell>
        </row>
        <row r="455">
          <cell r="O455">
            <v>0</v>
          </cell>
        </row>
        <row r="456">
          <cell r="O456">
            <v>0</v>
          </cell>
        </row>
        <row r="457">
          <cell r="O457">
            <v>0</v>
          </cell>
        </row>
        <row r="458">
          <cell r="O458">
            <v>0</v>
          </cell>
        </row>
        <row r="459">
          <cell r="O459">
            <v>0</v>
          </cell>
        </row>
        <row r="460">
          <cell r="O460">
            <v>0</v>
          </cell>
        </row>
        <row r="461">
          <cell r="O461">
            <v>0</v>
          </cell>
        </row>
        <row r="462">
          <cell r="O462">
            <v>0</v>
          </cell>
        </row>
        <row r="463">
          <cell r="O463">
            <v>0</v>
          </cell>
        </row>
        <row r="464">
          <cell r="O464">
            <v>0</v>
          </cell>
        </row>
        <row r="465">
          <cell r="O465">
            <v>0</v>
          </cell>
        </row>
        <row r="466">
          <cell r="O466">
            <v>0</v>
          </cell>
        </row>
        <row r="467">
          <cell r="O467">
            <v>0</v>
          </cell>
        </row>
        <row r="468">
          <cell r="O468">
            <v>0</v>
          </cell>
        </row>
        <row r="469">
          <cell r="O469">
            <v>0</v>
          </cell>
        </row>
        <row r="470">
          <cell r="O470">
            <v>0</v>
          </cell>
        </row>
        <row r="471">
          <cell r="O471">
            <v>0</v>
          </cell>
        </row>
        <row r="472">
          <cell r="O472">
            <v>0</v>
          </cell>
        </row>
        <row r="473">
          <cell r="O473">
            <v>0</v>
          </cell>
        </row>
        <row r="474">
          <cell r="O474">
            <v>0</v>
          </cell>
        </row>
        <row r="475">
          <cell r="O475">
            <v>0</v>
          </cell>
        </row>
        <row r="476">
          <cell r="O476">
            <v>0</v>
          </cell>
        </row>
        <row r="477">
          <cell r="O477">
            <v>0</v>
          </cell>
        </row>
        <row r="478">
          <cell r="O478">
            <v>0</v>
          </cell>
        </row>
        <row r="479">
          <cell r="O479">
            <v>0</v>
          </cell>
        </row>
        <row r="480">
          <cell r="O480">
            <v>0</v>
          </cell>
        </row>
        <row r="481">
          <cell r="O481">
            <v>0</v>
          </cell>
        </row>
        <row r="482">
          <cell r="O482">
            <v>0</v>
          </cell>
        </row>
        <row r="483">
          <cell r="O483">
            <v>0</v>
          </cell>
        </row>
        <row r="484">
          <cell r="O484">
            <v>0</v>
          </cell>
        </row>
        <row r="485">
          <cell r="O485">
            <v>0</v>
          </cell>
        </row>
        <row r="486">
          <cell r="O486">
            <v>0</v>
          </cell>
        </row>
        <row r="487">
          <cell r="O487">
            <v>0</v>
          </cell>
        </row>
        <row r="488">
          <cell r="O488">
            <v>0</v>
          </cell>
        </row>
        <row r="489">
          <cell r="O489">
            <v>0</v>
          </cell>
        </row>
        <row r="490">
          <cell r="O490">
            <v>0</v>
          </cell>
        </row>
        <row r="491">
          <cell r="O491">
            <v>0</v>
          </cell>
        </row>
        <row r="492">
          <cell r="O492">
            <v>0</v>
          </cell>
        </row>
        <row r="493">
          <cell r="O493">
            <v>0</v>
          </cell>
        </row>
        <row r="494">
          <cell r="O494">
            <v>0</v>
          </cell>
        </row>
        <row r="495">
          <cell r="O495">
            <v>0</v>
          </cell>
        </row>
        <row r="496">
          <cell r="O496">
            <v>0</v>
          </cell>
        </row>
        <row r="497">
          <cell r="O497">
            <v>0</v>
          </cell>
        </row>
        <row r="498">
          <cell r="O498">
            <v>0</v>
          </cell>
        </row>
        <row r="499">
          <cell r="O499">
            <v>0</v>
          </cell>
        </row>
        <row r="500">
          <cell r="O500">
            <v>0</v>
          </cell>
        </row>
        <row r="501">
          <cell r="O501">
            <v>0</v>
          </cell>
        </row>
        <row r="502">
          <cell r="O502">
            <v>0</v>
          </cell>
        </row>
        <row r="503">
          <cell r="O503">
            <v>0</v>
          </cell>
        </row>
        <row r="504">
          <cell r="O504">
            <v>0</v>
          </cell>
        </row>
        <row r="505">
          <cell r="O505">
            <v>0</v>
          </cell>
        </row>
        <row r="506">
          <cell r="O506">
            <v>0</v>
          </cell>
        </row>
        <row r="507">
          <cell r="O507">
            <v>0</v>
          </cell>
        </row>
        <row r="508">
          <cell r="O508">
            <v>0</v>
          </cell>
        </row>
        <row r="509">
          <cell r="O509">
            <v>0</v>
          </cell>
        </row>
        <row r="510">
          <cell r="O510">
            <v>0</v>
          </cell>
        </row>
        <row r="511">
          <cell r="O511">
            <v>0</v>
          </cell>
        </row>
        <row r="512">
          <cell r="O512">
            <v>0</v>
          </cell>
        </row>
        <row r="513">
          <cell r="O513">
            <v>0</v>
          </cell>
        </row>
        <row r="514">
          <cell r="O514">
            <v>0</v>
          </cell>
        </row>
        <row r="515">
          <cell r="O515">
            <v>0</v>
          </cell>
        </row>
        <row r="516">
          <cell r="O516">
            <v>0</v>
          </cell>
        </row>
        <row r="517">
          <cell r="O517">
            <v>0</v>
          </cell>
        </row>
        <row r="518">
          <cell r="O518">
            <v>0</v>
          </cell>
        </row>
        <row r="519">
          <cell r="O519">
            <v>0</v>
          </cell>
        </row>
        <row r="520">
          <cell r="O520">
            <v>0</v>
          </cell>
        </row>
        <row r="521">
          <cell r="O521">
            <v>0</v>
          </cell>
        </row>
        <row r="522">
          <cell r="O522">
            <v>0</v>
          </cell>
        </row>
        <row r="523">
          <cell r="O523">
            <v>0</v>
          </cell>
        </row>
        <row r="524">
          <cell r="O524">
            <v>0</v>
          </cell>
        </row>
        <row r="525">
          <cell r="O525">
            <v>0</v>
          </cell>
        </row>
        <row r="526">
          <cell r="O526">
            <v>0</v>
          </cell>
        </row>
        <row r="527">
          <cell r="O527">
            <v>0</v>
          </cell>
        </row>
        <row r="528">
          <cell r="O528">
            <v>0</v>
          </cell>
        </row>
        <row r="529">
          <cell r="O529">
            <v>0</v>
          </cell>
        </row>
        <row r="530">
          <cell r="O530">
            <v>0</v>
          </cell>
        </row>
        <row r="531">
          <cell r="O531">
            <v>0</v>
          </cell>
        </row>
        <row r="532">
          <cell r="O532">
            <v>0</v>
          </cell>
        </row>
        <row r="533">
          <cell r="O533">
            <v>0</v>
          </cell>
        </row>
        <row r="534">
          <cell r="O534">
            <v>0</v>
          </cell>
        </row>
        <row r="535">
          <cell r="O535">
            <v>0</v>
          </cell>
        </row>
        <row r="536">
          <cell r="O536">
            <v>0</v>
          </cell>
        </row>
        <row r="537">
          <cell r="O537">
            <v>0</v>
          </cell>
        </row>
        <row r="538">
          <cell r="O538">
            <v>0</v>
          </cell>
        </row>
        <row r="539">
          <cell r="O539">
            <v>0</v>
          </cell>
        </row>
        <row r="540">
          <cell r="O540">
            <v>0</v>
          </cell>
        </row>
        <row r="541">
          <cell r="O541">
            <v>0</v>
          </cell>
        </row>
        <row r="542">
          <cell r="O542">
            <v>0</v>
          </cell>
        </row>
        <row r="543">
          <cell r="O543">
            <v>0</v>
          </cell>
        </row>
        <row r="544">
          <cell r="O544">
            <v>0</v>
          </cell>
        </row>
        <row r="545">
          <cell r="O545">
            <v>0</v>
          </cell>
        </row>
        <row r="546">
          <cell r="O546">
            <v>0</v>
          </cell>
        </row>
        <row r="547">
          <cell r="O547">
            <v>0</v>
          </cell>
        </row>
        <row r="548">
          <cell r="O548">
            <v>0</v>
          </cell>
        </row>
        <row r="549">
          <cell r="O549">
            <v>0</v>
          </cell>
        </row>
        <row r="550">
          <cell r="O550">
            <v>0</v>
          </cell>
        </row>
        <row r="551">
          <cell r="O551">
            <v>0</v>
          </cell>
        </row>
        <row r="552">
          <cell r="O552">
            <v>0</v>
          </cell>
        </row>
        <row r="553">
          <cell r="O553">
            <v>0</v>
          </cell>
        </row>
        <row r="554">
          <cell r="O554">
            <v>0</v>
          </cell>
        </row>
        <row r="555">
          <cell r="O555">
            <v>0</v>
          </cell>
        </row>
        <row r="556">
          <cell r="O556">
            <v>0</v>
          </cell>
        </row>
        <row r="557">
          <cell r="O557">
            <v>0</v>
          </cell>
        </row>
        <row r="558">
          <cell r="O558">
            <v>0</v>
          </cell>
        </row>
        <row r="559">
          <cell r="O559">
            <v>0</v>
          </cell>
        </row>
        <row r="560">
          <cell r="O560">
            <v>0</v>
          </cell>
        </row>
        <row r="561">
          <cell r="O561">
            <v>0</v>
          </cell>
        </row>
        <row r="562">
          <cell r="O562">
            <v>0</v>
          </cell>
        </row>
        <row r="563">
          <cell r="O563">
            <v>0</v>
          </cell>
        </row>
        <row r="564">
          <cell r="O564">
            <v>0</v>
          </cell>
        </row>
        <row r="565">
          <cell r="O565">
            <v>0</v>
          </cell>
        </row>
        <row r="566">
          <cell r="O566">
            <v>0</v>
          </cell>
        </row>
        <row r="567">
          <cell r="O567">
            <v>0</v>
          </cell>
        </row>
        <row r="568">
          <cell r="O568">
            <v>0</v>
          </cell>
        </row>
        <row r="569">
          <cell r="O569">
            <v>0</v>
          </cell>
        </row>
        <row r="570">
          <cell r="O570">
            <v>0</v>
          </cell>
        </row>
        <row r="571">
          <cell r="O571">
            <v>0</v>
          </cell>
        </row>
        <row r="572">
          <cell r="O572">
            <v>0</v>
          </cell>
        </row>
        <row r="573">
          <cell r="O573">
            <v>0</v>
          </cell>
        </row>
        <row r="574">
          <cell r="O574">
            <v>0</v>
          </cell>
        </row>
        <row r="575">
          <cell r="O575">
            <v>0</v>
          </cell>
        </row>
        <row r="576">
          <cell r="O576">
            <v>0</v>
          </cell>
        </row>
        <row r="577">
          <cell r="O577">
            <v>0</v>
          </cell>
        </row>
        <row r="578">
          <cell r="O578">
            <v>0</v>
          </cell>
        </row>
        <row r="579">
          <cell r="O579">
            <v>0</v>
          </cell>
        </row>
        <row r="580">
          <cell r="O580">
            <v>0</v>
          </cell>
        </row>
        <row r="581">
          <cell r="O581">
            <v>0</v>
          </cell>
        </row>
        <row r="582">
          <cell r="O582">
            <v>0</v>
          </cell>
        </row>
        <row r="583">
          <cell r="O583">
            <v>0</v>
          </cell>
        </row>
        <row r="584">
          <cell r="O584">
            <v>0</v>
          </cell>
        </row>
        <row r="585">
          <cell r="O585">
            <v>0</v>
          </cell>
        </row>
        <row r="586">
          <cell r="O586">
            <v>0</v>
          </cell>
        </row>
        <row r="587">
          <cell r="O587">
            <v>0</v>
          </cell>
        </row>
        <row r="588">
          <cell r="O588">
            <v>0</v>
          </cell>
        </row>
        <row r="589">
          <cell r="O589">
            <v>0</v>
          </cell>
        </row>
        <row r="590">
          <cell r="O590">
            <v>0</v>
          </cell>
        </row>
        <row r="591">
          <cell r="O591">
            <v>0</v>
          </cell>
        </row>
        <row r="592">
          <cell r="O592">
            <v>0</v>
          </cell>
        </row>
        <row r="593">
          <cell r="O593">
            <v>0</v>
          </cell>
        </row>
        <row r="594">
          <cell r="O594">
            <v>0</v>
          </cell>
        </row>
        <row r="595">
          <cell r="O595">
            <v>0</v>
          </cell>
        </row>
        <row r="596">
          <cell r="O596">
            <v>0</v>
          </cell>
        </row>
        <row r="597">
          <cell r="O597">
            <v>0</v>
          </cell>
        </row>
        <row r="598">
          <cell r="O598">
            <v>0</v>
          </cell>
        </row>
        <row r="599">
          <cell r="O599">
            <v>0</v>
          </cell>
        </row>
        <row r="600">
          <cell r="O600">
            <v>0</v>
          </cell>
        </row>
        <row r="601">
          <cell r="O601">
            <v>0</v>
          </cell>
        </row>
        <row r="602">
          <cell r="O602">
            <v>0</v>
          </cell>
        </row>
        <row r="603">
          <cell r="O603">
            <v>0</v>
          </cell>
        </row>
        <row r="604">
          <cell r="O604">
            <v>0</v>
          </cell>
        </row>
        <row r="605">
          <cell r="O605">
            <v>0</v>
          </cell>
        </row>
        <row r="606">
          <cell r="O606">
            <v>0</v>
          </cell>
        </row>
        <row r="607">
          <cell r="O607">
            <v>0</v>
          </cell>
        </row>
        <row r="608">
          <cell r="O608">
            <v>0</v>
          </cell>
        </row>
        <row r="609">
          <cell r="O609">
            <v>0</v>
          </cell>
        </row>
        <row r="610">
          <cell r="O610">
            <v>0</v>
          </cell>
        </row>
        <row r="611">
          <cell r="O611">
            <v>0</v>
          </cell>
        </row>
        <row r="612">
          <cell r="O612">
            <v>0</v>
          </cell>
        </row>
        <row r="613">
          <cell r="O613">
            <v>0</v>
          </cell>
        </row>
        <row r="614">
          <cell r="O614">
            <v>0</v>
          </cell>
        </row>
        <row r="615">
          <cell r="O615">
            <v>0</v>
          </cell>
        </row>
        <row r="616">
          <cell r="O616">
            <v>0</v>
          </cell>
        </row>
        <row r="617">
          <cell r="O617">
            <v>0</v>
          </cell>
        </row>
        <row r="618">
          <cell r="O618">
            <v>0</v>
          </cell>
        </row>
        <row r="619">
          <cell r="O619">
            <v>0</v>
          </cell>
        </row>
        <row r="620">
          <cell r="O620">
            <v>0</v>
          </cell>
        </row>
        <row r="621">
          <cell r="O621">
            <v>0</v>
          </cell>
        </row>
        <row r="622">
          <cell r="O622">
            <v>0</v>
          </cell>
        </row>
        <row r="623">
          <cell r="O623">
            <v>0</v>
          </cell>
        </row>
        <row r="624">
          <cell r="O624">
            <v>0</v>
          </cell>
        </row>
        <row r="625">
          <cell r="O625">
            <v>0</v>
          </cell>
        </row>
        <row r="626">
          <cell r="O626">
            <v>0</v>
          </cell>
        </row>
        <row r="627">
          <cell r="O627">
            <v>0</v>
          </cell>
        </row>
        <row r="628">
          <cell r="O628">
            <v>0</v>
          </cell>
        </row>
        <row r="629">
          <cell r="O629">
            <v>0</v>
          </cell>
        </row>
        <row r="630">
          <cell r="O630">
            <v>0</v>
          </cell>
        </row>
        <row r="631">
          <cell r="O631">
            <v>0</v>
          </cell>
        </row>
        <row r="632">
          <cell r="O632">
            <v>0</v>
          </cell>
        </row>
        <row r="633">
          <cell r="O633">
            <v>0</v>
          </cell>
        </row>
        <row r="634">
          <cell r="O634">
            <v>0</v>
          </cell>
        </row>
        <row r="635">
          <cell r="O635">
            <v>0</v>
          </cell>
        </row>
        <row r="636">
          <cell r="O636">
            <v>0</v>
          </cell>
        </row>
        <row r="637">
          <cell r="O637">
            <v>0</v>
          </cell>
        </row>
        <row r="638">
          <cell r="O638">
            <v>0</v>
          </cell>
        </row>
        <row r="639">
          <cell r="O639">
            <v>0</v>
          </cell>
        </row>
        <row r="640">
          <cell r="O640">
            <v>0</v>
          </cell>
        </row>
        <row r="641">
          <cell r="O641">
            <v>0</v>
          </cell>
        </row>
        <row r="642">
          <cell r="O642">
            <v>0</v>
          </cell>
        </row>
        <row r="643">
          <cell r="O643">
            <v>0</v>
          </cell>
        </row>
        <row r="644">
          <cell r="O644">
            <v>0</v>
          </cell>
        </row>
        <row r="645">
          <cell r="O645">
            <v>0</v>
          </cell>
        </row>
        <row r="646">
          <cell r="O646">
            <v>0</v>
          </cell>
        </row>
        <row r="647">
          <cell r="O647">
            <v>0</v>
          </cell>
        </row>
        <row r="648">
          <cell r="O648">
            <v>0</v>
          </cell>
        </row>
        <row r="649">
          <cell r="O649">
            <v>0</v>
          </cell>
        </row>
        <row r="650">
          <cell r="O650">
            <v>0</v>
          </cell>
        </row>
        <row r="651">
          <cell r="O651">
            <v>0</v>
          </cell>
        </row>
        <row r="652">
          <cell r="O652">
            <v>0</v>
          </cell>
        </row>
        <row r="653">
          <cell r="O653">
            <v>0</v>
          </cell>
        </row>
        <row r="654">
          <cell r="O654">
            <v>0</v>
          </cell>
        </row>
        <row r="655">
          <cell r="O655">
            <v>0</v>
          </cell>
        </row>
        <row r="656">
          <cell r="O656">
            <v>0</v>
          </cell>
        </row>
        <row r="657">
          <cell r="O657">
            <v>0</v>
          </cell>
        </row>
        <row r="658">
          <cell r="O658">
            <v>0</v>
          </cell>
        </row>
        <row r="659">
          <cell r="O659">
            <v>0</v>
          </cell>
        </row>
        <row r="660">
          <cell r="O660">
            <v>0</v>
          </cell>
        </row>
        <row r="661">
          <cell r="O661">
            <v>0</v>
          </cell>
        </row>
        <row r="662">
          <cell r="O662">
            <v>0</v>
          </cell>
        </row>
        <row r="663">
          <cell r="O663">
            <v>0</v>
          </cell>
        </row>
        <row r="664">
          <cell r="O664">
            <v>0</v>
          </cell>
        </row>
        <row r="665">
          <cell r="O665">
            <v>0</v>
          </cell>
        </row>
        <row r="666">
          <cell r="O666">
            <v>0</v>
          </cell>
        </row>
        <row r="667">
          <cell r="O667">
            <v>0</v>
          </cell>
        </row>
        <row r="668">
          <cell r="O668">
            <v>0</v>
          </cell>
        </row>
        <row r="669">
          <cell r="O669">
            <v>0</v>
          </cell>
        </row>
        <row r="670">
          <cell r="O670">
            <v>0</v>
          </cell>
        </row>
        <row r="671">
          <cell r="O671">
            <v>0</v>
          </cell>
        </row>
        <row r="672">
          <cell r="O672">
            <v>0</v>
          </cell>
        </row>
        <row r="673">
          <cell r="O673">
            <v>0</v>
          </cell>
        </row>
        <row r="674">
          <cell r="O674">
            <v>0</v>
          </cell>
        </row>
        <row r="675">
          <cell r="O675">
            <v>0</v>
          </cell>
        </row>
        <row r="676">
          <cell r="O676">
            <v>0</v>
          </cell>
        </row>
        <row r="677">
          <cell r="O677">
            <v>0</v>
          </cell>
        </row>
        <row r="678">
          <cell r="O678">
            <v>0</v>
          </cell>
        </row>
        <row r="679">
          <cell r="O679">
            <v>0</v>
          </cell>
        </row>
        <row r="680">
          <cell r="O680">
            <v>0</v>
          </cell>
        </row>
        <row r="681">
          <cell r="O681">
            <v>0</v>
          </cell>
        </row>
        <row r="682">
          <cell r="O682">
            <v>0</v>
          </cell>
        </row>
        <row r="683">
          <cell r="O683">
            <v>0</v>
          </cell>
        </row>
        <row r="684">
          <cell r="O684">
            <v>0</v>
          </cell>
        </row>
        <row r="685">
          <cell r="O685">
            <v>0</v>
          </cell>
        </row>
        <row r="686">
          <cell r="O686">
            <v>0</v>
          </cell>
        </row>
        <row r="687">
          <cell r="O687">
            <v>0</v>
          </cell>
        </row>
        <row r="688">
          <cell r="O688">
            <v>0</v>
          </cell>
        </row>
        <row r="689">
          <cell r="O689">
            <v>0</v>
          </cell>
        </row>
        <row r="690">
          <cell r="O690">
            <v>0</v>
          </cell>
        </row>
        <row r="691">
          <cell r="O691">
            <v>0</v>
          </cell>
        </row>
        <row r="692">
          <cell r="O692">
            <v>0</v>
          </cell>
        </row>
        <row r="693">
          <cell r="O693">
            <v>0</v>
          </cell>
        </row>
        <row r="694">
          <cell r="O694">
            <v>0</v>
          </cell>
        </row>
        <row r="695">
          <cell r="O695">
            <v>0</v>
          </cell>
        </row>
        <row r="696">
          <cell r="O696">
            <v>0</v>
          </cell>
        </row>
        <row r="697">
          <cell r="O697">
            <v>0</v>
          </cell>
        </row>
        <row r="698">
          <cell r="O698">
            <v>0</v>
          </cell>
        </row>
        <row r="699">
          <cell r="O699">
            <v>0</v>
          </cell>
        </row>
        <row r="700">
          <cell r="O700">
            <v>0</v>
          </cell>
        </row>
        <row r="701">
          <cell r="O701">
            <v>0</v>
          </cell>
        </row>
        <row r="702">
          <cell r="O702">
            <v>0</v>
          </cell>
        </row>
        <row r="703">
          <cell r="O703">
            <v>0</v>
          </cell>
        </row>
        <row r="704">
          <cell r="O704">
            <v>0</v>
          </cell>
        </row>
        <row r="705">
          <cell r="O705">
            <v>0</v>
          </cell>
        </row>
        <row r="706">
          <cell r="O706">
            <v>0</v>
          </cell>
        </row>
        <row r="707">
          <cell r="O707">
            <v>0</v>
          </cell>
        </row>
        <row r="708">
          <cell r="O708">
            <v>0</v>
          </cell>
        </row>
        <row r="709">
          <cell r="O709">
            <v>15.403530863996849</v>
          </cell>
        </row>
        <row r="710">
          <cell r="O710">
            <v>0</v>
          </cell>
        </row>
        <row r="711">
          <cell r="O711">
            <v>22.695376751458145</v>
          </cell>
        </row>
        <row r="712">
          <cell r="O712">
            <v>33.61282101815484</v>
          </cell>
        </row>
        <row r="713">
          <cell r="O713">
            <v>22.695376751458145</v>
          </cell>
        </row>
        <row r="714">
          <cell r="O714">
            <v>33.61282101815484</v>
          </cell>
        </row>
        <row r="715">
          <cell r="O715">
            <v>0</v>
          </cell>
        </row>
        <row r="716">
          <cell r="O716">
            <v>6.7225642036309674</v>
          </cell>
        </row>
        <row r="717">
          <cell r="O717">
            <v>11.764487356354193</v>
          </cell>
        </row>
        <row r="718">
          <cell r="O718">
            <v>16.134154088714322</v>
          </cell>
        </row>
        <row r="719">
          <cell r="O719">
            <v>11.764487356354193</v>
          </cell>
        </row>
        <row r="720">
          <cell r="O720">
            <v>0</v>
          </cell>
        </row>
        <row r="721">
          <cell r="O721">
            <v>2.4201231133071484</v>
          </cell>
        </row>
        <row r="722">
          <cell r="O722">
            <v>2.4201231133071484</v>
          </cell>
        </row>
        <row r="723">
          <cell r="O723">
            <v>2.4201231133071484</v>
          </cell>
        </row>
        <row r="724">
          <cell r="O724">
            <v>2.4201231133071484</v>
          </cell>
        </row>
        <row r="725">
          <cell r="O725">
            <v>1.6940861793150037</v>
          </cell>
        </row>
        <row r="726">
          <cell r="O726">
            <v>1.6940861793150037</v>
          </cell>
        </row>
        <row r="727">
          <cell r="O727">
            <v>1.6940861793150037</v>
          </cell>
        </row>
        <row r="728">
          <cell r="O728">
            <v>1.6940861793150037</v>
          </cell>
        </row>
        <row r="729">
          <cell r="O729">
            <v>1.6940861793150037</v>
          </cell>
        </row>
        <row r="730">
          <cell r="O730">
            <v>1.6940861793150037</v>
          </cell>
        </row>
        <row r="731">
          <cell r="O731">
            <v>2.4201231133071484</v>
          </cell>
        </row>
        <row r="732">
          <cell r="O732">
            <v>2.4201231133071484</v>
          </cell>
        </row>
        <row r="733">
          <cell r="O733">
            <v>2.4201231133071484</v>
          </cell>
        </row>
        <row r="734">
          <cell r="O734">
            <v>2.4201231133071484</v>
          </cell>
        </row>
        <row r="735">
          <cell r="O735">
            <v>0</v>
          </cell>
        </row>
        <row r="736">
          <cell r="O736">
            <v>0</v>
          </cell>
        </row>
        <row r="737">
          <cell r="O737">
            <v>0</v>
          </cell>
        </row>
        <row r="738">
          <cell r="O738">
            <v>0</v>
          </cell>
        </row>
        <row r="739">
          <cell r="O739">
            <v>0</v>
          </cell>
        </row>
        <row r="740">
          <cell r="O740">
            <v>0</v>
          </cell>
        </row>
        <row r="741">
          <cell r="O741">
            <v>0</v>
          </cell>
        </row>
        <row r="742">
          <cell r="O742">
            <v>0</v>
          </cell>
        </row>
        <row r="743">
          <cell r="O743">
            <v>0</v>
          </cell>
        </row>
        <row r="744">
          <cell r="O744">
            <v>0</v>
          </cell>
        </row>
        <row r="745">
          <cell r="O745">
            <v>0</v>
          </cell>
        </row>
        <row r="746">
          <cell r="O746">
            <v>0</v>
          </cell>
        </row>
        <row r="747">
          <cell r="O747">
            <v>0</v>
          </cell>
        </row>
        <row r="748">
          <cell r="O748">
            <v>0</v>
          </cell>
        </row>
        <row r="749">
          <cell r="O749">
            <v>0</v>
          </cell>
        </row>
        <row r="750">
          <cell r="O750">
            <v>0</v>
          </cell>
        </row>
        <row r="751">
          <cell r="O751">
            <v>0</v>
          </cell>
        </row>
        <row r="752">
          <cell r="O752">
            <v>0</v>
          </cell>
        </row>
        <row r="753">
          <cell r="O753">
            <v>0</v>
          </cell>
        </row>
        <row r="754">
          <cell r="O754">
            <v>0</v>
          </cell>
        </row>
        <row r="755">
          <cell r="O755">
            <v>0</v>
          </cell>
        </row>
        <row r="756">
          <cell r="O756">
            <v>0</v>
          </cell>
        </row>
        <row r="757">
          <cell r="O757">
            <v>0</v>
          </cell>
        </row>
        <row r="758">
          <cell r="O758">
            <v>0</v>
          </cell>
        </row>
        <row r="759">
          <cell r="O759">
            <v>0</v>
          </cell>
        </row>
        <row r="760">
          <cell r="O760">
            <v>0</v>
          </cell>
        </row>
        <row r="761">
          <cell r="O761">
            <v>0</v>
          </cell>
        </row>
        <row r="762">
          <cell r="O762">
            <v>0</v>
          </cell>
        </row>
        <row r="763">
          <cell r="O763">
            <v>0</v>
          </cell>
        </row>
        <row r="764">
          <cell r="O764">
            <v>0</v>
          </cell>
        </row>
        <row r="765">
          <cell r="O765">
            <v>0</v>
          </cell>
        </row>
        <row r="766">
          <cell r="O766">
            <v>0</v>
          </cell>
        </row>
        <row r="767">
          <cell r="O767">
            <v>0</v>
          </cell>
        </row>
        <row r="768">
          <cell r="O768">
            <v>0</v>
          </cell>
        </row>
        <row r="769">
          <cell r="O769">
            <v>0</v>
          </cell>
        </row>
        <row r="770">
          <cell r="O770">
            <v>0</v>
          </cell>
        </row>
        <row r="771">
          <cell r="O771">
            <v>0</v>
          </cell>
        </row>
        <row r="772">
          <cell r="O772">
            <v>0</v>
          </cell>
        </row>
        <row r="773">
          <cell r="O773">
            <v>0</v>
          </cell>
        </row>
        <row r="774">
          <cell r="O774">
            <v>0</v>
          </cell>
        </row>
        <row r="775">
          <cell r="O775">
            <v>0</v>
          </cell>
        </row>
        <row r="776">
          <cell r="O776">
            <v>0</v>
          </cell>
        </row>
        <row r="777">
          <cell r="O777">
            <v>0</v>
          </cell>
        </row>
        <row r="778">
          <cell r="O778">
            <v>0</v>
          </cell>
        </row>
        <row r="779">
          <cell r="O779">
            <v>0</v>
          </cell>
        </row>
        <row r="780">
          <cell r="O780">
            <v>0</v>
          </cell>
        </row>
        <row r="781">
          <cell r="O781">
            <v>0</v>
          </cell>
        </row>
        <row r="782">
          <cell r="O782">
            <v>0</v>
          </cell>
        </row>
        <row r="783">
          <cell r="O783">
            <v>0</v>
          </cell>
        </row>
        <row r="784">
          <cell r="O784">
            <v>0</v>
          </cell>
        </row>
        <row r="785">
          <cell r="O785">
            <v>0</v>
          </cell>
        </row>
        <row r="786">
          <cell r="O786">
            <v>0</v>
          </cell>
        </row>
        <row r="787">
          <cell r="O787">
            <v>0</v>
          </cell>
        </row>
        <row r="788">
          <cell r="O788">
            <v>0</v>
          </cell>
        </row>
        <row r="789">
          <cell r="O789">
            <v>0</v>
          </cell>
        </row>
        <row r="790">
          <cell r="O790">
            <v>0</v>
          </cell>
        </row>
        <row r="791">
          <cell r="O791">
            <v>0</v>
          </cell>
        </row>
        <row r="792">
          <cell r="O792">
            <v>0</v>
          </cell>
        </row>
        <row r="793">
          <cell r="O793">
            <v>0</v>
          </cell>
        </row>
        <row r="794">
          <cell r="O794">
            <v>0</v>
          </cell>
        </row>
        <row r="795">
          <cell r="O795">
            <v>0</v>
          </cell>
        </row>
        <row r="796">
          <cell r="O796">
            <v>0</v>
          </cell>
        </row>
        <row r="797">
          <cell r="O797">
            <v>0</v>
          </cell>
        </row>
        <row r="798">
          <cell r="O798">
            <v>0</v>
          </cell>
        </row>
        <row r="799">
          <cell r="O799">
            <v>0</v>
          </cell>
        </row>
        <row r="800">
          <cell r="O800">
            <v>0</v>
          </cell>
        </row>
        <row r="801">
          <cell r="O801">
            <v>0</v>
          </cell>
        </row>
        <row r="802">
          <cell r="O802">
            <v>0</v>
          </cell>
        </row>
        <row r="803">
          <cell r="O803">
            <v>0</v>
          </cell>
        </row>
        <row r="804">
          <cell r="O804">
            <v>0</v>
          </cell>
        </row>
        <row r="805">
          <cell r="O805">
            <v>0</v>
          </cell>
        </row>
        <row r="806">
          <cell r="O806">
            <v>0</v>
          </cell>
        </row>
        <row r="807">
          <cell r="O807">
            <v>0</v>
          </cell>
        </row>
        <row r="808">
          <cell r="O808">
            <v>0</v>
          </cell>
        </row>
        <row r="809">
          <cell r="O809">
            <v>0</v>
          </cell>
        </row>
        <row r="810">
          <cell r="O810">
            <v>0</v>
          </cell>
        </row>
        <row r="811">
          <cell r="O811">
            <v>0</v>
          </cell>
        </row>
        <row r="812">
          <cell r="O812">
            <v>0</v>
          </cell>
        </row>
        <row r="813">
          <cell r="O813">
            <v>0</v>
          </cell>
        </row>
        <row r="814">
          <cell r="O814">
            <v>0</v>
          </cell>
        </row>
        <row r="815">
          <cell r="O815">
            <v>0</v>
          </cell>
        </row>
        <row r="816">
          <cell r="O816">
            <v>0</v>
          </cell>
        </row>
        <row r="817">
          <cell r="O817">
            <v>0</v>
          </cell>
        </row>
        <row r="818">
          <cell r="O818">
            <v>0</v>
          </cell>
        </row>
        <row r="819">
          <cell r="O819">
            <v>0</v>
          </cell>
        </row>
        <row r="820">
          <cell r="O820">
            <v>0</v>
          </cell>
        </row>
        <row r="821">
          <cell r="O821">
            <v>0</v>
          </cell>
        </row>
        <row r="822">
          <cell r="O822">
            <v>0</v>
          </cell>
        </row>
        <row r="823">
          <cell r="O823">
            <v>0</v>
          </cell>
        </row>
        <row r="824">
          <cell r="O824">
            <v>0</v>
          </cell>
        </row>
        <row r="825">
          <cell r="O825">
            <v>0</v>
          </cell>
        </row>
        <row r="826">
          <cell r="O826">
            <v>0</v>
          </cell>
        </row>
        <row r="827">
          <cell r="O827">
            <v>0</v>
          </cell>
        </row>
        <row r="828">
          <cell r="O828">
            <v>0</v>
          </cell>
        </row>
        <row r="829">
          <cell r="O829">
            <v>0</v>
          </cell>
        </row>
        <row r="830">
          <cell r="O830">
            <v>0</v>
          </cell>
        </row>
        <row r="831">
          <cell r="O831">
            <v>0</v>
          </cell>
        </row>
        <row r="832">
          <cell r="O832">
            <v>0</v>
          </cell>
        </row>
        <row r="833">
          <cell r="O833">
            <v>0</v>
          </cell>
        </row>
        <row r="834">
          <cell r="O834">
            <v>0</v>
          </cell>
        </row>
        <row r="835">
          <cell r="O835">
            <v>0</v>
          </cell>
        </row>
        <row r="836">
          <cell r="O836">
            <v>0</v>
          </cell>
        </row>
        <row r="837">
          <cell r="O837">
            <v>0</v>
          </cell>
        </row>
        <row r="838">
          <cell r="O838">
            <v>0</v>
          </cell>
        </row>
        <row r="839">
          <cell r="O839">
            <v>0</v>
          </cell>
        </row>
        <row r="840">
          <cell r="O840">
            <v>0</v>
          </cell>
        </row>
        <row r="841">
          <cell r="O841">
            <v>0</v>
          </cell>
        </row>
        <row r="842">
          <cell r="O842">
            <v>0</v>
          </cell>
        </row>
        <row r="843">
          <cell r="O843">
            <v>0</v>
          </cell>
        </row>
        <row r="844">
          <cell r="O844">
            <v>0</v>
          </cell>
        </row>
        <row r="845">
          <cell r="O845">
            <v>0</v>
          </cell>
        </row>
        <row r="846">
          <cell r="O846">
            <v>0</v>
          </cell>
        </row>
        <row r="847">
          <cell r="O847">
            <v>0</v>
          </cell>
        </row>
        <row r="848">
          <cell r="O848">
            <v>0</v>
          </cell>
        </row>
        <row r="849">
          <cell r="O849">
            <v>0</v>
          </cell>
        </row>
        <row r="850">
          <cell r="O850">
            <v>0</v>
          </cell>
        </row>
        <row r="851">
          <cell r="O851">
            <v>0</v>
          </cell>
        </row>
        <row r="852">
          <cell r="O852">
            <v>0</v>
          </cell>
        </row>
        <row r="853">
          <cell r="O853">
            <v>0</v>
          </cell>
        </row>
        <row r="854">
          <cell r="O854">
            <v>0</v>
          </cell>
        </row>
        <row r="855">
          <cell r="O855">
            <v>0</v>
          </cell>
        </row>
        <row r="856">
          <cell r="O856">
            <v>0</v>
          </cell>
        </row>
        <row r="857">
          <cell r="O857">
            <v>0</v>
          </cell>
        </row>
        <row r="858">
          <cell r="O858">
            <v>0</v>
          </cell>
        </row>
        <row r="859">
          <cell r="O859">
            <v>0</v>
          </cell>
        </row>
        <row r="860">
          <cell r="O860">
            <v>0</v>
          </cell>
        </row>
        <row r="861">
          <cell r="O861">
            <v>0</v>
          </cell>
        </row>
        <row r="862">
          <cell r="O862">
            <v>0</v>
          </cell>
        </row>
        <row r="863">
          <cell r="O863">
            <v>0</v>
          </cell>
        </row>
        <row r="864">
          <cell r="O864">
            <v>0</v>
          </cell>
        </row>
        <row r="865">
          <cell r="O865">
            <v>0</v>
          </cell>
        </row>
        <row r="866">
          <cell r="O866">
            <v>0</v>
          </cell>
        </row>
        <row r="867">
          <cell r="O867">
            <v>0</v>
          </cell>
        </row>
        <row r="868">
          <cell r="O868">
            <v>0</v>
          </cell>
        </row>
        <row r="869">
          <cell r="O869">
            <v>0</v>
          </cell>
        </row>
        <row r="870">
          <cell r="O870">
            <v>0</v>
          </cell>
        </row>
        <row r="871">
          <cell r="O871">
            <v>0</v>
          </cell>
        </row>
        <row r="872">
          <cell r="O872">
            <v>0</v>
          </cell>
        </row>
        <row r="873">
          <cell r="O873">
            <v>0</v>
          </cell>
        </row>
        <row r="874">
          <cell r="O874">
            <v>0</v>
          </cell>
        </row>
        <row r="875">
          <cell r="O875">
            <v>0</v>
          </cell>
        </row>
        <row r="876">
          <cell r="O876">
            <v>0</v>
          </cell>
        </row>
        <row r="877">
          <cell r="O877">
            <v>0</v>
          </cell>
        </row>
        <row r="878">
          <cell r="O878">
            <v>0</v>
          </cell>
        </row>
        <row r="879">
          <cell r="O879">
            <v>0</v>
          </cell>
        </row>
        <row r="880">
          <cell r="O880">
            <v>0</v>
          </cell>
        </row>
        <row r="881">
          <cell r="O881">
            <v>0</v>
          </cell>
        </row>
        <row r="882">
          <cell r="O882">
            <v>0</v>
          </cell>
        </row>
        <row r="883">
          <cell r="O883">
            <v>0</v>
          </cell>
        </row>
        <row r="884">
          <cell r="O884">
            <v>0</v>
          </cell>
        </row>
        <row r="885">
          <cell r="O885">
            <v>0</v>
          </cell>
        </row>
        <row r="886">
          <cell r="O886">
            <v>0</v>
          </cell>
        </row>
        <row r="887">
          <cell r="O887">
            <v>0</v>
          </cell>
        </row>
        <row r="888">
          <cell r="O888">
            <v>0</v>
          </cell>
        </row>
        <row r="889">
          <cell r="O889">
            <v>0</v>
          </cell>
        </row>
        <row r="890">
          <cell r="O890">
            <v>0</v>
          </cell>
        </row>
        <row r="891">
          <cell r="O891">
            <v>0</v>
          </cell>
        </row>
        <row r="892">
          <cell r="O892">
            <v>0</v>
          </cell>
        </row>
        <row r="893">
          <cell r="O893">
            <v>0</v>
          </cell>
        </row>
        <row r="894">
          <cell r="O894">
            <v>0</v>
          </cell>
        </row>
        <row r="895">
          <cell r="O895">
            <v>0</v>
          </cell>
        </row>
        <row r="896">
          <cell r="O896">
            <v>0</v>
          </cell>
        </row>
        <row r="897">
          <cell r="O897">
            <v>0</v>
          </cell>
        </row>
        <row r="898">
          <cell r="O898">
            <v>0</v>
          </cell>
        </row>
        <row r="899">
          <cell r="O899">
            <v>0</v>
          </cell>
        </row>
        <row r="900">
          <cell r="O900">
            <v>0.51799023033088232</v>
          </cell>
        </row>
        <row r="901">
          <cell r="O901">
            <v>0</v>
          </cell>
        </row>
        <row r="902">
          <cell r="O902">
            <v>0</v>
          </cell>
        </row>
        <row r="903">
          <cell r="O903">
            <v>0</v>
          </cell>
        </row>
        <row r="904">
          <cell r="O904">
            <v>0</v>
          </cell>
        </row>
        <row r="905">
          <cell r="O905">
            <v>0</v>
          </cell>
        </row>
        <row r="906">
          <cell r="O906">
            <v>0</v>
          </cell>
        </row>
        <row r="907">
          <cell r="O907">
            <v>0</v>
          </cell>
        </row>
        <row r="908">
          <cell r="O908">
            <v>0</v>
          </cell>
        </row>
        <row r="909">
          <cell r="O909">
            <v>0</v>
          </cell>
        </row>
        <row r="910">
          <cell r="O910">
            <v>0</v>
          </cell>
        </row>
        <row r="911">
          <cell r="O911">
            <v>0</v>
          </cell>
        </row>
        <row r="912">
          <cell r="O912">
            <v>1.3492143822478992</v>
          </cell>
        </row>
        <row r="913">
          <cell r="O913">
            <v>13.445128407261935</v>
          </cell>
        </row>
        <row r="914">
          <cell r="O914">
            <v>4.0335385221785804</v>
          </cell>
        </row>
        <row r="915">
          <cell r="O915">
            <v>4.0335385221785804</v>
          </cell>
        </row>
        <row r="916">
          <cell r="O916">
            <v>4.0335385221785804</v>
          </cell>
        </row>
        <row r="917">
          <cell r="O917">
            <v>4.0335385221785804</v>
          </cell>
        </row>
        <row r="918">
          <cell r="O918">
            <v>4.0335385221785804</v>
          </cell>
        </row>
        <row r="919">
          <cell r="O919">
            <v>4.0335385221785804</v>
          </cell>
        </row>
        <row r="920">
          <cell r="O920">
            <v>0</v>
          </cell>
        </row>
        <row r="921">
          <cell r="O921">
            <v>10.083846305446452</v>
          </cell>
        </row>
        <row r="922">
          <cell r="O922">
            <v>2.4201231133071484</v>
          </cell>
        </row>
        <row r="923">
          <cell r="O923">
            <v>2.4201231133071484</v>
          </cell>
        </row>
        <row r="924">
          <cell r="O924">
            <v>2.4201231133071484</v>
          </cell>
        </row>
        <row r="925">
          <cell r="O925">
            <v>2.4201231133071484</v>
          </cell>
        </row>
        <row r="926">
          <cell r="O926">
            <v>16.134154088714322</v>
          </cell>
        </row>
        <row r="927">
          <cell r="O927">
            <v>4.0335385221785804</v>
          </cell>
        </row>
        <row r="928">
          <cell r="O928">
            <v>4.0335385221785804</v>
          </cell>
        </row>
        <row r="929">
          <cell r="O929">
            <v>4.0335385221785804</v>
          </cell>
        </row>
        <row r="930">
          <cell r="O930">
            <v>4.0335385221785804</v>
          </cell>
        </row>
        <row r="931">
          <cell r="O931">
            <v>4.0335385221785804</v>
          </cell>
        </row>
        <row r="932">
          <cell r="O932">
            <v>4.0335385221785804</v>
          </cell>
        </row>
        <row r="933">
          <cell r="O933">
            <v>13.445128407261935</v>
          </cell>
        </row>
        <row r="934">
          <cell r="O934">
            <v>2.4201231133071484</v>
          </cell>
        </row>
        <row r="935">
          <cell r="O935">
            <v>2.4201231133071484</v>
          </cell>
        </row>
        <row r="936">
          <cell r="O936">
            <v>2.4201231133071484</v>
          </cell>
        </row>
        <row r="937">
          <cell r="O937">
            <v>2.4201231133071484</v>
          </cell>
        </row>
        <row r="938">
          <cell r="O938">
            <v>5.8836191804141498</v>
          </cell>
        </row>
        <row r="939">
          <cell r="O939">
            <v>2.853197775688427</v>
          </cell>
        </row>
        <row r="940">
          <cell r="O940">
            <v>0.64196949952989613</v>
          </cell>
        </row>
        <row r="941">
          <cell r="O941">
            <v>0.41439218426470587</v>
          </cell>
        </row>
        <row r="942">
          <cell r="O942">
            <v>1.9612063934713833</v>
          </cell>
        </row>
        <row r="943">
          <cell r="O943">
            <v>0</v>
          </cell>
        </row>
        <row r="944">
          <cell r="O944">
            <v>0.80283007155168695</v>
          </cell>
        </row>
        <row r="945">
          <cell r="O945">
            <v>0</v>
          </cell>
        </row>
        <row r="946">
          <cell r="O946">
            <v>0.79911209530601846</v>
          </cell>
        </row>
        <row r="947">
          <cell r="O947">
            <v>0</v>
          </cell>
        </row>
        <row r="948">
          <cell r="O948">
            <v>0.89266806635294116</v>
          </cell>
        </row>
        <row r="949">
          <cell r="O949">
            <v>0</v>
          </cell>
        </row>
        <row r="950">
          <cell r="O950">
            <v>0</v>
          </cell>
        </row>
        <row r="951">
          <cell r="O951">
            <v>0</v>
          </cell>
        </row>
        <row r="952">
          <cell r="O952">
            <v>0</v>
          </cell>
        </row>
        <row r="953">
          <cell r="O953">
            <v>0</v>
          </cell>
        </row>
        <row r="954">
          <cell r="O954">
            <v>0</v>
          </cell>
        </row>
        <row r="955">
          <cell r="O955">
            <v>0</v>
          </cell>
        </row>
        <row r="956">
          <cell r="O956">
            <v>0</v>
          </cell>
        </row>
        <row r="957">
          <cell r="O957">
            <v>0</v>
          </cell>
        </row>
        <row r="958">
          <cell r="O958">
            <v>0</v>
          </cell>
        </row>
        <row r="959">
          <cell r="O959">
            <v>0</v>
          </cell>
        </row>
        <row r="960">
          <cell r="O960">
            <v>0</v>
          </cell>
        </row>
        <row r="961">
          <cell r="O961">
            <v>0</v>
          </cell>
        </row>
        <row r="962">
          <cell r="O962">
            <v>0</v>
          </cell>
        </row>
        <row r="963">
          <cell r="O963">
            <v>0</v>
          </cell>
        </row>
        <row r="964">
          <cell r="O964">
            <v>0</v>
          </cell>
        </row>
        <row r="965">
          <cell r="O965">
            <v>0</v>
          </cell>
        </row>
        <row r="966">
          <cell r="O966">
            <v>0</v>
          </cell>
        </row>
        <row r="967">
          <cell r="O967">
            <v>0</v>
          </cell>
        </row>
        <row r="968">
          <cell r="O968">
            <v>0</v>
          </cell>
        </row>
        <row r="969">
          <cell r="O969">
            <v>0</v>
          </cell>
        </row>
        <row r="970">
          <cell r="O970">
            <v>0</v>
          </cell>
        </row>
        <row r="971">
          <cell r="O971">
            <v>0</v>
          </cell>
        </row>
        <row r="972">
          <cell r="O972">
            <v>0</v>
          </cell>
        </row>
        <row r="973">
          <cell r="O973">
            <v>0</v>
          </cell>
        </row>
        <row r="974">
          <cell r="O974">
            <v>0</v>
          </cell>
        </row>
        <row r="975">
          <cell r="O975">
            <v>0</v>
          </cell>
        </row>
        <row r="976">
          <cell r="O976">
            <v>0</v>
          </cell>
        </row>
        <row r="977">
          <cell r="O977">
            <v>0</v>
          </cell>
        </row>
        <row r="978">
          <cell r="O978">
            <v>0</v>
          </cell>
        </row>
        <row r="979">
          <cell r="O979">
            <v>0</v>
          </cell>
        </row>
        <row r="980">
          <cell r="O980">
            <v>0</v>
          </cell>
        </row>
        <row r="981">
          <cell r="O981">
            <v>0</v>
          </cell>
        </row>
        <row r="982">
          <cell r="O982">
            <v>0</v>
          </cell>
        </row>
        <row r="983">
          <cell r="O983">
            <v>0</v>
          </cell>
        </row>
        <row r="984">
          <cell r="O984">
            <v>0</v>
          </cell>
        </row>
        <row r="985">
          <cell r="O985">
            <v>0</v>
          </cell>
        </row>
        <row r="986">
          <cell r="O986">
            <v>0</v>
          </cell>
        </row>
        <row r="987">
          <cell r="O987">
            <v>0</v>
          </cell>
        </row>
        <row r="988">
          <cell r="O988">
            <v>0</v>
          </cell>
        </row>
        <row r="989">
          <cell r="O989">
            <v>0</v>
          </cell>
        </row>
        <row r="990">
          <cell r="O990">
            <v>0</v>
          </cell>
        </row>
        <row r="991">
          <cell r="O991">
            <v>0</v>
          </cell>
        </row>
        <row r="992">
          <cell r="O992">
            <v>0</v>
          </cell>
        </row>
        <row r="993">
          <cell r="O993">
            <v>0</v>
          </cell>
        </row>
        <row r="994">
          <cell r="O994">
            <v>0</v>
          </cell>
        </row>
        <row r="995">
          <cell r="O995">
            <v>0</v>
          </cell>
        </row>
        <row r="996">
          <cell r="O996">
            <v>0</v>
          </cell>
        </row>
        <row r="997">
          <cell r="O997">
            <v>0</v>
          </cell>
        </row>
        <row r="998">
          <cell r="O998">
            <v>0</v>
          </cell>
        </row>
        <row r="999">
          <cell r="O999">
            <v>0</v>
          </cell>
        </row>
        <row r="1000">
          <cell r="O1000">
            <v>0</v>
          </cell>
        </row>
        <row r="1001">
          <cell r="O1001">
            <v>0</v>
          </cell>
        </row>
        <row r="1002">
          <cell r="O1002">
            <v>0</v>
          </cell>
        </row>
        <row r="1003">
          <cell r="O1003">
            <v>0</v>
          </cell>
        </row>
        <row r="1004">
          <cell r="O1004">
            <v>0</v>
          </cell>
        </row>
        <row r="1005">
          <cell r="O1005">
            <v>0</v>
          </cell>
        </row>
        <row r="1006">
          <cell r="O1006">
            <v>0</v>
          </cell>
        </row>
        <row r="1007">
          <cell r="O1007">
            <v>0</v>
          </cell>
        </row>
        <row r="1008">
          <cell r="O1008">
            <v>0</v>
          </cell>
        </row>
        <row r="1009">
          <cell r="O1009">
            <v>0</v>
          </cell>
        </row>
        <row r="1010">
          <cell r="O1010">
            <v>0</v>
          </cell>
        </row>
        <row r="1011">
          <cell r="O1011">
            <v>0</v>
          </cell>
        </row>
        <row r="1012">
          <cell r="O1012">
            <v>0</v>
          </cell>
        </row>
        <row r="1013">
          <cell r="O1013">
            <v>0</v>
          </cell>
        </row>
        <row r="1014">
          <cell r="O1014">
            <v>0</v>
          </cell>
        </row>
        <row r="1015">
          <cell r="O1015">
            <v>0</v>
          </cell>
        </row>
        <row r="1016">
          <cell r="O1016">
            <v>0</v>
          </cell>
        </row>
        <row r="1017">
          <cell r="O1017">
            <v>0</v>
          </cell>
        </row>
        <row r="1018">
          <cell r="O1018">
            <v>0</v>
          </cell>
        </row>
        <row r="1019">
          <cell r="O1019">
            <v>0</v>
          </cell>
        </row>
        <row r="1020">
          <cell r="O1020">
            <v>0</v>
          </cell>
        </row>
        <row r="1021">
          <cell r="O1021">
            <v>0</v>
          </cell>
        </row>
        <row r="1022">
          <cell r="O1022">
            <v>0</v>
          </cell>
        </row>
        <row r="1023">
          <cell r="O1023">
            <v>0</v>
          </cell>
        </row>
        <row r="1024">
          <cell r="O1024">
            <v>0</v>
          </cell>
        </row>
        <row r="1025">
          <cell r="O1025">
            <v>0</v>
          </cell>
        </row>
        <row r="1026">
          <cell r="O1026">
            <v>0</v>
          </cell>
        </row>
        <row r="1027">
          <cell r="O1027">
            <v>0</v>
          </cell>
        </row>
        <row r="1028">
          <cell r="O1028">
            <v>24.806249999999999</v>
          </cell>
        </row>
        <row r="1029">
          <cell r="O1029">
            <v>0</v>
          </cell>
        </row>
        <row r="1030">
          <cell r="O1030">
            <v>0</v>
          </cell>
        </row>
        <row r="1031">
          <cell r="O1031">
            <v>0</v>
          </cell>
        </row>
        <row r="1032">
          <cell r="O1032">
            <v>6.8570154877035865</v>
          </cell>
        </row>
        <row r="1033">
          <cell r="O1033">
            <v>3.0581957456728879</v>
          </cell>
        </row>
        <row r="1034">
          <cell r="O1034">
            <v>6.6693498006716982</v>
          </cell>
        </row>
        <row r="1035">
          <cell r="O1035">
            <v>3.2119174433314899</v>
          </cell>
        </row>
        <row r="1036">
          <cell r="O1036">
            <v>0</v>
          </cell>
        </row>
        <row r="1037">
          <cell r="O1037">
            <v>0</v>
          </cell>
        </row>
        <row r="1038">
          <cell r="O1038">
            <v>0.8080647593161765</v>
          </cell>
        </row>
        <row r="1039">
          <cell r="O1039">
            <v>0</v>
          </cell>
        </row>
        <row r="1040">
          <cell r="O1040">
            <v>0</v>
          </cell>
        </row>
        <row r="1041">
          <cell r="O1041">
            <v>0</v>
          </cell>
        </row>
        <row r="1042">
          <cell r="O1042">
            <v>0</v>
          </cell>
        </row>
        <row r="1043">
          <cell r="O1043">
            <v>1.0826866559531978</v>
          </cell>
        </row>
        <row r="1044">
          <cell r="O1044">
            <v>1.0826866559531978</v>
          </cell>
        </row>
        <row r="1045">
          <cell r="O1045">
            <v>0</v>
          </cell>
        </row>
        <row r="1046">
          <cell r="O1046">
            <v>0</v>
          </cell>
        </row>
        <row r="1047">
          <cell r="O1047">
            <v>0</v>
          </cell>
        </row>
        <row r="1048">
          <cell r="O1048">
            <v>0</v>
          </cell>
        </row>
        <row r="1049">
          <cell r="O1049">
            <v>0</v>
          </cell>
        </row>
        <row r="1050">
          <cell r="O1050">
            <v>0</v>
          </cell>
        </row>
        <row r="1051">
          <cell r="O1051">
            <v>0</v>
          </cell>
        </row>
        <row r="1052">
          <cell r="O1052">
            <v>0</v>
          </cell>
        </row>
        <row r="1053">
          <cell r="O1053">
            <v>0</v>
          </cell>
        </row>
        <row r="1054">
          <cell r="O1054">
            <v>0</v>
          </cell>
        </row>
        <row r="1055">
          <cell r="O1055">
            <v>0</v>
          </cell>
        </row>
        <row r="1056">
          <cell r="O1056">
            <v>0</v>
          </cell>
        </row>
        <row r="1057">
          <cell r="O1057">
            <v>0</v>
          </cell>
        </row>
        <row r="1058">
          <cell r="O1058">
            <v>0</v>
          </cell>
        </row>
        <row r="1059">
          <cell r="O1059">
            <v>0</v>
          </cell>
        </row>
        <row r="1060">
          <cell r="O1060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9">
          <cell r="O9" t="str">
            <v>Uren per jaar za, zo- en feestdag</v>
          </cell>
        </row>
      </sheetData>
      <sheetData sheetId="12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EGROTING per 010109"/>
      <sheetName val="1-Contractblad per 010109"/>
      <sheetName val="2-Kengetal"/>
      <sheetName val="3-ZMC Rmst UB "/>
      <sheetName val="Kosten per blok"/>
      <sheetName val="4-Premies en opslagen"/>
      <sheetName val="5-Opbouw uurtarieven"/>
      <sheetName val="1a-Werkzaamheden specifiek"/>
      <sheetName val="Wacht op goedkeuring"/>
      <sheetName val="3-ZMC Concept calcs"/>
      <sheetName val="Vloeren"/>
      <sheetName val="3-ZMC Rmst UB  OK"/>
      <sheetName val="6-Tarievenmatrix"/>
      <sheetName val="7-Machine-investeringskosten"/>
      <sheetName val="8-Afroepprijs"/>
      <sheetName val="9-Prijs glasbewassing"/>
      <sheetName val="9-Prijs glasbewassing 4x"/>
      <sheetName val="loongroep 2"/>
      <sheetName val="Toelichting calculatiemodel"/>
    </sheetNames>
    <sheetDataSet>
      <sheetData sheetId="0"/>
      <sheetData sheetId="1"/>
      <sheetData sheetId="2"/>
      <sheetData sheetId="3"/>
      <sheetData sheetId="4">
        <row r="3026">
          <cell r="AD3026">
            <v>1964.1559159774197</v>
          </cell>
          <cell r="AE3026">
            <v>651.39089499682029</v>
          </cell>
          <cell r="AF3026">
            <v>89.205635933594948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CB TOTAAL"/>
      <sheetName val="1-CB  Juliuscentrum"/>
      <sheetName val="1-CB  Meijburghuis"/>
      <sheetName val="1-CB Huisvesting"/>
      <sheetName val="1-CB AZU L"/>
      <sheetName val="1-CB WKZ"/>
      <sheetName val="1-CB AZU HJGM"/>
      <sheetName val="1-CB HvdB"/>
      <sheetName val="1-CB Stratenum"/>
      <sheetName val="2-Kengetal"/>
      <sheetName val="3-Basis ruimtestaat"/>
      <sheetName val="4-Premies en opslagen"/>
      <sheetName val="5-Opbouw uurtarieven"/>
      <sheetName val="6- toeslagenmatrix"/>
      <sheetName val="7-Machine-investeringskosten"/>
      <sheetName val="8-Afroepprijs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>
        <row r="9">
          <cell r="N9" t="str">
            <v>UREN P/JR        MA-VR</v>
          </cell>
          <cell r="O9" t="str">
            <v>UREN P/JR     NALOOP</v>
          </cell>
        </row>
        <row r="10">
          <cell r="N10">
            <v>0.20240000000000002</v>
          </cell>
          <cell r="O10">
            <v>0</v>
          </cell>
        </row>
        <row r="11">
          <cell r="N11">
            <v>0.20240000000000002</v>
          </cell>
          <cell r="O11">
            <v>0</v>
          </cell>
        </row>
        <row r="12">
          <cell r="N12">
            <v>5.6619999999999999</v>
          </cell>
          <cell r="O12">
            <v>0</v>
          </cell>
        </row>
        <row r="13">
          <cell r="N13">
            <v>3.7260599999999999</v>
          </cell>
          <cell r="O13">
            <v>0</v>
          </cell>
        </row>
        <row r="14">
          <cell r="N14">
            <v>6.05098</v>
          </cell>
          <cell r="O14">
            <v>0</v>
          </cell>
        </row>
        <row r="15">
          <cell r="N15">
            <v>0.83</v>
          </cell>
          <cell r="O15">
            <v>0</v>
          </cell>
        </row>
        <row r="16">
          <cell r="N16">
            <v>1.62</v>
          </cell>
          <cell r="O16">
            <v>0</v>
          </cell>
        </row>
        <row r="17">
          <cell r="N17">
            <v>1.9370880000000001</v>
          </cell>
          <cell r="O17">
            <v>0</v>
          </cell>
        </row>
        <row r="18">
          <cell r="N18">
            <v>2.6564199999999998</v>
          </cell>
          <cell r="O18">
            <v>0</v>
          </cell>
        </row>
        <row r="19">
          <cell r="N19">
            <v>1.67808</v>
          </cell>
          <cell r="O19">
            <v>0</v>
          </cell>
        </row>
        <row r="20">
          <cell r="N20">
            <v>1.399008</v>
          </cell>
          <cell r="O20">
            <v>0</v>
          </cell>
        </row>
        <row r="21">
          <cell r="N21">
            <v>0.77</v>
          </cell>
          <cell r="O21">
            <v>0</v>
          </cell>
        </row>
        <row r="22">
          <cell r="N22">
            <v>0.13351000000000002</v>
          </cell>
          <cell r="O22">
            <v>0</v>
          </cell>
        </row>
        <row r="23">
          <cell r="N23">
            <v>7.0543200000000006</v>
          </cell>
          <cell r="O23">
            <v>0</v>
          </cell>
        </row>
        <row r="24">
          <cell r="N24">
            <v>0</v>
          </cell>
          <cell r="O24">
            <v>0</v>
          </cell>
        </row>
        <row r="25">
          <cell r="N25">
            <v>0</v>
          </cell>
          <cell r="O25">
            <v>0</v>
          </cell>
        </row>
        <row r="26">
          <cell r="N26">
            <v>0</v>
          </cell>
          <cell r="O26">
            <v>0</v>
          </cell>
        </row>
        <row r="27">
          <cell r="N27">
            <v>8.3979999999999997</v>
          </cell>
          <cell r="O27">
            <v>0</v>
          </cell>
        </row>
        <row r="28">
          <cell r="N28">
            <v>0.82432000000000005</v>
          </cell>
          <cell r="O28">
            <v>0</v>
          </cell>
        </row>
        <row r="29">
          <cell r="N29">
            <v>1.63</v>
          </cell>
          <cell r="O29">
            <v>0</v>
          </cell>
        </row>
        <row r="30">
          <cell r="N30">
            <v>0.82432000000000005</v>
          </cell>
          <cell r="O30">
            <v>0</v>
          </cell>
        </row>
        <row r="31">
          <cell r="N31">
            <v>2.0420400000000001</v>
          </cell>
          <cell r="O31">
            <v>0</v>
          </cell>
        </row>
        <row r="32">
          <cell r="N32">
            <v>27.7196</v>
          </cell>
          <cell r="O32">
            <v>0</v>
          </cell>
        </row>
        <row r="33">
          <cell r="N33">
            <v>3.3856000000000002</v>
          </cell>
          <cell r="O33">
            <v>0</v>
          </cell>
        </row>
        <row r="34">
          <cell r="N34">
            <v>1.9573000000000003</v>
          </cell>
          <cell r="O34">
            <v>0</v>
          </cell>
        </row>
        <row r="35">
          <cell r="N35">
            <v>21.794800000000002</v>
          </cell>
          <cell r="O35">
            <v>0</v>
          </cell>
        </row>
        <row r="36">
          <cell r="N36">
            <v>8.6755999999999993</v>
          </cell>
          <cell r="O36">
            <v>0</v>
          </cell>
        </row>
        <row r="37">
          <cell r="N37">
            <v>12.2728</v>
          </cell>
          <cell r="O37">
            <v>0</v>
          </cell>
        </row>
        <row r="38">
          <cell r="N38">
            <v>8.4111000000000011</v>
          </cell>
          <cell r="O38">
            <v>0</v>
          </cell>
        </row>
        <row r="39">
          <cell r="N39">
            <v>3.7</v>
          </cell>
          <cell r="O39">
            <v>0</v>
          </cell>
        </row>
        <row r="40">
          <cell r="N40">
            <v>1.1109</v>
          </cell>
          <cell r="O40">
            <v>0</v>
          </cell>
        </row>
        <row r="41">
          <cell r="N41">
            <v>12.129599999999998</v>
          </cell>
          <cell r="O41">
            <v>0</v>
          </cell>
        </row>
        <row r="42">
          <cell r="N42">
            <v>7.3643999999999998</v>
          </cell>
          <cell r="O42">
            <v>0</v>
          </cell>
        </row>
        <row r="43">
          <cell r="N43">
            <v>5.6315999999999997</v>
          </cell>
          <cell r="O43">
            <v>0</v>
          </cell>
        </row>
        <row r="44">
          <cell r="N44">
            <v>18.194400000000002</v>
          </cell>
          <cell r="O44">
            <v>0</v>
          </cell>
        </row>
        <row r="45">
          <cell r="N45">
            <v>7.7976000000000001</v>
          </cell>
          <cell r="O45">
            <v>0</v>
          </cell>
        </row>
        <row r="46">
          <cell r="N46">
            <v>7.7976000000000001</v>
          </cell>
          <cell r="O46">
            <v>0</v>
          </cell>
        </row>
        <row r="47">
          <cell r="N47">
            <v>10.980200000000002</v>
          </cell>
          <cell r="O47">
            <v>0</v>
          </cell>
        </row>
        <row r="48">
          <cell r="N48">
            <v>4.6376000000000008</v>
          </cell>
          <cell r="O48">
            <v>0</v>
          </cell>
        </row>
        <row r="49">
          <cell r="N49">
            <v>4.9649600000000005</v>
          </cell>
          <cell r="O49">
            <v>0</v>
          </cell>
        </row>
        <row r="50">
          <cell r="N50">
            <v>4.7467200000000007</v>
          </cell>
          <cell r="O50">
            <v>0</v>
          </cell>
        </row>
        <row r="51">
          <cell r="N51">
            <v>24.344000000000001</v>
          </cell>
          <cell r="O51">
            <v>0</v>
          </cell>
        </row>
        <row r="52">
          <cell r="N52">
            <v>0</v>
          </cell>
          <cell r="O52">
            <v>0</v>
          </cell>
        </row>
        <row r="53">
          <cell r="N53">
            <v>0</v>
          </cell>
          <cell r="O53">
            <v>0</v>
          </cell>
        </row>
        <row r="54">
          <cell r="N54">
            <v>4.2556800000000008</v>
          </cell>
          <cell r="O54">
            <v>0</v>
          </cell>
        </row>
        <row r="55">
          <cell r="N55">
            <v>1.2337</v>
          </cell>
          <cell r="O55">
            <v>0</v>
          </cell>
        </row>
        <row r="56">
          <cell r="N56">
            <v>4.0647200000000003</v>
          </cell>
          <cell r="O56">
            <v>0</v>
          </cell>
        </row>
        <row r="57">
          <cell r="N57">
            <v>4.0647200000000003</v>
          </cell>
          <cell r="O57">
            <v>0</v>
          </cell>
        </row>
        <row r="58">
          <cell r="N58">
            <v>25.603400000000001</v>
          </cell>
          <cell r="O58">
            <v>0</v>
          </cell>
        </row>
        <row r="59">
          <cell r="N59">
            <v>0</v>
          </cell>
          <cell r="O59">
            <v>0</v>
          </cell>
        </row>
        <row r="60">
          <cell r="N60">
            <v>0</v>
          </cell>
          <cell r="O60">
            <v>0</v>
          </cell>
        </row>
        <row r="61">
          <cell r="N61">
            <v>14.2301</v>
          </cell>
          <cell r="O61">
            <v>0</v>
          </cell>
        </row>
        <row r="62">
          <cell r="N62">
            <v>26.026800000000001</v>
          </cell>
          <cell r="O62">
            <v>0</v>
          </cell>
        </row>
        <row r="63">
          <cell r="N63">
            <v>6.1893000000000002</v>
          </cell>
          <cell r="O63">
            <v>0</v>
          </cell>
        </row>
        <row r="64">
          <cell r="N64">
            <v>8.5728000000000009</v>
          </cell>
          <cell r="O64">
            <v>0</v>
          </cell>
        </row>
        <row r="65">
          <cell r="N65">
            <v>0</v>
          </cell>
          <cell r="O65">
            <v>0</v>
          </cell>
        </row>
        <row r="66">
          <cell r="N66">
            <v>0</v>
          </cell>
          <cell r="O66">
            <v>0</v>
          </cell>
        </row>
        <row r="67">
          <cell r="N67">
            <v>12.129599999999998</v>
          </cell>
          <cell r="O67">
            <v>0</v>
          </cell>
        </row>
        <row r="68">
          <cell r="N68">
            <v>7.3643999999999998</v>
          </cell>
          <cell r="O68">
            <v>0</v>
          </cell>
        </row>
        <row r="69">
          <cell r="N69">
            <v>5.6315999999999997</v>
          </cell>
          <cell r="O69">
            <v>0</v>
          </cell>
        </row>
        <row r="70">
          <cell r="N70">
            <v>3.5972</v>
          </cell>
          <cell r="O70">
            <v>0</v>
          </cell>
        </row>
        <row r="71">
          <cell r="N71">
            <v>7.7976000000000001</v>
          </cell>
          <cell r="O71">
            <v>0</v>
          </cell>
        </row>
        <row r="72">
          <cell r="N72">
            <v>7.7976000000000001</v>
          </cell>
          <cell r="O72">
            <v>0</v>
          </cell>
        </row>
        <row r="73">
          <cell r="N73">
            <v>4.3648000000000007</v>
          </cell>
          <cell r="O73">
            <v>0</v>
          </cell>
        </row>
        <row r="74">
          <cell r="N74">
            <v>7.9899999999999993</v>
          </cell>
          <cell r="O74">
            <v>0</v>
          </cell>
        </row>
        <row r="75">
          <cell r="N75">
            <v>8.6009999999999991</v>
          </cell>
          <cell r="O75">
            <v>0</v>
          </cell>
        </row>
        <row r="76">
          <cell r="N76">
            <v>8.2249999999999996</v>
          </cell>
          <cell r="O76">
            <v>0</v>
          </cell>
        </row>
        <row r="77">
          <cell r="N77">
            <v>24.344000000000001</v>
          </cell>
          <cell r="O77">
            <v>0</v>
          </cell>
        </row>
        <row r="78">
          <cell r="N78">
            <v>0</v>
          </cell>
          <cell r="O78">
            <v>0</v>
          </cell>
        </row>
        <row r="79">
          <cell r="N79">
            <v>0.33800000000000002</v>
          </cell>
          <cell r="O79">
            <v>0</v>
          </cell>
        </row>
        <row r="80">
          <cell r="N80">
            <v>5.8608000000000002</v>
          </cell>
          <cell r="O80">
            <v>0</v>
          </cell>
        </row>
        <row r="81">
          <cell r="N81">
            <v>13.192</v>
          </cell>
          <cell r="O81">
            <v>0</v>
          </cell>
        </row>
        <row r="82">
          <cell r="N82">
            <v>11.288000000000002</v>
          </cell>
          <cell r="O82">
            <v>0</v>
          </cell>
        </row>
        <row r="83">
          <cell r="N83">
            <v>3.8737600000000003</v>
          </cell>
          <cell r="O83">
            <v>0</v>
          </cell>
        </row>
        <row r="84">
          <cell r="N84">
            <v>6.6739999999999995</v>
          </cell>
          <cell r="O84">
            <v>0</v>
          </cell>
        </row>
        <row r="85">
          <cell r="N85">
            <v>6.6739999999999995</v>
          </cell>
          <cell r="O85">
            <v>0</v>
          </cell>
        </row>
        <row r="86">
          <cell r="N86">
            <v>4.0647200000000003</v>
          </cell>
          <cell r="O86">
            <v>0</v>
          </cell>
        </row>
        <row r="87">
          <cell r="N87">
            <v>10.151999999999999</v>
          </cell>
          <cell r="O87">
            <v>0</v>
          </cell>
        </row>
        <row r="88">
          <cell r="N88">
            <v>14.1</v>
          </cell>
          <cell r="O88">
            <v>0</v>
          </cell>
        </row>
        <row r="89">
          <cell r="N89">
            <v>12.129600000000002</v>
          </cell>
          <cell r="O89">
            <v>0</v>
          </cell>
        </row>
        <row r="90">
          <cell r="N90">
            <v>17.0867</v>
          </cell>
          <cell r="O90">
            <v>0</v>
          </cell>
        </row>
        <row r="91">
          <cell r="N91">
            <v>23.805</v>
          </cell>
          <cell r="O91">
            <v>0</v>
          </cell>
        </row>
        <row r="92">
          <cell r="N92">
            <v>8.5728000000000009</v>
          </cell>
          <cell r="O92">
            <v>0</v>
          </cell>
        </row>
        <row r="93">
          <cell r="N93">
            <v>0</v>
          </cell>
          <cell r="O93">
            <v>0</v>
          </cell>
        </row>
        <row r="94">
          <cell r="N94">
            <v>0</v>
          </cell>
          <cell r="O94">
            <v>0</v>
          </cell>
        </row>
        <row r="95">
          <cell r="N95">
            <v>0</v>
          </cell>
          <cell r="O95">
            <v>0</v>
          </cell>
        </row>
        <row r="96">
          <cell r="N96">
            <v>12.129599999999998</v>
          </cell>
          <cell r="O96">
            <v>0</v>
          </cell>
        </row>
        <row r="97">
          <cell r="N97">
            <v>7.3643999999999998</v>
          </cell>
          <cell r="O97">
            <v>0</v>
          </cell>
        </row>
        <row r="98">
          <cell r="N98">
            <v>5.6315999999999997</v>
          </cell>
          <cell r="O98">
            <v>0</v>
          </cell>
        </row>
        <row r="99">
          <cell r="N99">
            <v>3.4385000000000003</v>
          </cell>
          <cell r="O99">
            <v>0</v>
          </cell>
        </row>
        <row r="100">
          <cell r="N100">
            <v>7.7976000000000001</v>
          </cell>
          <cell r="O100">
            <v>0</v>
          </cell>
        </row>
        <row r="101">
          <cell r="N101">
            <v>7.7976000000000001</v>
          </cell>
          <cell r="O101">
            <v>0</v>
          </cell>
        </row>
        <row r="102">
          <cell r="N102">
            <v>11.016</v>
          </cell>
          <cell r="O102">
            <v>0</v>
          </cell>
        </row>
        <row r="103">
          <cell r="N103">
            <v>11.9</v>
          </cell>
          <cell r="O103">
            <v>0</v>
          </cell>
        </row>
        <row r="104">
          <cell r="N104">
            <v>12.58</v>
          </cell>
          <cell r="O104">
            <v>0</v>
          </cell>
        </row>
        <row r="105">
          <cell r="N105">
            <v>8.2249999999999996</v>
          </cell>
          <cell r="O105">
            <v>0</v>
          </cell>
        </row>
        <row r="106">
          <cell r="N106">
            <v>24.344000000000001</v>
          </cell>
          <cell r="O106">
            <v>0</v>
          </cell>
        </row>
        <row r="107">
          <cell r="N107">
            <v>0.40560000000000002</v>
          </cell>
          <cell r="O107">
            <v>0</v>
          </cell>
        </row>
        <row r="108">
          <cell r="N108">
            <v>0</v>
          </cell>
          <cell r="O108">
            <v>0</v>
          </cell>
        </row>
        <row r="109">
          <cell r="N109">
            <v>5.8608000000000002</v>
          </cell>
          <cell r="O109">
            <v>0</v>
          </cell>
        </row>
        <row r="110">
          <cell r="N110">
            <v>13.192</v>
          </cell>
          <cell r="O110">
            <v>0</v>
          </cell>
        </row>
        <row r="111">
          <cell r="N111">
            <v>11.288000000000002</v>
          </cell>
          <cell r="O111">
            <v>0</v>
          </cell>
        </row>
        <row r="112">
          <cell r="N112">
            <v>6.6739999999999995</v>
          </cell>
          <cell r="O112">
            <v>0</v>
          </cell>
        </row>
        <row r="113">
          <cell r="N113">
            <v>6.6739999999999995</v>
          </cell>
          <cell r="O113">
            <v>0</v>
          </cell>
        </row>
        <row r="114">
          <cell r="N114">
            <v>6.6269999999999998</v>
          </cell>
          <cell r="O114">
            <v>0</v>
          </cell>
        </row>
        <row r="115">
          <cell r="N115">
            <v>6.9559999999999995</v>
          </cell>
          <cell r="O115">
            <v>0</v>
          </cell>
        </row>
        <row r="116">
          <cell r="N116">
            <v>21.76</v>
          </cell>
          <cell r="O116">
            <v>0</v>
          </cell>
        </row>
        <row r="117">
          <cell r="N117">
            <v>21.216000000000001</v>
          </cell>
          <cell r="O117">
            <v>0</v>
          </cell>
        </row>
        <row r="118">
          <cell r="N118">
            <v>2.5</v>
          </cell>
          <cell r="O118">
            <v>0</v>
          </cell>
        </row>
        <row r="119">
          <cell r="N119">
            <v>8.2080000000000002</v>
          </cell>
          <cell r="O119">
            <v>0</v>
          </cell>
        </row>
        <row r="120">
          <cell r="N120">
            <v>0</v>
          </cell>
          <cell r="O120">
            <v>0</v>
          </cell>
        </row>
        <row r="121">
          <cell r="N121">
            <v>0</v>
          </cell>
          <cell r="O121">
            <v>0</v>
          </cell>
        </row>
        <row r="122">
          <cell r="N122">
            <v>0</v>
          </cell>
          <cell r="O122">
            <v>0</v>
          </cell>
        </row>
        <row r="123">
          <cell r="N123">
            <v>0</v>
          </cell>
          <cell r="O123">
            <v>0</v>
          </cell>
        </row>
        <row r="124">
          <cell r="N124">
            <v>9.2111999999999998</v>
          </cell>
          <cell r="O124">
            <v>0</v>
          </cell>
        </row>
        <row r="125">
          <cell r="N125">
            <v>6.5249999999999995</v>
          </cell>
          <cell r="O125">
            <v>0</v>
          </cell>
        </row>
        <row r="126">
          <cell r="N126">
            <v>6.0250000000000004</v>
          </cell>
          <cell r="O126">
            <v>0</v>
          </cell>
        </row>
        <row r="127">
          <cell r="N127">
            <v>11.00328</v>
          </cell>
          <cell r="O127">
            <v>0</v>
          </cell>
        </row>
        <row r="128">
          <cell r="N128">
            <v>11.00328</v>
          </cell>
          <cell r="O128">
            <v>0</v>
          </cell>
        </row>
        <row r="129">
          <cell r="N129">
            <v>6.0250000000000004</v>
          </cell>
          <cell r="O129">
            <v>0</v>
          </cell>
        </row>
        <row r="130">
          <cell r="N130">
            <v>15.360180000000001</v>
          </cell>
          <cell r="O130">
            <v>0</v>
          </cell>
        </row>
        <row r="131">
          <cell r="N131">
            <v>7.5964400000000003</v>
          </cell>
          <cell r="O131">
            <v>0</v>
          </cell>
        </row>
        <row r="132">
          <cell r="N132">
            <v>18.63138</v>
          </cell>
          <cell r="O132">
            <v>0</v>
          </cell>
        </row>
        <row r="133">
          <cell r="N133">
            <v>3.1920000000000002</v>
          </cell>
          <cell r="O133">
            <v>0</v>
          </cell>
        </row>
        <row r="134">
          <cell r="N134">
            <v>0.74588999999999994</v>
          </cell>
          <cell r="O134">
            <v>0</v>
          </cell>
        </row>
        <row r="135">
          <cell r="N135">
            <v>0</v>
          </cell>
          <cell r="O135">
            <v>0</v>
          </cell>
        </row>
        <row r="136">
          <cell r="N136">
            <v>3.1740000000000004</v>
          </cell>
          <cell r="O136">
            <v>0</v>
          </cell>
        </row>
        <row r="137">
          <cell r="N137">
            <v>3.2798000000000003</v>
          </cell>
          <cell r="O137">
            <v>0</v>
          </cell>
        </row>
        <row r="138">
          <cell r="N138">
            <v>0</v>
          </cell>
          <cell r="O138">
            <v>0</v>
          </cell>
        </row>
        <row r="139">
          <cell r="N139">
            <v>16.838069999999998</v>
          </cell>
          <cell r="O139">
            <v>0</v>
          </cell>
        </row>
        <row r="140">
          <cell r="N140">
            <v>14.295599999999999</v>
          </cell>
          <cell r="O140">
            <v>0</v>
          </cell>
        </row>
        <row r="141">
          <cell r="N141">
            <v>6.45</v>
          </cell>
          <cell r="O141">
            <v>0</v>
          </cell>
        </row>
        <row r="142">
          <cell r="N142">
            <v>1.9152000000000002</v>
          </cell>
          <cell r="O142">
            <v>0</v>
          </cell>
        </row>
        <row r="143">
          <cell r="N143">
            <v>9.2111999999999998</v>
          </cell>
          <cell r="O143">
            <v>0</v>
          </cell>
        </row>
        <row r="144">
          <cell r="N144">
            <v>6.5249999999999995</v>
          </cell>
          <cell r="O144">
            <v>0</v>
          </cell>
        </row>
        <row r="145">
          <cell r="N145">
            <v>6.0250000000000004</v>
          </cell>
          <cell r="O145">
            <v>0</v>
          </cell>
        </row>
        <row r="146">
          <cell r="N146">
            <v>11.00328</v>
          </cell>
          <cell r="O146">
            <v>0</v>
          </cell>
        </row>
        <row r="147">
          <cell r="N147">
            <v>11.00328</v>
          </cell>
          <cell r="O147">
            <v>0</v>
          </cell>
        </row>
        <row r="148">
          <cell r="N148">
            <v>6.0250000000000004</v>
          </cell>
          <cell r="O148">
            <v>0</v>
          </cell>
        </row>
        <row r="149">
          <cell r="N149">
            <v>15.201449999999999</v>
          </cell>
          <cell r="O149">
            <v>0</v>
          </cell>
        </row>
        <row r="150">
          <cell r="N150">
            <v>9.5325799999999994</v>
          </cell>
          <cell r="O150">
            <v>0</v>
          </cell>
        </row>
        <row r="151">
          <cell r="N151">
            <v>19.837500000000002</v>
          </cell>
          <cell r="O151">
            <v>0</v>
          </cell>
        </row>
        <row r="152">
          <cell r="N152">
            <v>3.4655999999999998</v>
          </cell>
          <cell r="O152">
            <v>0</v>
          </cell>
        </row>
        <row r="153">
          <cell r="N153">
            <v>0.74588999999999994</v>
          </cell>
          <cell r="O153">
            <v>0</v>
          </cell>
        </row>
        <row r="154">
          <cell r="N154">
            <v>0</v>
          </cell>
          <cell r="O154">
            <v>0</v>
          </cell>
        </row>
        <row r="155">
          <cell r="N155">
            <v>2.5921000000000003</v>
          </cell>
          <cell r="O155">
            <v>0</v>
          </cell>
        </row>
        <row r="156">
          <cell r="N156">
            <v>3.2269000000000001</v>
          </cell>
          <cell r="O156">
            <v>0</v>
          </cell>
        </row>
        <row r="157">
          <cell r="N157">
            <v>0</v>
          </cell>
          <cell r="O157">
            <v>0</v>
          </cell>
        </row>
        <row r="158">
          <cell r="N158">
            <v>2.8089900000000001</v>
          </cell>
          <cell r="O158">
            <v>0</v>
          </cell>
        </row>
        <row r="159">
          <cell r="N159">
            <v>14.295599999999999</v>
          </cell>
          <cell r="O159">
            <v>0</v>
          </cell>
        </row>
        <row r="160">
          <cell r="N160">
            <v>6.45</v>
          </cell>
          <cell r="O160">
            <v>0</v>
          </cell>
        </row>
        <row r="161">
          <cell r="N161">
            <v>3.3744000000000001</v>
          </cell>
          <cell r="O161">
            <v>0</v>
          </cell>
        </row>
        <row r="162">
          <cell r="N162">
            <v>3.7135799999999999</v>
          </cell>
          <cell r="O162">
            <v>0</v>
          </cell>
        </row>
        <row r="163">
          <cell r="N163">
            <v>23.588110000000004</v>
          </cell>
          <cell r="O163">
            <v>0</v>
          </cell>
        </row>
        <row r="164">
          <cell r="N164">
            <v>8.6479999999999997</v>
          </cell>
          <cell r="O164">
            <v>0</v>
          </cell>
        </row>
        <row r="165">
          <cell r="N165">
            <v>4.31135</v>
          </cell>
          <cell r="O165">
            <v>0</v>
          </cell>
        </row>
        <row r="166">
          <cell r="N166">
            <v>3.0095999999999998</v>
          </cell>
          <cell r="O166">
            <v>0</v>
          </cell>
        </row>
        <row r="167">
          <cell r="N167">
            <v>6.4979999999999993</v>
          </cell>
          <cell r="O167">
            <v>0</v>
          </cell>
        </row>
        <row r="168">
          <cell r="N168">
            <v>6.4979999999999993</v>
          </cell>
          <cell r="O168">
            <v>0</v>
          </cell>
        </row>
        <row r="169">
          <cell r="N169">
            <v>4.9249900000000002</v>
          </cell>
          <cell r="O169">
            <v>0</v>
          </cell>
        </row>
        <row r="170">
          <cell r="N170">
            <v>11.0839</v>
          </cell>
          <cell r="O170">
            <v>0</v>
          </cell>
        </row>
        <row r="171">
          <cell r="N171">
            <v>35.623899999999999</v>
          </cell>
          <cell r="O171">
            <v>0</v>
          </cell>
        </row>
        <row r="172">
          <cell r="N172">
            <v>38.036999999999999</v>
          </cell>
          <cell r="O172">
            <v>0</v>
          </cell>
        </row>
        <row r="173">
          <cell r="N173">
            <v>17.094000000000001</v>
          </cell>
          <cell r="O173">
            <v>0</v>
          </cell>
        </row>
        <row r="174">
          <cell r="N174">
            <v>9.2111999999999998</v>
          </cell>
          <cell r="O174">
            <v>0</v>
          </cell>
        </row>
        <row r="175">
          <cell r="N175">
            <v>0</v>
          </cell>
          <cell r="O175">
            <v>0</v>
          </cell>
        </row>
        <row r="176">
          <cell r="N176">
            <v>3.2745100000000003</v>
          </cell>
          <cell r="O176">
            <v>0</v>
          </cell>
        </row>
        <row r="177">
          <cell r="N177">
            <v>14.295599999999999</v>
          </cell>
          <cell r="O177">
            <v>0</v>
          </cell>
        </row>
        <row r="178">
          <cell r="N178">
            <v>6.45</v>
          </cell>
          <cell r="O178">
            <v>0</v>
          </cell>
        </row>
        <row r="179">
          <cell r="N179">
            <v>2.6448</v>
          </cell>
          <cell r="O179">
            <v>0</v>
          </cell>
        </row>
        <row r="180">
          <cell r="N180">
            <v>3.8511200000000003</v>
          </cell>
          <cell r="O180">
            <v>0</v>
          </cell>
        </row>
        <row r="181">
          <cell r="N181">
            <v>2.9184000000000001</v>
          </cell>
          <cell r="O181">
            <v>0</v>
          </cell>
        </row>
        <row r="182">
          <cell r="N182">
            <v>9.2111999999999998</v>
          </cell>
          <cell r="O182">
            <v>0</v>
          </cell>
        </row>
        <row r="183">
          <cell r="N183">
            <v>3.2269000000000001</v>
          </cell>
          <cell r="O183">
            <v>0</v>
          </cell>
        </row>
        <row r="184">
          <cell r="N184">
            <v>7.75</v>
          </cell>
          <cell r="O184">
            <v>0</v>
          </cell>
        </row>
        <row r="185">
          <cell r="N185">
            <v>6.0250000000000004</v>
          </cell>
          <cell r="O185">
            <v>0</v>
          </cell>
        </row>
        <row r="186">
          <cell r="N186">
            <v>11.52312</v>
          </cell>
          <cell r="O186">
            <v>0</v>
          </cell>
        </row>
        <row r="187">
          <cell r="N187">
            <v>11.52312</v>
          </cell>
          <cell r="O187">
            <v>0</v>
          </cell>
        </row>
        <row r="188">
          <cell r="N188">
            <v>6.0250000000000004</v>
          </cell>
          <cell r="O188">
            <v>0</v>
          </cell>
        </row>
        <row r="189">
          <cell r="N189">
            <v>15.653220000000001</v>
          </cell>
          <cell r="O189">
            <v>0</v>
          </cell>
        </row>
        <row r="190">
          <cell r="N190">
            <v>6.0358900000000002</v>
          </cell>
          <cell r="O190">
            <v>0</v>
          </cell>
        </row>
        <row r="191">
          <cell r="N191">
            <v>18.63138</v>
          </cell>
          <cell r="O191">
            <v>0</v>
          </cell>
        </row>
        <row r="192">
          <cell r="N192">
            <v>0</v>
          </cell>
          <cell r="O192">
            <v>0</v>
          </cell>
        </row>
        <row r="193">
          <cell r="N193">
            <v>0.16900000000000001</v>
          </cell>
          <cell r="O193">
            <v>0</v>
          </cell>
        </row>
        <row r="194">
          <cell r="N194">
            <v>0</v>
          </cell>
          <cell r="O194">
            <v>0</v>
          </cell>
        </row>
        <row r="195">
          <cell r="N195">
            <v>16.504799999999999</v>
          </cell>
          <cell r="O195">
            <v>0</v>
          </cell>
        </row>
        <row r="196">
          <cell r="N196">
            <v>3.5510000000000002</v>
          </cell>
          <cell r="O196">
            <v>0</v>
          </cell>
        </row>
        <row r="197">
          <cell r="N197">
            <v>4.8139000000000003</v>
          </cell>
          <cell r="O197">
            <v>0</v>
          </cell>
        </row>
        <row r="198">
          <cell r="N198">
            <v>0</v>
          </cell>
          <cell r="O198">
            <v>0</v>
          </cell>
        </row>
        <row r="199">
          <cell r="N199">
            <v>14.295599999999999</v>
          </cell>
          <cell r="O199">
            <v>0</v>
          </cell>
        </row>
        <row r="200">
          <cell r="N200">
            <v>6.45</v>
          </cell>
          <cell r="O200">
            <v>0</v>
          </cell>
        </row>
        <row r="201">
          <cell r="N201">
            <v>0.19942000000000001</v>
          </cell>
          <cell r="O201">
            <v>0</v>
          </cell>
        </row>
        <row r="202">
          <cell r="N202">
            <v>23.862500000000001</v>
          </cell>
          <cell r="O202">
            <v>0</v>
          </cell>
        </row>
        <row r="203">
          <cell r="N203">
            <v>9</v>
          </cell>
          <cell r="O203">
            <v>0</v>
          </cell>
        </row>
        <row r="204">
          <cell r="N204">
            <v>0</v>
          </cell>
          <cell r="O204">
            <v>0</v>
          </cell>
        </row>
        <row r="205">
          <cell r="N205">
            <v>0</v>
          </cell>
          <cell r="O205">
            <v>0</v>
          </cell>
        </row>
        <row r="206">
          <cell r="N206">
            <v>0</v>
          </cell>
          <cell r="O206">
            <v>0</v>
          </cell>
        </row>
        <row r="207">
          <cell r="N207">
            <v>0</v>
          </cell>
          <cell r="O207">
            <v>0</v>
          </cell>
        </row>
        <row r="208">
          <cell r="N208">
            <v>5.29</v>
          </cell>
          <cell r="O208">
            <v>0</v>
          </cell>
        </row>
        <row r="209">
          <cell r="N209">
            <v>8.9930000000000003</v>
          </cell>
          <cell r="O209">
            <v>0</v>
          </cell>
        </row>
        <row r="210">
          <cell r="N210">
            <v>0</v>
          </cell>
          <cell r="O210">
            <v>0</v>
          </cell>
        </row>
        <row r="211">
          <cell r="N211">
            <v>0</v>
          </cell>
          <cell r="O211">
            <v>0</v>
          </cell>
        </row>
        <row r="212">
          <cell r="N212">
            <v>2.8620000000000005</v>
          </cell>
          <cell r="O212">
            <v>0</v>
          </cell>
        </row>
        <row r="213">
          <cell r="N213">
            <v>16.233600000000003</v>
          </cell>
          <cell r="O213">
            <v>0</v>
          </cell>
        </row>
        <row r="214">
          <cell r="N214">
            <v>4.7652000000000001</v>
          </cell>
          <cell r="O214">
            <v>3.4023000000000003</v>
          </cell>
        </row>
        <row r="215">
          <cell r="N215">
            <v>5.1983999999999995</v>
          </cell>
          <cell r="O215">
            <v>3.7115999999999998</v>
          </cell>
        </row>
        <row r="216">
          <cell r="N216">
            <v>20.360399999999998</v>
          </cell>
          <cell r="O216">
            <v>14.537100000000001</v>
          </cell>
        </row>
        <row r="217">
          <cell r="N217">
            <v>30.676800000000004</v>
          </cell>
          <cell r="O217">
            <v>0</v>
          </cell>
        </row>
        <row r="218">
          <cell r="N218">
            <v>21.760999999999996</v>
          </cell>
          <cell r="O218">
            <v>0</v>
          </cell>
        </row>
        <row r="219">
          <cell r="N219">
            <v>4.1192800000000007</v>
          </cell>
          <cell r="O219">
            <v>0</v>
          </cell>
        </row>
        <row r="220">
          <cell r="N220">
            <v>4.1192800000000007</v>
          </cell>
          <cell r="O220">
            <v>0</v>
          </cell>
        </row>
        <row r="221">
          <cell r="N221">
            <v>4.1192800000000007</v>
          </cell>
          <cell r="O221">
            <v>0</v>
          </cell>
        </row>
        <row r="222">
          <cell r="N222">
            <v>4.1192800000000007</v>
          </cell>
          <cell r="O222">
            <v>0</v>
          </cell>
        </row>
        <row r="223">
          <cell r="N223">
            <v>0</v>
          </cell>
          <cell r="O223">
            <v>0</v>
          </cell>
        </row>
        <row r="224">
          <cell r="N224">
            <v>0</v>
          </cell>
          <cell r="O224">
            <v>0</v>
          </cell>
        </row>
        <row r="225">
          <cell r="N225">
            <v>4.0101600000000008</v>
          </cell>
          <cell r="O225">
            <v>0</v>
          </cell>
        </row>
        <row r="226">
          <cell r="N226">
            <v>3.7373600000000002</v>
          </cell>
          <cell r="O226">
            <v>0</v>
          </cell>
        </row>
        <row r="227">
          <cell r="N227">
            <v>3.7373600000000002</v>
          </cell>
          <cell r="O227">
            <v>0</v>
          </cell>
        </row>
        <row r="228">
          <cell r="N228">
            <v>4.1192800000000007</v>
          </cell>
          <cell r="O228">
            <v>0</v>
          </cell>
        </row>
        <row r="229">
          <cell r="N229">
            <v>4.1192800000000007</v>
          </cell>
          <cell r="O229">
            <v>0</v>
          </cell>
        </row>
        <row r="230">
          <cell r="N230">
            <v>4.0647200000000003</v>
          </cell>
          <cell r="O230">
            <v>0</v>
          </cell>
        </row>
        <row r="231">
          <cell r="N231">
            <v>22.260480000000001</v>
          </cell>
          <cell r="O231">
            <v>0</v>
          </cell>
        </row>
        <row r="232">
          <cell r="N232">
            <v>5.4487000000000005</v>
          </cell>
          <cell r="O232">
            <v>0</v>
          </cell>
        </row>
        <row r="233">
          <cell r="N233">
            <v>7.7976000000000001</v>
          </cell>
          <cell r="O233">
            <v>5.5674000000000001</v>
          </cell>
        </row>
        <row r="234">
          <cell r="N234">
            <v>5.1983999999999995</v>
          </cell>
          <cell r="O234">
            <v>3.7115999999999998</v>
          </cell>
        </row>
        <row r="235">
          <cell r="N235">
            <v>4.7652000000000001</v>
          </cell>
          <cell r="O235">
            <v>3.4023000000000003</v>
          </cell>
        </row>
        <row r="236">
          <cell r="N236">
            <v>2.1970000000000001</v>
          </cell>
          <cell r="O236">
            <v>0</v>
          </cell>
        </row>
        <row r="237">
          <cell r="N237">
            <v>7.3643999999999998</v>
          </cell>
          <cell r="O237">
            <v>5.2580999999999998</v>
          </cell>
        </row>
        <row r="238">
          <cell r="N238">
            <v>15.274999999999999</v>
          </cell>
          <cell r="O238">
            <v>0</v>
          </cell>
        </row>
        <row r="239">
          <cell r="N239">
            <v>31.672080000000005</v>
          </cell>
          <cell r="O239">
            <v>0</v>
          </cell>
        </row>
        <row r="240">
          <cell r="N240">
            <v>0</v>
          </cell>
          <cell r="O240">
            <v>0</v>
          </cell>
        </row>
        <row r="241">
          <cell r="N241">
            <v>0</v>
          </cell>
          <cell r="O241">
            <v>0</v>
          </cell>
        </row>
        <row r="242">
          <cell r="N242">
            <v>0</v>
          </cell>
          <cell r="O242">
            <v>0</v>
          </cell>
        </row>
        <row r="243">
          <cell r="N243">
            <v>0</v>
          </cell>
          <cell r="O243">
            <v>0</v>
          </cell>
        </row>
        <row r="244">
          <cell r="N244">
            <v>0</v>
          </cell>
          <cell r="O244">
            <v>0</v>
          </cell>
        </row>
        <row r="245">
          <cell r="N245">
            <v>43.430900000000001</v>
          </cell>
          <cell r="O245">
            <v>0</v>
          </cell>
        </row>
        <row r="246">
          <cell r="N246">
            <v>31.262880000000003</v>
          </cell>
          <cell r="O246">
            <v>0</v>
          </cell>
        </row>
        <row r="247">
          <cell r="N247">
            <v>23.117300000000004</v>
          </cell>
          <cell r="O247">
            <v>0</v>
          </cell>
        </row>
        <row r="248">
          <cell r="N248">
            <v>5.1714000000000002</v>
          </cell>
          <cell r="O248">
            <v>0</v>
          </cell>
        </row>
        <row r="249">
          <cell r="N249">
            <v>0</v>
          </cell>
          <cell r="O249">
            <v>0</v>
          </cell>
        </row>
        <row r="250">
          <cell r="N250">
            <v>0</v>
          </cell>
          <cell r="O250">
            <v>0</v>
          </cell>
        </row>
        <row r="251">
          <cell r="N251">
            <v>38.055599999999998</v>
          </cell>
          <cell r="O251">
            <v>0</v>
          </cell>
        </row>
        <row r="252">
          <cell r="N252">
            <v>107.21040000000001</v>
          </cell>
          <cell r="O252">
            <v>0</v>
          </cell>
        </row>
        <row r="253">
          <cell r="N253">
            <v>66.126720000000006</v>
          </cell>
          <cell r="O253">
            <v>0</v>
          </cell>
        </row>
        <row r="254">
          <cell r="N254">
            <v>82.003680000000003</v>
          </cell>
          <cell r="O254">
            <v>0</v>
          </cell>
        </row>
        <row r="255">
          <cell r="N255">
            <v>39.283200000000001</v>
          </cell>
          <cell r="O255">
            <v>0</v>
          </cell>
        </row>
        <row r="256">
          <cell r="N256">
            <v>0</v>
          </cell>
          <cell r="O256">
            <v>0</v>
          </cell>
        </row>
        <row r="257">
          <cell r="N257">
            <v>48.121919999999996</v>
          </cell>
          <cell r="O257">
            <v>0</v>
          </cell>
        </row>
        <row r="258">
          <cell r="N258">
            <v>2.94624</v>
          </cell>
          <cell r="O258">
            <v>0</v>
          </cell>
        </row>
        <row r="259">
          <cell r="N259">
            <v>45.339359999999999</v>
          </cell>
          <cell r="O259">
            <v>0</v>
          </cell>
        </row>
        <row r="260">
          <cell r="N260">
            <v>4.5494000000000003</v>
          </cell>
          <cell r="O260">
            <v>0</v>
          </cell>
        </row>
        <row r="261">
          <cell r="N261">
            <v>4.7467200000000007</v>
          </cell>
          <cell r="O261">
            <v>0</v>
          </cell>
        </row>
        <row r="262">
          <cell r="N262">
            <v>1.1999</v>
          </cell>
          <cell r="O262">
            <v>0</v>
          </cell>
        </row>
        <row r="263">
          <cell r="N263">
            <v>4.6103200000000006</v>
          </cell>
          <cell r="O263">
            <v>0</v>
          </cell>
        </row>
        <row r="264">
          <cell r="N264">
            <v>2.8627199999999999</v>
          </cell>
          <cell r="O264">
            <v>0</v>
          </cell>
        </row>
        <row r="265">
          <cell r="N265">
            <v>6.547200000000001</v>
          </cell>
          <cell r="O265">
            <v>0</v>
          </cell>
        </row>
        <row r="266">
          <cell r="N266">
            <v>4.6103200000000006</v>
          </cell>
          <cell r="O266">
            <v>0</v>
          </cell>
        </row>
        <row r="267">
          <cell r="N267">
            <v>5.7287999999999997</v>
          </cell>
          <cell r="O267">
            <v>0</v>
          </cell>
        </row>
        <row r="268">
          <cell r="N268">
            <v>4.1738400000000002</v>
          </cell>
          <cell r="O268">
            <v>0</v>
          </cell>
        </row>
        <row r="269">
          <cell r="N269">
            <v>1.8950400000000001</v>
          </cell>
          <cell r="O269">
            <v>0</v>
          </cell>
        </row>
        <row r="270">
          <cell r="N270">
            <v>136.50912000000002</v>
          </cell>
          <cell r="O270">
            <v>0</v>
          </cell>
        </row>
        <row r="271">
          <cell r="N271">
            <v>8.9400999999999993</v>
          </cell>
          <cell r="O271">
            <v>0</v>
          </cell>
        </row>
        <row r="272">
          <cell r="N272">
            <v>0</v>
          </cell>
          <cell r="O272">
            <v>0</v>
          </cell>
        </row>
        <row r="273">
          <cell r="N273">
            <v>0</v>
          </cell>
          <cell r="O273">
            <v>0</v>
          </cell>
        </row>
        <row r="274">
          <cell r="N274">
            <v>16.233600000000003</v>
          </cell>
          <cell r="O274">
            <v>0</v>
          </cell>
        </row>
        <row r="275">
          <cell r="N275">
            <v>2.8620000000000005</v>
          </cell>
          <cell r="O275">
            <v>0</v>
          </cell>
        </row>
        <row r="276">
          <cell r="N276">
            <v>4.7652000000000001</v>
          </cell>
          <cell r="O276">
            <v>3.4023000000000003</v>
          </cell>
        </row>
        <row r="277">
          <cell r="N277">
            <v>5.1983999999999995</v>
          </cell>
          <cell r="O277">
            <v>3.7115999999999998</v>
          </cell>
        </row>
        <row r="278">
          <cell r="N278">
            <v>20.360399999999998</v>
          </cell>
          <cell r="O278">
            <v>14.537100000000001</v>
          </cell>
        </row>
        <row r="279">
          <cell r="N279">
            <v>0</v>
          </cell>
          <cell r="O279">
            <v>0</v>
          </cell>
        </row>
        <row r="280">
          <cell r="N280">
            <v>3.5736800000000004</v>
          </cell>
          <cell r="O280">
            <v>0</v>
          </cell>
        </row>
        <row r="281">
          <cell r="N281">
            <v>4.1192800000000007</v>
          </cell>
          <cell r="O281">
            <v>0</v>
          </cell>
        </row>
        <row r="282">
          <cell r="N282">
            <v>14.334999999999999</v>
          </cell>
          <cell r="O282">
            <v>0</v>
          </cell>
        </row>
        <row r="283">
          <cell r="N283">
            <v>4.1192800000000007</v>
          </cell>
          <cell r="O283">
            <v>0</v>
          </cell>
        </row>
        <row r="284">
          <cell r="N284">
            <v>4.1192800000000007</v>
          </cell>
          <cell r="O284">
            <v>0</v>
          </cell>
        </row>
        <row r="285">
          <cell r="N285">
            <v>4.0647200000000003</v>
          </cell>
          <cell r="O285">
            <v>0</v>
          </cell>
        </row>
        <row r="286">
          <cell r="N286">
            <v>4.1192800000000007</v>
          </cell>
          <cell r="O286">
            <v>0</v>
          </cell>
        </row>
        <row r="287">
          <cell r="N287">
            <v>4.1192800000000007</v>
          </cell>
          <cell r="O287">
            <v>0</v>
          </cell>
        </row>
        <row r="288">
          <cell r="N288">
            <v>4.1192800000000007</v>
          </cell>
          <cell r="O288">
            <v>0</v>
          </cell>
        </row>
        <row r="289">
          <cell r="N289">
            <v>4.1192800000000007</v>
          </cell>
          <cell r="O289">
            <v>0</v>
          </cell>
        </row>
        <row r="290">
          <cell r="N290">
            <v>4.1192800000000007</v>
          </cell>
          <cell r="O290">
            <v>0</v>
          </cell>
        </row>
        <row r="291">
          <cell r="N291">
            <v>4.1192800000000007</v>
          </cell>
          <cell r="O291">
            <v>0</v>
          </cell>
        </row>
        <row r="292">
          <cell r="N292">
            <v>4.1192800000000007</v>
          </cell>
          <cell r="O292">
            <v>0</v>
          </cell>
        </row>
        <row r="293">
          <cell r="N293">
            <v>4.0647200000000003</v>
          </cell>
          <cell r="O293">
            <v>0</v>
          </cell>
        </row>
        <row r="294">
          <cell r="N294">
            <v>24.948999999999998</v>
          </cell>
          <cell r="O294">
            <v>0</v>
          </cell>
        </row>
        <row r="295">
          <cell r="N295">
            <v>19.396080000000001</v>
          </cell>
          <cell r="O295">
            <v>0</v>
          </cell>
        </row>
        <row r="296">
          <cell r="N296">
            <v>3.51912</v>
          </cell>
          <cell r="O296">
            <v>0</v>
          </cell>
        </row>
        <row r="297">
          <cell r="N297">
            <v>3.6009600000000002</v>
          </cell>
          <cell r="O297">
            <v>0</v>
          </cell>
        </row>
        <row r="298">
          <cell r="N298">
            <v>17.268240000000002</v>
          </cell>
          <cell r="O298">
            <v>0</v>
          </cell>
        </row>
        <row r="299">
          <cell r="N299">
            <v>25.656500000000001</v>
          </cell>
          <cell r="O299">
            <v>0</v>
          </cell>
        </row>
        <row r="300">
          <cell r="N300">
            <v>18.986879999999999</v>
          </cell>
          <cell r="O300">
            <v>0</v>
          </cell>
        </row>
        <row r="301">
          <cell r="N301">
            <v>12.276</v>
          </cell>
          <cell r="O301">
            <v>0</v>
          </cell>
        </row>
        <row r="302">
          <cell r="N302">
            <v>12.276</v>
          </cell>
          <cell r="O302">
            <v>0</v>
          </cell>
        </row>
        <row r="303">
          <cell r="N303">
            <v>1.4515200000000001</v>
          </cell>
          <cell r="O303">
            <v>0</v>
          </cell>
        </row>
        <row r="304">
          <cell r="N304">
            <v>0</v>
          </cell>
          <cell r="O304">
            <v>0</v>
          </cell>
        </row>
        <row r="305">
          <cell r="N305">
            <v>0</v>
          </cell>
          <cell r="O305">
            <v>0</v>
          </cell>
        </row>
        <row r="306">
          <cell r="N306">
            <v>1.272</v>
          </cell>
          <cell r="O306">
            <v>0</v>
          </cell>
        </row>
        <row r="307">
          <cell r="N307">
            <v>6.9564000000000004</v>
          </cell>
          <cell r="O307">
            <v>0</v>
          </cell>
        </row>
        <row r="308">
          <cell r="N308">
            <v>11.0352</v>
          </cell>
          <cell r="O308">
            <v>0</v>
          </cell>
        </row>
        <row r="309">
          <cell r="N309">
            <v>4.4193600000000002</v>
          </cell>
          <cell r="O309">
            <v>0</v>
          </cell>
        </row>
        <row r="310">
          <cell r="N310">
            <v>4.2556799999999999</v>
          </cell>
          <cell r="O310">
            <v>0</v>
          </cell>
        </row>
        <row r="311">
          <cell r="N311">
            <v>18.885300000000001</v>
          </cell>
          <cell r="O311">
            <v>0</v>
          </cell>
        </row>
        <row r="312">
          <cell r="N312">
            <v>12.276</v>
          </cell>
          <cell r="O312">
            <v>0</v>
          </cell>
        </row>
        <row r="313">
          <cell r="N313">
            <v>4.9104000000000001</v>
          </cell>
          <cell r="O313">
            <v>0</v>
          </cell>
        </row>
        <row r="314">
          <cell r="N314">
            <v>12.357839999999999</v>
          </cell>
          <cell r="O314">
            <v>0</v>
          </cell>
        </row>
        <row r="315">
          <cell r="N315">
            <v>12.19416</v>
          </cell>
          <cell r="O315">
            <v>0</v>
          </cell>
        </row>
        <row r="316">
          <cell r="N316">
            <v>12.276</v>
          </cell>
          <cell r="O316">
            <v>0</v>
          </cell>
        </row>
        <row r="317">
          <cell r="N317">
            <v>0</v>
          </cell>
          <cell r="O317">
            <v>0</v>
          </cell>
        </row>
        <row r="318">
          <cell r="N318">
            <v>29.457599999999999</v>
          </cell>
          <cell r="O318">
            <v>21.032399999999999</v>
          </cell>
        </row>
        <row r="319">
          <cell r="N319">
            <v>5.1983999999999995</v>
          </cell>
          <cell r="O319">
            <v>3.7115999999999998</v>
          </cell>
        </row>
        <row r="320">
          <cell r="N320">
            <v>5.1983999999999995</v>
          </cell>
          <cell r="O320">
            <v>3.7115999999999998</v>
          </cell>
        </row>
        <row r="321">
          <cell r="N321">
            <v>5.1983999999999995</v>
          </cell>
          <cell r="O321">
            <v>3.7115999999999998</v>
          </cell>
        </row>
        <row r="322">
          <cell r="N322">
            <v>24.069500000000001</v>
          </cell>
          <cell r="O322">
            <v>0</v>
          </cell>
        </row>
        <row r="323">
          <cell r="N323">
            <v>0</v>
          </cell>
          <cell r="O323">
            <v>0</v>
          </cell>
        </row>
        <row r="324">
          <cell r="N324">
            <v>0</v>
          </cell>
          <cell r="O324">
            <v>0</v>
          </cell>
        </row>
        <row r="325">
          <cell r="N325">
            <v>11.8668</v>
          </cell>
          <cell r="O325">
            <v>0</v>
          </cell>
        </row>
        <row r="326">
          <cell r="N326">
            <v>15.2881</v>
          </cell>
          <cell r="O326">
            <v>0</v>
          </cell>
        </row>
        <row r="327">
          <cell r="N327">
            <v>8.1294400000000007</v>
          </cell>
          <cell r="O327">
            <v>0</v>
          </cell>
        </row>
        <row r="328">
          <cell r="N328">
            <v>0.59150000000000003</v>
          </cell>
          <cell r="O328">
            <v>0</v>
          </cell>
        </row>
        <row r="329">
          <cell r="N329">
            <v>13.251599999999998</v>
          </cell>
          <cell r="O329">
            <v>0</v>
          </cell>
        </row>
        <row r="330">
          <cell r="N330">
            <v>38.464800000000004</v>
          </cell>
          <cell r="O330">
            <v>0</v>
          </cell>
        </row>
        <row r="331">
          <cell r="N331">
            <v>35.390100000000004</v>
          </cell>
          <cell r="O331">
            <v>0</v>
          </cell>
        </row>
        <row r="332">
          <cell r="N332">
            <v>3.8616999999999999</v>
          </cell>
          <cell r="O332">
            <v>0</v>
          </cell>
        </row>
        <row r="333">
          <cell r="N333">
            <v>33.063360000000003</v>
          </cell>
          <cell r="O333">
            <v>0</v>
          </cell>
        </row>
        <row r="334">
          <cell r="N334">
            <v>80.039519999999996</v>
          </cell>
          <cell r="O334">
            <v>0</v>
          </cell>
        </row>
        <row r="335">
          <cell r="N335">
            <v>86.095680000000002</v>
          </cell>
          <cell r="O335">
            <v>0</v>
          </cell>
        </row>
        <row r="336">
          <cell r="N336">
            <v>84.213360000000009</v>
          </cell>
          <cell r="O336">
            <v>0</v>
          </cell>
        </row>
        <row r="337">
          <cell r="N337">
            <v>44.930160000000001</v>
          </cell>
          <cell r="O337">
            <v>0</v>
          </cell>
        </row>
        <row r="338">
          <cell r="N338">
            <v>40.510800000000003</v>
          </cell>
          <cell r="O338">
            <v>0</v>
          </cell>
        </row>
        <row r="339">
          <cell r="N339">
            <v>45.012</v>
          </cell>
          <cell r="O339">
            <v>0</v>
          </cell>
        </row>
        <row r="340">
          <cell r="N340">
            <v>40.592640000000003</v>
          </cell>
          <cell r="O340">
            <v>0</v>
          </cell>
        </row>
        <row r="341">
          <cell r="N341">
            <v>45.09384</v>
          </cell>
          <cell r="O341">
            <v>0</v>
          </cell>
        </row>
        <row r="342">
          <cell r="N342">
            <v>5.5016000000000007</v>
          </cell>
          <cell r="O342">
            <v>0</v>
          </cell>
        </row>
        <row r="343">
          <cell r="N343">
            <v>4.6376000000000008</v>
          </cell>
          <cell r="O343">
            <v>0</v>
          </cell>
        </row>
        <row r="344">
          <cell r="N344">
            <v>11.70312</v>
          </cell>
          <cell r="O344">
            <v>0</v>
          </cell>
        </row>
        <row r="345">
          <cell r="N345">
            <v>4.6376000000000008</v>
          </cell>
          <cell r="O345">
            <v>0</v>
          </cell>
        </row>
        <row r="346">
          <cell r="N346">
            <v>1.1830000000000001</v>
          </cell>
          <cell r="O346">
            <v>0</v>
          </cell>
        </row>
        <row r="347">
          <cell r="N347">
            <v>43.642500000000005</v>
          </cell>
          <cell r="O347">
            <v>0</v>
          </cell>
        </row>
        <row r="348">
          <cell r="N348">
            <v>6.7381600000000006</v>
          </cell>
          <cell r="O348">
            <v>0</v>
          </cell>
        </row>
        <row r="349">
          <cell r="N349">
            <v>15.4506</v>
          </cell>
          <cell r="O349">
            <v>0</v>
          </cell>
        </row>
        <row r="350">
          <cell r="N350">
            <v>0.8619</v>
          </cell>
          <cell r="O350">
            <v>0</v>
          </cell>
        </row>
        <row r="351">
          <cell r="N351">
            <v>28.092000000000002</v>
          </cell>
          <cell r="O351">
            <v>0</v>
          </cell>
        </row>
        <row r="352">
          <cell r="N352">
            <v>0</v>
          </cell>
          <cell r="O352">
            <v>0</v>
          </cell>
        </row>
        <row r="353">
          <cell r="N353">
            <v>87.896160000000009</v>
          </cell>
          <cell r="O353">
            <v>0</v>
          </cell>
        </row>
        <row r="354">
          <cell r="N354">
            <v>0</v>
          </cell>
          <cell r="O354">
            <v>0</v>
          </cell>
        </row>
        <row r="355">
          <cell r="N355">
            <v>0</v>
          </cell>
          <cell r="O355">
            <v>0</v>
          </cell>
        </row>
        <row r="356">
          <cell r="N356">
            <v>16.122479999999999</v>
          </cell>
          <cell r="O356">
            <v>0</v>
          </cell>
        </row>
        <row r="357">
          <cell r="N357">
            <v>0</v>
          </cell>
          <cell r="O357">
            <v>0</v>
          </cell>
        </row>
        <row r="358">
          <cell r="N358">
            <v>4.3375199999999996</v>
          </cell>
          <cell r="O358">
            <v>0</v>
          </cell>
        </row>
        <row r="359">
          <cell r="N359">
            <v>9.0023999999999997</v>
          </cell>
          <cell r="O359">
            <v>0</v>
          </cell>
        </row>
        <row r="360">
          <cell r="N360">
            <v>8.9400999999999993</v>
          </cell>
          <cell r="O360">
            <v>0</v>
          </cell>
        </row>
        <row r="361">
          <cell r="N361">
            <v>0</v>
          </cell>
          <cell r="O361">
            <v>0</v>
          </cell>
        </row>
        <row r="362">
          <cell r="N362">
            <v>0</v>
          </cell>
          <cell r="O362">
            <v>0</v>
          </cell>
        </row>
        <row r="363">
          <cell r="N363">
            <v>16.233600000000003</v>
          </cell>
          <cell r="O363">
            <v>0</v>
          </cell>
        </row>
        <row r="364">
          <cell r="N364">
            <v>2.8620000000000005</v>
          </cell>
          <cell r="O364">
            <v>0</v>
          </cell>
        </row>
        <row r="365">
          <cell r="N365">
            <v>4.7652000000000001</v>
          </cell>
          <cell r="O365">
            <v>3.4023000000000003</v>
          </cell>
        </row>
        <row r="366">
          <cell r="N366">
            <v>4.7652000000000001</v>
          </cell>
          <cell r="O366">
            <v>3.4023000000000003</v>
          </cell>
        </row>
        <row r="367">
          <cell r="N367">
            <v>19.927199999999999</v>
          </cell>
          <cell r="O367">
            <v>14.227799999999998</v>
          </cell>
        </row>
        <row r="368">
          <cell r="N368">
            <v>4.1192800000000007</v>
          </cell>
          <cell r="O368">
            <v>0</v>
          </cell>
        </row>
        <row r="369">
          <cell r="N369">
            <v>0</v>
          </cell>
          <cell r="O369">
            <v>0</v>
          </cell>
        </row>
        <row r="370">
          <cell r="N370">
            <v>3.5736800000000004</v>
          </cell>
          <cell r="O370">
            <v>0</v>
          </cell>
        </row>
        <row r="371">
          <cell r="N371">
            <v>4.1192800000000007</v>
          </cell>
          <cell r="O371">
            <v>0</v>
          </cell>
        </row>
        <row r="372">
          <cell r="N372">
            <v>7.0969999999999995</v>
          </cell>
          <cell r="O372">
            <v>0</v>
          </cell>
        </row>
        <row r="373">
          <cell r="N373">
            <v>4.1192800000000007</v>
          </cell>
          <cell r="O373">
            <v>0</v>
          </cell>
        </row>
        <row r="374">
          <cell r="N374">
            <v>4.1192800000000007</v>
          </cell>
          <cell r="O374">
            <v>0</v>
          </cell>
        </row>
        <row r="375">
          <cell r="N375">
            <v>4.0647200000000003</v>
          </cell>
          <cell r="O375">
            <v>0</v>
          </cell>
        </row>
        <row r="376">
          <cell r="N376">
            <v>4.1192800000000007</v>
          </cell>
          <cell r="O376">
            <v>0</v>
          </cell>
        </row>
        <row r="377">
          <cell r="N377">
            <v>25.112599999999997</v>
          </cell>
          <cell r="O377">
            <v>0</v>
          </cell>
        </row>
        <row r="378">
          <cell r="N378">
            <v>4.2829600000000001</v>
          </cell>
          <cell r="O378">
            <v>0</v>
          </cell>
        </row>
        <row r="379">
          <cell r="N379">
            <v>3.9556000000000004</v>
          </cell>
          <cell r="O379">
            <v>0</v>
          </cell>
        </row>
        <row r="380">
          <cell r="N380">
            <v>4.1192800000000007</v>
          </cell>
          <cell r="O380">
            <v>0</v>
          </cell>
        </row>
        <row r="381">
          <cell r="N381">
            <v>4.1192800000000007</v>
          </cell>
          <cell r="O381">
            <v>0</v>
          </cell>
        </row>
        <row r="382">
          <cell r="N382">
            <v>14.334999999999999</v>
          </cell>
          <cell r="O382">
            <v>0</v>
          </cell>
        </row>
        <row r="383">
          <cell r="N383">
            <v>4.0647200000000003</v>
          </cell>
          <cell r="O383">
            <v>0</v>
          </cell>
        </row>
        <row r="384">
          <cell r="N384">
            <v>14.07648</v>
          </cell>
          <cell r="O384">
            <v>0</v>
          </cell>
        </row>
        <row r="385">
          <cell r="N385">
            <v>11.62128</v>
          </cell>
          <cell r="O385">
            <v>0</v>
          </cell>
        </row>
        <row r="386">
          <cell r="N386">
            <v>11.78496</v>
          </cell>
          <cell r="O386">
            <v>0</v>
          </cell>
        </row>
        <row r="387">
          <cell r="N387">
            <v>18.197600000000001</v>
          </cell>
          <cell r="O387">
            <v>0</v>
          </cell>
        </row>
        <row r="388">
          <cell r="N388">
            <v>23.651759999999999</v>
          </cell>
          <cell r="O388">
            <v>0</v>
          </cell>
        </row>
        <row r="389">
          <cell r="N389">
            <v>5.3196000000000003</v>
          </cell>
          <cell r="O389">
            <v>0</v>
          </cell>
        </row>
        <row r="390">
          <cell r="N390">
            <v>6.4653600000000004</v>
          </cell>
          <cell r="O390">
            <v>0</v>
          </cell>
        </row>
        <row r="391">
          <cell r="N391">
            <v>9.0842399999999994</v>
          </cell>
          <cell r="O391">
            <v>0</v>
          </cell>
        </row>
        <row r="392">
          <cell r="N392">
            <v>7.28376</v>
          </cell>
          <cell r="O392">
            <v>0</v>
          </cell>
        </row>
        <row r="393">
          <cell r="N393">
            <v>0</v>
          </cell>
          <cell r="O393">
            <v>0</v>
          </cell>
        </row>
        <row r="394">
          <cell r="N394">
            <v>0</v>
          </cell>
          <cell r="O394">
            <v>0</v>
          </cell>
        </row>
        <row r="395">
          <cell r="N395">
            <v>8.4295200000000001</v>
          </cell>
          <cell r="O395">
            <v>0</v>
          </cell>
        </row>
        <row r="396">
          <cell r="N396">
            <v>29.465300000000003</v>
          </cell>
          <cell r="O396">
            <v>0</v>
          </cell>
        </row>
        <row r="397">
          <cell r="N397">
            <v>11.0352</v>
          </cell>
          <cell r="O397">
            <v>0</v>
          </cell>
        </row>
        <row r="398">
          <cell r="N398">
            <v>8.3476800000000004</v>
          </cell>
          <cell r="O398">
            <v>0</v>
          </cell>
        </row>
        <row r="399">
          <cell r="N399">
            <v>1.8928</v>
          </cell>
          <cell r="O399">
            <v>0</v>
          </cell>
        </row>
        <row r="400">
          <cell r="N400">
            <v>9.1660799999999991</v>
          </cell>
          <cell r="O400">
            <v>0</v>
          </cell>
        </row>
        <row r="401">
          <cell r="N401">
            <v>9.1660799999999991</v>
          </cell>
          <cell r="O401">
            <v>0</v>
          </cell>
        </row>
        <row r="402">
          <cell r="N402">
            <v>21.107099999999999</v>
          </cell>
          <cell r="O402">
            <v>0</v>
          </cell>
        </row>
        <row r="403">
          <cell r="N403">
            <v>9.1660799999999991</v>
          </cell>
          <cell r="O403">
            <v>0</v>
          </cell>
        </row>
        <row r="404">
          <cell r="N404">
            <v>6.5472000000000001</v>
          </cell>
          <cell r="O404">
            <v>0</v>
          </cell>
        </row>
        <row r="405">
          <cell r="N405">
            <v>3.6828000000000003</v>
          </cell>
          <cell r="O405">
            <v>0</v>
          </cell>
        </row>
        <row r="406">
          <cell r="N406">
            <v>22.093199999999996</v>
          </cell>
          <cell r="O406">
            <v>15.774299999999998</v>
          </cell>
        </row>
        <row r="407">
          <cell r="N407">
            <v>0.31740000000000002</v>
          </cell>
          <cell r="O407">
            <v>0</v>
          </cell>
        </row>
        <row r="408">
          <cell r="N408">
            <v>5.1983999999999995</v>
          </cell>
          <cell r="O408">
            <v>3.7115999999999998</v>
          </cell>
        </row>
        <row r="409">
          <cell r="N409">
            <v>5.1983999999999995</v>
          </cell>
          <cell r="O409">
            <v>3.7115999999999998</v>
          </cell>
        </row>
        <row r="410">
          <cell r="N410">
            <v>5.1983999999999995</v>
          </cell>
          <cell r="O410">
            <v>3.7115999999999998</v>
          </cell>
        </row>
        <row r="411">
          <cell r="N411">
            <v>3.6828000000000003</v>
          </cell>
          <cell r="O411">
            <v>0</v>
          </cell>
        </row>
        <row r="412">
          <cell r="N412">
            <v>3.7559</v>
          </cell>
          <cell r="O412">
            <v>0</v>
          </cell>
        </row>
        <row r="413">
          <cell r="N413">
            <v>0</v>
          </cell>
          <cell r="O413">
            <v>0</v>
          </cell>
        </row>
        <row r="414">
          <cell r="N414">
            <v>0</v>
          </cell>
          <cell r="O414">
            <v>0</v>
          </cell>
        </row>
        <row r="415">
          <cell r="N415">
            <v>0</v>
          </cell>
          <cell r="O415">
            <v>0</v>
          </cell>
        </row>
        <row r="416">
          <cell r="N416">
            <v>11.8668</v>
          </cell>
          <cell r="O416">
            <v>0</v>
          </cell>
        </row>
        <row r="417">
          <cell r="N417">
            <v>18.6737</v>
          </cell>
          <cell r="O417">
            <v>0</v>
          </cell>
        </row>
        <row r="418">
          <cell r="N418">
            <v>34.063200000000002</v>
          </cell>
          <cell r="O418">
            <v>0</v>
          </cell>
        </row>
        <row r="419">
          <cell r="N419">
            <v>24.633840000000003</v>
          </cell>
          <cell r="O419">
            <v>0</v>
          </cell>
        </row>
        <row r="420">
          <cell r="N420">
            <v>9.4116</v>
          </cell>
          <cell r="O420">
            <v>0</v>
          </cell>
        </row>
        <row r="421">
          <cell r="N421">
            <v>29.462400000000002</v>
          </cell>
          <cell r="O421">
            <v>0</v>
          </cell>
        </row>
        <row r="422">
          <cell r="N422">
            <v>0</v>
          </cell>
          <cell r="O422">
            <v>0</v>
          </cell>
        </row>
        <row r="423">
          <cell r="N423">
            <v>5.1559200000000001</v>
          </cell>
          <cell r="O423">
            <v>0</v>
          </cell>
        </row>
        <row r="424">
          <cell r="N424">
            <v>5.4832800000000006</v>
          </cell>
          <cell r="O424">
            <v>0</v>
          </cell>
        </row>
        <row r="425">
          <cell r="N425">
            <v>12.357839999999999</v>
          </cell>
          <cell r="O425">
            <v>0</v>
          </cell>
        </row>
        <row r="426">
          <cell r="N426">
            <v>0</v>
          </cell>
          <cell r="O426">
            <v>0</v>
          </cell>
        </row>
        <row r="427">
          <cell r="N427">
            <v>6.9564000000000004</v>
          </cell>
          <cell r="O427">
            <v>0</v>
          </cell>
        </row>
        <row r="428">
          <cell r="N428">
            <v>26.106960000000001</v>
          </cell>
          <cell r="O428">
            <v>0</v>
          </cell>
        </row>
        <row r="429">
          <cell r="N429">
            <v>12.6852</v>
          </cell>
          <cell r="O429">
            <v>0</v>
          </cell>
        </row>
        <row r="430">
          <cell r="N430">
            <v>39.61056</v>
          </cell>
          <cell r="O430">
            <v>0</v>
          </cell>
        </row>
        <row r="431">
          <cell r="N431">
            <v>0</v>
          </cell>
          <cell r="O431">
            <v>0</v>
          </cell>
        </row>
        <row r="432">
          <cell r="N432">
            <v>39.937919999999998</v>
          </cell>
          <cell r="O432">
            <v>0</v>
          </cell>
        </row>
        <row r="433">
          <cell r="N433">
            <v>0</v>
          </cell>
          <cell r="O433">
            <v>0</v>
          </cell>
        </row>
        <row r="434">
          <cell r="N434">
            <v>39.692399999999999</v>
          </cell>
          <cell r="O434">
            <v>0</v>
          </cell>
        </row>
        <row r="435">
          <cell r="N435">
            <v>0</v>
          </cell>
          <cell r="O435">
            <v>0</v>
          </cell>
        </row>
        <row r="436">
          <cell r="N436">
            <v>0</v>
          </cell>
          <cell r="O436">
            <v>0</v>
          </cell>
        </row>
        <row r="437">
          <cell r="N437">
            <v>21.851279999999999</v>
          </cell>
          <cell r="O437">
            <v>0</v>
          </cell>
        </row>
        <row r="438">
          <cell r="N438">
            <v>18.8232</v>
          </cell>
          <cell r="O438">
            <v>0</v>
          </cell>
        </row>
        <row r="439">
          <cell r="N439">
            <v>37.56456</v>
          </cell>
          <cell r="O439">
            <v>0</v>
          </cell>
        </row>
        <row r="440">
          <cell r="N440">
            <v>0</v>
          </cell>
          <cell r="O440">
            <v>0</v>
          </cell>
        </row>
        <row r="441">
          <cell r="N441">
            <v>8</v>
          </cell>
          <cell r="O441">
            <v>0</v>
          </cell>
        </row>
        <row r="442">
          <cell r="N442">
            <v>19.477920000000001</v>
          </cell>
          <cell r="O442">
            <v>0</v>
          </cell>
        </row>
        <row r="443">
          <cell r="N443">
            <v>0</v>
          </cell>
          <cell r="O443">
            <v>0</v>
          </cell>
        </row>
        <row r="444">
          <cell r="N444">
            <v>0</v>
          </cell>
          <cell r="O444">
            <v>0</v>
          </cell>
        </row>
        <row r="445">
          <cell r="N445">
            <v>148.86696000000001</v>
          </cell>
          <cell r="O445">
            <v>0</v>
          </cell>
        </row>
        <row r="446">
          <cell r="N446">
            <v>0</v>
          </cell>
          <cell r="O446">
            <v>0</v>
          </cell>
        </row>
        <row r="447">
          <cell r="N447">
            <v>0</v>
          </cell>
          <cell r="O447">
            <v>0</v>
          </cell>
        </row>
        <row r="448">
          <cell r="N448">
            <v>5.5016000000000007</v>
          </cell>
          <cell r="O448">
            <v>0</v>
          </cell>
        </row>
        <row r="449">
          <cell r="N449">
            <v>8.9478400000000011</v>
          </cell>
          <cell r="O449">
            <v>0</v>
          </cell>
        </row>
        <row r="450">
          <cell r="N450">
            <v>9.1575000000000006</v>
          </cell>
          <cell r="O450">
            <v>0</v>
          </cell>
        </row>
        <row r="451">
          <cell r="N451">
            <v>3.0280800000000005</v>
          </cell>
          <cell r="O451">
            <v>0</v>
          </cell>
        </row>
        <row r="452">
          <cell r="N452">
            <v>4.1791</v>
          </cell>
          <cell r="O452">
            <v>0</v>
          </cell>
        </row>
        <row r="453">
          <cell r="N453">
            <v>9.9372000000000007</v>
          </cell>
          <cell r="O453">
            <v>0</v>
          </cell>
        </row>
        <row r="454">
          <cell r="N454">
            <v>3.6282400000000008</v>
          </cell>
          <cell r="O454">
            <v>0</v>
          </cell>
        </row>
        <row r="455">
          <cell r="N455">
            <v>5.1983999999999995</v>
          </cell>
          <cell r="O455">
            <v>3.7115999999999998</v>
          </cell>
        </row>
        <row r="456">
          <cell r="N456">
            <v>4.7652000000000001</v>
          </cell>
          <cell r="O456">
            <v>3.4023000000000003</v>
          </cell>
        </row>
        <row r="457">
          <cell r="N457">
            <v>15.5952</v>
          </cell>
          <cell r="O457">
            <v>11.1348</v>
          </cell>
        </row>
        <row r="458">
          <cell r="N458">
            <v>3.1740000000000004</v>
          </cell>
          <cell r="O458">
            <v>0</v>
          </cell>
        </row>
        <row r="459">
          <cell r="N459">
            <v>0</v>
          </cell>
          <cell r="O459">
            <v>0</v>
          </cell>
        </row>
        <row r="460">
          <cell r="N460">
            <v>0.63480000000000003</v>
          </cell>
          <cell r="O460">
            <v>0</v>
          </cell>
        </row>
        <row r="461">
          <cell r="N461">
            <v>6.6739999999999995</v>
          </cell>
          <cell r="O461">
            <v>0</v>
          </cell>
        </row>
        <row r="462">
          <cell r="N462">
            <v>3.8464800000000006</v>
          </cell>
          <cell r="O462">
            <v>0</v>
          </cell>
        </row>
        <row r="463">
          <cell r="N463">
            <v>0</v>
          </cell>
          <cell r="O463">
            <v>0</v>
          </cell>
        </row>
        <row r="464">
          <cell r="N464">
            <v>30.840699999999998</v>
          </cell>
          <cell r="O464">
            <v>0</v>
          </cell>
        </row>
        <row r="465">
          <cell r="N465">
            <v>3.8464800000000006</v>
          </cell>
          <cell r="O465">
            <v>0</v>
          </cell>
        </row>
        <row r="466">
          <cell r="N466">
            <v>3.8464800000000006</v>
          </cell>
          <cell r="O466">
            <v>0</v>
          </cell>
        </row>
        <row r="467">
          <cell r="N467">
            <v>0</v>
          </cell>
          <cell r="O467">
            <v>0</v>
          </cell>
        </row>
        <row r="468">
          <cell r="N468">
            <v>10.34</v>
          </cell>
          <cell r="O468">
            <v>0</v>
          </cell>
        </row>
        <row r="469">
          <cell r="N469">
            <v>0</v>
          </cell>
          <cell r="O469">
            <v>0</v>
          </cell>
        </row>
        <row r="470">
          <cell r="N470">
            <v>6.165280000000001</v>
          </cell>
          <cell r="O470">
            <v>0</v>
          </cell>
        </row>
        <row r="471">
          <cell r="N471">
            <v>3.6555200000000005</v>
          </cell>
          <cell r="O471">
            <v>0</v>
          </cell>
        </row>
        <row r="472">
          <cell r="N472">
            <v>8.7285000000000004</v>
          </cell>
          <cell r="O472">
            <v>0</v>
          </cell>
        </row>
        <row r="473">
          <cell r="N473">
            <v>0</v>
          </cell>
          <cell r="O473">
            <v>0</v>
          </cell>
        </row>
        <row r="474">
          <cell r="N474">
            <v>16.233600000000003</v>
          </cell>
          <cell r="O474">
            <v>0</v>
          </cell>
        </row>
        <row r="475">
          <cell r="N475">
            <v>23.392800000000001</v>
          </cell>
          <cell r="O475">
            <v>0</v>
          </cell>
        </row>
        <row r="476">
          <cell r="N476">
            <v>19.494</v>
          </cell>
          <cell r="O476">
            <v>13.9185</v>
          </cell>
        </row>
        <row r="477">
          <cell r="N477">
            <v>4.7652000000000001</v>
          </cell>
          <cell r="O477">
            <v>3.4023000000000003</v>
          </cell>
        </row>
        <row r="478">
          <cell r="N478">
            <v>5.1983999999999995</v>
          </cell>
          <cell r="O478">
            <v>3.7115999999999998</v>
          </cell>
        </row>
        <row r="479">
          <cell r="N479">
            <v>0</v>
          </cell>
          <cell r="O479">
            <v>0</v>
          </cell>
        </row>
        <row r="480">
          <cell r="N480">
            <v>0</v>
          </cell>
          <cell r="O480">
            <v>0</v>
          </cell>
        </row>
        <row r="481">
          <cell r="N481">
            <v>49.629200000000004</v>
          </cell>
          <cell r="O481">
            <v>0</v>
          </cell>
        </row>
        <row r="482">
          <cell r="N482">
            <v>10.72104</v>
          </cell>
          <cell r="O482">
            <v>0</v>
          </cell>
        </row>
        <row r="483">
          <cell r="N483">
            <v>9.035400000000001</v>
          </cell>
          <cell r="O483">
            <v>0</v>
          </cell>
        </row>
        <row r="484">
          <cell r="N484">
            <v>0</v>
          </cell>
          <cell r="O484">
            <v>0</v>
          </cell>
        </row>
        <row r="485">
          <cell r="N485">
            <v>0</v>
          </cell>
          <cell r="O485">
            <v>0</v>
          </cell>
        </row>
        <row r="486">
          <cell r="N486">
            <v>34.655999999999999</v>
          </cell>
          <cell r="O486">
            <v>24.744</v>
          </cell>
        </row>
        <row r="487">
          <cell r="N487">
            <v>5.6315999999999997</v>
          </cell>
          <cell r="O487">
            <v>4.0209000000000001</v>
          </cell>
        </row>
        <row r="488">
          <cell r="N488">
            <v>4.7652000000000001</v>
          </cell>
          <cell r="O488">
            <v>3.4023000000000003</v>
          </cell>
        </row>
        <row r="489">
          <cell r="N489">
            <v>37.255199999999995</v>
          </cell>
          <cell r="O489">
            <v>26.599799999999998</v>
          </cell>
        </row>
        <row r="490">
          <cell r="N490">
            <v>30.184199999999997</v>
          </cell>
          <cell r="O490">
            <v>0</v>
          </cell>
        </row>
        <row r="491">
          <cell r="N491">
            <v>1.4872000000000003</v>
          </cell>
          <cell r="O491">
            <v>0</v>
          </cell>
        </row>
        <row r="492">
          <cell r="N492">
            <v>5.6315999999999997</v>
          </cell>
          <cell r="O492">
            <v>4.0209000000000001</v>
          </cell>
        </row>
        <row r="493">
          <cell r="N493">
            <v>5.1983999999999995</v>
          </cell>
          <cell r="O493">
            <v>3.7115999999999998</v>
          </cell>
        </row>
        <row r="494">
          <cell r="N494">
            <v>0</v>
          </cell>
          <cell r="O494">
            <v>0</v>
          </cell>
        </row>
        <row r="495">
          <cell r="N495">
            <v>5.2923200000000001</v>
          </cell>
          <cell r="O495">
            <v>0</v>
          </cell>
        </row>
        <row r="496">
          <cell r="N496">
            <v>3.6282400000000008</v>
          </cell>
          <cell r="O496">
            <v>0</v>
          </cell>
        </row>
        <row r="497">
          <cell r="N497">
            <v>2.6461600000000001</v>
          </cell>
          <cell r="O497">
            <v>0</v>
          </cell>
        </row>
        <row r="498">
          <cell r="N498">
            <v>47.6</v>
          </cell>
          <cell r="O498">
            <v>0</v>
          </cell>
        </row>
        <row r="499">
          <cell r="N499">
            <v>1.9641600000000004</v>
          </cell>
          <cell r="O499">
            <v>0</v>
          </cell>
        </row>
        <row r="500">
          <cell r="N500">
            <v>7.9348000000000001</v>
          </cell>
          <cell r="O500">
            <v>0</v>
          </cell>
        </row>
        <row r="501">
          <cell r="N501">
            <v>7.9348000000000001</v>
          </cell>
          <cell r="O501">
            <v>0</v>
          </cell>
        </row>
        <row r="502">
          <cell r="N502">
            <v>0</v>
          </cell>
          <cell r="O502">
            <v>0</v>
          </cell>
        </row>
        <row r="503">
          <cell r="N503">
            <v>0</v>
          </cell>
          <cell r="O503">
            <v>0</v>
          </cell>
        </row>
        <row r="504">
          <cell r="N504">
            <v>0</v>
          </cell>
          <cell r="O504">
            <v>0</v>
          </cell>
        </row>
        <row r="505">
          <cell r="N505">
            <v>9.7802000000000007</v>
          </cell>
          <cell r="O505">
            <v>0</v>
          </cell>
        </row>
        <row r="506">
          <cell r="N506">
            <v>17.880199999999999</v>
          </cell>
          <cell r="O506">
            <v>0</v>
          </cell>
        </row>
        <row r="507">
          <cell r="N507">
            <v>2.8916800000000005</v>
          </cell>
          <cell r="O507">
            <v>0</v>
          </cell>
        </row>
        <row r="508">
          <cell r="N508">
            <v>18.724800000000002</v>
          </cell>
          <cell r="O508">
            <v>0</v>
          </cell>
        </row>
        <row r="509">
          <cell r="N509">
            <v>16.497</v>
          </cell>
          <cell r="O509">
            <v>0</v>
          </cell>
        </row>
        <row r="510">
          <cell r="N510">
            <v>0</v>
          </cell>
          <cell r="O510">
            <v>0</v>
          </cell>
        </row>
        <row r="511">
          <cell r="N511">
            <v>4.0920000000000005</v>
          </cell>
          <cell r="O511">
            <v>0</v>
          </cell>
        </row>
        <row r="512">
          <cell r="N512">
            <v>4.0101600000000008</v>
          </cell>
          <cell r="O512">
            <v>0</v>
          </cell>
        </row>
        <row r="513">
          <cell r="N513">
            <v>0</v>
          </cell>
          <cell r="O513">
            <v>0</v>
          </cell>
        </row>
        <row r="514">
          <cell r="N514">
            <v>9.616200000000001</v>
          </cell>
          <cell r="O514">
            <v>0</v>
          </cell>
        </row>
        <row r="515">
          <cell r="N515">
            <v>10.23</v>
          </cell>
          <cell r="O515">
            <v>0</v>
          </cell>
        </row>
        <row r="516">
          <cell r="N516">
            <v>0</v>
          </cell>
          <cell r="O516">
            <v>0</v>
          </cell>
        </row>
        <row r="517">
          <cell r="N517">
            <v>4.0647200000000003</v>
          </cell>
          <cell r="O517">
            <v>0</v>
          </cell>
        </row>
        <row r="518">
          <cell r="N518">
            <v>9.6844000000000001</v>
          </cell>
          <cell r="O518">
            <v>0</v>
          </cell>
        </row>
        <row r="519">
          <cell r="N519">
            <v>0</v>
          </cell>
          <cell r="O519">
            <v>0</v>
          </cell>
        </row>
        <row r="520">
          <cell r="N520">
            <v>4.0647200000000003</v>
          </cell>
          <cell r="O520">
            <v>0</v>
          </cell>
        </row>
        <row r="521">
          <cell r="N521">
            <v>4.0647200000000003</v>
          </cell>
          <cell r="O521">
            <v>0</v>
          </cell>
        </row>
        <row r="522">
          <cell r="N522">
            <v>0</v>
          </cell>
          <cell r="O522">
            <v>0</v>
          </cell>
        </row>
        <row r="523">
          <cell r="N523">
            <v>4.0647200000000003</v>
          </cell>
          <cell r="O523">
            <v>0</v>
          </cell>
        </row>
        <row r="524">
          <cell r="N524">
            <v>4.0647200000000003</v>
          </cell>
          <cell r="O524">
            <v>0</v>
          </cell>
        </row>
        <row r="525">
          <cell r="N525">
            <v>0</v>
          </cell>
          <cell r="O525">
            <v>0</v>
          </cell>
        </row>
        <row r="526">
          <cell r="N526">
            <v>0.13520000000000001</v>
          </cell>
          <cell r="O526">
            <v>0</v>
          </cell>
        </row>
        <row r="527">
          <cell r="N527">
            <v>4.0647200000000003</v>
          </cell>
          <cell r="O527">
            <v>0</v>
          </cell>
        </row>
        <row r="528">
          <cell r="N528">
            <v>4.0647200000000003</v>
          </cell>
          <cell r="O528">
            <v>0</v>
          </cell>
        </row>
        <row r="529">
          <cell r="N529">
            <v>0</v>
          </cell>
          <cell r="O529">
            <v>0</v>
          </cell>
        </row>
        <row r="530">
          <cell r="N530">
            <v>4.0647200000000003</v>
          </cell>
          <cell r="O530">
            <v>0</v>
          </cell>
        </row>
        <row r="531">
          <cell r="N531">
            <v>4.0647200000000003</v>
          </cell>
          <cell r="O531">
            <v>0</v>
          </cell>
        </row>
        <row r="532">
          <cell r="N532">
            <v>0</v>
          </cell>
          <cell r="O532">
            <v>0</v>
          </cell>
        </row>
        <row r="533">
          <cell r="N533">
            <v>4.0647200000000003</v>
          </cell>
          <cell r="O533">
            <v>0</v>
          </cell>
        </row>
        <row r="534">
          <cell r="N534">
            <v>4.0647200000000003</v>
          </cell>
          <cell r="O534">
            <v>0</v>
          </cell>
        </row>
        <row r="535">
          <cell r="N535">
            <v>0</v>
          </cell>
          <cell r="O535">
            <v>0</v>
          </cell>
        </row>
        <row r="536">
          <cell r="N536">
            <v>12.19416</v>
          </cell>
          <cell r="O536">
            <v>0</v>
          </cell>
        </row>
        <row r="537">
          <cell r="N537">
            <v>12.19416</v>
          </cell>
          <cell r="O537">
            <v>0</v>
          </cell>
        </row>
        <row r="538">
          <cell r="N538">
            <v>14.600400000000002</v>
          </cell>
          <cell r="O538">
            <v>0</v>
          </cell>
        </row>
        <row r="539">
          <cell r="N539">
            <v>35.919100000000007</v>
          </cell>
          <cell r="O539">
            <v>0</v>
          </cell>
        </row>
        <row r="540">
          <cell r="N540">
            <v>0</v>
          </cell>
          <cell r="O540">
            <v>0</v>
          </cell>
        </row>
        <row r="541">
          <cell r="N541">
            <v>0</v>
          </cell>
          <cell r="O541">
            <v>0</v>
          </cell>
        </row>
        <row r="542">
          <cell r="N542">
            <v>7.0357000000000003</v>
          </cell>
          <cell r="O542">
            <v>0</v>
          </cell>
        </row>
        <row r="543">
          <cell r="N543">
            <v>0</v>
          </cell>
          <cell r="O543">
            <v>0</v>
          </cell>
        </row>
        <row r="544">
          <cell r="N544">
            <v>0</v>
          </cell>
          <cell r="O544">
            <v>0</v>
          </cell>
        </row>
        <row r="545">
          <cell r="N545">
            <v>217.03968</v>
          </cell>
          <cell r="O545">
            <v>0</v>
          </cell>
        </row>
        <row r="546">
          <cell r="N546">
            <v>0</v>
          </cell>
          <cell r="O546">
            <v>0</v>
          </cell>
        </row>
        <row r="547">
          <cell r="N547">
            <v>0</v>
          </cell>
          <cell r="O547">
            <v>0</v>
          </cell>
        </row>
        <row r="548">
          <cell r="N548">
            <v>5.5016000000000007</v>
          </cell>
          <cell r="O548">
            <v>0</v>
          </cell>
        </row>
        <row r="549">
          <cell r="N549">
            <v>0</v>
          </cell>
          <cell r="O549">
            <v>0</v>
          </cell>
        </row>
        <row r="550">
          <cell r="N550">
            <v>19.790400000000002</v>
          </cell>
          <cell r="O550">
            <v>0</v>
          </cell>
        </row>
        <row r="551">
          <cell r="N551">
            <v>4.4965000000000002</v>
          </cell>
          <cell r="O551">
            <v>0</v>
          </cell>
        </row>
        <row r="552">
          <cell r="N552">
            <v>0</v>
          </cell>
          <cell r="O552">
            <v>0</v>
          </cell>
        </row>
        <row r="553">
          <cell r="N553">
            <v>0</v>
          </cell>
          <cell r="O553">
            <v>0</v>
          </cell>
        </row>
        <row r="554">
          <cell r="N554">
            <v>0</v>
          </cell>
          <cell r="O554">
            <v>0</v>
          </cell>
        </row>
        <row r="555">
          <cell r="N555">
            <v>4.7467200000000007</v>
          </cell>
          <cell r="O555">
            <v>0</v>
          </cell>
        </row>
        <row r="556">
          <cell r="N556">
            <v>13.7424</v>
          </cell>
          <cell r="O556">
            <v>0</v>
          </cell>
        </row>
        <row r="557">
          <cell r="N557">
            <v>1.0478000000000001</v>
          </cell>
          <cell r="O557">
            <v>0</v>
          </cell>
        </row>
        <row r="558">
          <cell r="N558">
            <v>9.832200000000002</v>
          </cell>
          <cell r="O558">
            <v>0</v>
          </cell>
        </row>
        <row r="559">
          <cell r="N559">
            <v>19.494</v>
          </cell>
          <cell r="O559">
            <v>13.9185</v>
          </cell>
        </row>
        <row r="560">
          <cell r="N560">
            <v>5.6315999999999997</v>
          </cell>
          <cell r="O560">
            <v>4.0209000000000001</v>
          </cell>
        </row>
        <row r="561">
          <cell r="N561">
            <v>5.6315999999999997</v>
          </cell>
          <cell r="O561">
            <v>4.0209000000000001</v>
          </cell>
        </row>
        <row r="562">
          <cell r="N562">
            <v>4.8139000000000003</v>
          </cell>
          <cell r="O562">
            <v>0</v>
          </cell>
        </row>
        <row r="563">
          <cell r="N563">
            <v>5.4287200000000002</v>
          </cell>
          <cell r="O563">
            <v>0</v>
          </cell>
        </row>
        <row r="564">
          <cell r="N564">
            <v>5.4560000000000013</v>
          </cell>
          <cell r="O564">
            <v>0</v>
          </cell>
        </row>
        <row r="565">
          <cell r="N565">
            <v>23.831499999999998</v>
          </cell>
          <cell r="O565">
            <v>0</v>
          </cell>
        </row>
        <row r="566">
          <cell r="N566">
            <v>11.1264</v>
          </cell>
          <cell r="O566">
            <v>0</v>
          </cell>
        </row>
        <row r="567">
          <cell r="N567">
            <v>9.6844000000000001</v>
          </cell>
          <cell r="O567">
            <v>0</v>
          </cell>
        </row>
        <row r="568">
          <cell r="N568">
            <v>1.855</v>
          </cell>
          <cell r="O568">
            <v>0</v>
          </cell>
        </row>
        <row r="569">
          <cell r="N569">
            <v>3.3856000000000002</v>
          </cell>
          <cell r="O569">
            <v>0</v>
          </cell>
        </row>
        <row r="570">
          <cell r="N570">
            <v>18.414000000000001</v>
          </cell>
          <cell r="O570">
            <v>0</v>
          </cell>
        </row>
        <row r="571">
          <cell r="N571">
            <v>21.619400000000002</v>
          </cell>
          <cell r="O571">
            <v>0</v>
          </cell>
        </row>
        <row r="572">
          <cell r="N572">
            <v>1.1323000000000001</v>
          </cell>
          <cell r="O572">
            <v>0</v>
          </cell>
        </row>
        <row r="573">
          <cell r="N573">
            <v>0</v>
          </cell>
          <cell r="O573">
            <v>0</v>
          </cell>
        </row>
        <row r="574">
          <cell r="N574">
            <v>9.9795999999999996</v>
          </cell>
          <cell r="O574">
            <v>0</v>
          </cell>
        </row>
        <row r="575">
          <cell r="N575">
            <v>18.627599999999997</v>
          </cell>
          <cell r="O575">
            <v>0</v>
          </cell>
        </row>
        <row r="576">
          <cell r="N576">
            <v>0</v>
          </cell>
          <cell r="O576">
            <v>0</v>
          </cell>
        </row>
        <row r="577">
          <cell r="N577">
            <v>8.2307999999999986</v>
          </cell>
          <cell r="O577">
            <v>5.8766999999999996</v>
          </cell>
        </row>
        <row r="578">
          <cell r="N578">
            <v>32.056800000000003</v>
          </cell>
          <cell r="O578">
            <v>22.888200000000001</v>
          </cell>
        </row>
        <row r="579">
          <cell r="N579">
            <v>12.5373</v>
          </cell>
          <cell r="O579">
            <v>0</v>
          </cell>
        </row>
        <row r="580">
          <cell r="N580">
            <v>11.109</v>
          </cell>
          <cell r="O580">
            <v>0</v>
          </cell>
        </row>
        <row r="581">
          <cell r="N581">
            <v>0</v>
          </cell>
          <cell r="O581">
            <v>0</v>
          </cell>
        </row>
        <row r="582">
          <cell r="N582">
            <v>0</v>
          </cell>
          <cell r="O582">
            <v>0</v>
          </cell>
        </row>
        <row r="583">
          <cell r="N583">
            <v>14.34</v>
          </cell>
          <cell r="O583">
            <v>0</v>
          </cell>
        </row>
        <row r="584">
          <cell r="N584">
            <v>10.396799999999999</v>
          </cell>
          <cell r="O584">
            <v>7.4231999999999996</v>
          </cell>
        </row>
        <row r="585">
          <cell r="N585">
            <v>0</v>
          </cell>
          <cell r="O585">
            <v>0</v>
          </cell>
        </row>
        <row r="586">
          <cell r="N586">
            <v>0</v>
          </cell>
          <cell r="O586">
            <v>0</v>
          </cell>
        </row>
        <row r="587">
          <cell r="N587">
            <v>14.1488</v>
          </cell>
          <cell r="O587">
            <v>0</v>
          </cell>
        </row>
        <row r="588">
          <cell r="N588">
            <v>15.773999999999999</v>
          </cell>
          <cell r="O588">
            <v>0</v>
          </cell>
        </row>
        <row r="589">
          <cell r="N589">
            <v>0</v>
          </cell>
          <cell r="O589">
            <v>0</v>
          </cell>
        </row>
        <row r="590">
          <cell r="N590">
            <v>23.064400000000003</v>
          </cell>
          <cell r="O590">
            <v>0</v>
          </cell>
        </row>
        <row r="591">
          <cell r="N591">
            <v>11.308800000000002</v>
          </cell>
          <cell r="O591">
            <v>0</v>
          </cell>
        </row>
        <row r="592">
          <cell r="N592">
            <v>21.66</v>
          </cell>
          <cell r="O592">
            <v>15.465</v>
          </cell>
        </row>
        <row r="593">
          <cell r="N593">
            <v>8.8908000000000005</v>
          </cell>
          <cell r="O593">
            <v>0</v>
          </cell>
        </row>
        <row r="594">
          <cell r="N594">
            <v>0</v>
          </cell>
          <cell r="O594">
            <v>0</v>
          </cell>
        </row>
        <row r="595">
          <cell r="N595">
            <v>0</v>
          </cell>
          <cell r="O595">
            <v>0</v>
          </cell>
        </row>
        <row r="596">
          <cell r="N596">
            <v>0</v>
          </cell>
          <cell r="O596">
            <v>0</v>
          </cell>
        </row>
        <row r="597">
          <cell r="N597">
            <v>0</v>
          </cell>
          <cell r="O597">
            <v>0</v>
          </cell>
        </row>
        <row r="598">
          <cell r="N598">
            <v>0</v>
          </cell>
          <cell r="O598">
            <v>0</v>
          </cell>
        </row>
        <row r="599">
          <cell r="N599">
            <v>0</v>
          </cell>
          <cell r="O599">
            <v>0</v>
          </cell>
        </row>
        <row r="600">
          <cell r="N600">
            <v>0</v>
          </cell>
          <cell r="O600">
            <v>0</v>
          </cell>
        </row>
        <row r="601">
          <cell r="N601">
            <v>0</v>
          </cell>
          <cell r="O601">
            <v>0</v>
          </cell>
        </row>
        <row r="602">
          <cell r="N602">
            <v>0</v>
          </cell>
          <cell r="O602">
            <v>0</v>
          </cell>
        </row>
        <row r="603">
          <cell r="N603">
            <v>0</v>
          </cell>
          <cell r="O603">
            <v>0</v>
          </cell>
        </row>
        <row r="604">
          <cell r="N604">
            <v>0</v>
          </cell>
          <cell r="O604">
            <v>0</v>
          </cell>
        </row>
        <row r="605">
          <cell r="N605">
            <v>0</v>
          </cell>
          <cell r="O605">
            <v>0</v>
          </cell>
        </row>
        <row r="606">
          <cell r="N606">
            <v>0</v>
          </cell>
          <cell r="O606">
            <v>0</v>
          </cell>
        </row>
        <row r="607">
          <cell r="N607">
            <v>20.745199999999997</v>
          </cell>
          <cell r="O607">
            <v>0</v>
          </cell>
        </row>
        <row r="608">
          <cell r="N608">
            <v>22.852800000000002</v>
          </cell>
          <cell r="O608">
            <v>0</v>
          </cell>
        </row>
        <row r="609">
          <cell r="N609">
            <v>13.7011</v>
          </cell>
          <cell r="O609">
            <v>0</v>
          </cell>
        </row>
        <row r="610">
          <cell r="N610">
            <v>16.538799999999998</v>
          </cell>
          <cell r="O610">
            <v>0</v>
          </cell>
        </row>
        <row r="611">
          <cell r="N611">
            <v>35.125600000000006</v>
          </cell>
          <cell r="O611">
            <v>0</v>
          </cell>
        </row>
        <row r="612">
          <cell r="N612">
            <v>8.1310000000000002</v>
          </cell>
          <cell r="O612">
            <v>0</v>
          </cell>
        </row>
        <row r="613">
          <cell r="N613">
            <v>35.125600000000006</v>
          </cell>
          <cell r="O613">
            <v>0</v>
          </cell>
        </row>
        <row r="614">
          <cell r="N614">
            <v>13.1228</v>
          </cell>
          <cell r="O614">
            <v>0</v>
          </cell>
        </row>
        <row r="615">
          <cell r="N615">
            <v>19.311199999999999</v>
          </cell>
          <cell r="O615">
            <v>0</v>
          </cell>
        </row>
        <row r="616">
          <cell r="N616">
            <v>8.6639999999999997</v>
          </cell>
          <cell r="O616">
            <v>6.1859999999999999</v>
          </cell>
        </row>
        <row r="617">
          <cell r="N617">
            <v>19.980399999999999</v>
          </cell>
          <cell r="O617">
            <v>0</v>
          </cell>
        </row>
        <row r="618">
          <cell r="N618">
            <v>15.582800000000001</v>
          </cell>
          <cell r="O618">
            <v>0</v>
          </cell>
        </row>
        <row r="619">
          <cell r="N619">
            <v>15.582800000000001</v>
          </cell>
          <cell r="O619">
            <v>0</v>
          </cell>
        </row>
        <row r="620">
          <cell r="N620">
            <v>15.678399999999998</v>
          </cell>
          <cell r="O620">
            <v>0</v>
          </cell>
        </row>
        <row r="621">
          <cell r="N621">
            <v>15.487199999999998</v>
          </cell>
          <cell r="O621">
            <v>0</v>
          </cell>
        </row>
        <row r="622">
          <cell r="N622">
            <v>15.582800000000001</v>
          </cell>
          <cell r="O622">
            <v>0</v>
          </cell>
        </row>
        <row r="623">
          <cell r="N623">
            <v>15.582800000000001</v>
          </cell>
          <cell r="O623">
            <v>0</v>
          </cell>
        </row>
        <row r="624">
          <cell r="N624">
            <v>15.582800000000001</v>
          </cell>
          <cell r="O624">
            <v>0</v>
          </cell>
        </row>
        <row r="625">
          <cell r="N625">
            <v>15.009199999999998</v>
          </cell>
          <cell r="O625">
            <v>0</v>
          </cell>
        </row>
        <row r="626">
          <cell r="N626">
            <v>32.3748</v>
          </cell>
          <cell r="O626">
            <v>0</v>
          </cell>
        </row>
        <row r="627">
          <cell r="N627">
            <v>10.161800000000001</v>
          </cell>
          <cell r="O627">
            <v>0</v>
          </cell>
        </row>
        <row r="628">
          <cell r="N628">
            <v>28.15296</v>
          </cell>
          <cell r="O628">
            <v>0</v>
          </cell>
        </row>
        <row r="629">
          <cell r="N629">
            <v>8.6750399999999992</v>
          </cell>
          <cell r="O629">
            <v>0</v>
          </cell>
        </row>
        <row r="630">
          <cell r="N630">
            <v>27.855</v>
          </cell>
          <cell r="O630">
            <v>0</v>
          </cell>
        </row>
        <row r="631">
          <cell r="N631">
            <v>8.0304000000000002</v>
          </cell>
          <cell r="O631">
            <v>0</v>
          </cell>
        </row>
        <row r="632">
          <cell r="N632">
            <v>8.4128000000000007</v>
          </cell>
          <cell r="O632">
            <v>0</v>
          </cell>
        </row>
        <row r="633">
          <cell r="N633">
            <v>10.420400000000001</v>
          </cell>
          <cell r="O633">
            <v>0</v>
          </cell>
        </row>
        <row r="634">
          <cell r="N634">
            <v>0.95220000000000005</v>
          </cell>
          <cell r="O634">
            <v>0</v>
          </cell>
        </row>
        <row r="635">
          <cell r="N635">
            <v>11.308800000000002</v>
          </cell>
          <cell r="O635">
            <v>0</v>
          </cell>
        </row>
        <row r="636">
          <cell r="N636">
            <v>16.387</v>
          </cell>
          <cell r="O636">
            <v>0</v>
          </cell>
        </row>
        <row r="637">
          <cell r="N637">
            <v>7.1943999999999999</v>
          </cell>
          <cell r="O637">
            <v>0</v>
          </cell>
        </row>
        <row r="638">
          <cell r="N638">
            <v>9.7341999999999995</v>
          </cell>
          <cell r="O638">
            <v>0</v>
          </cell>
        </row>
        <row r="639">
          <cell r="N639">
            <v>3.2463200000000008</v>
          </cell>
          <cell r="O639">
            <v>0</v>
          </cell>
        </row>
        <row r="640">
          <cell r="N640">
            <v>0</v>
          </cell>
          <cell r="O640">
            <v>0</v>
          </cell>
        </row>
        <row r="641">
          <cell r="N641">
            <v>0</v>
          </cell>
          <cell r="O641">
            <v>0</v>
          </cell>
        </row>
        <row r="642">
          <cell r="N642">
            <v>6.8376000000000001</v>
          </cell>
          <cell r="O642">
            <v>0</v>
          </cell>
        </row>
        <row r="643">
          <cell r="N643">
            <v>11.798600000000002</v>
          </cell>
          <cell r="O643">
            <v>0</v>
          </cell>
        </row>
        <row r="644">
          <cell r="N644">
            <v>47.980300000000007</v>
          </cell>
          <cell r="O644">
            <v>0</v>
          </cell>
        </row>
        <row r="645">
          <cell r="N645">
            <v>18.755700000000001</v>
          </cell>
          <cell r="O645">
            <v>0</v>
          </cell>
        </row>
        <row r="646">
          <cell r="N646">
            <v>3.5464000000000007</v>
          </cell>
          <cell r="O646">
            <v>0</v>
          </cell>
        </row>
        <row r="647">
          <cell r="N647">
            <v>3.0826400000000005</v>
          </cell>
          <cell r="O647">
            <v>0</v>
          </cell>
        </row>
        <row r="648">
          <cell r="N648">
            <v>5.1983999999999995</v>
          </cell>
          <cell r="O648">
            <v>3.7115999999999998</v>
          </cell>
        </row>
        <row r="649">
          <cell r="N649">
            <v>4.7652000000000001</v>
          </cell>
          <cell r="O649">
            <v>3.4023000000000003</v>
          </cell>
        </row>
        <row r="650">
          <cell r="N650">
            <v>0.47320000000000001</v>
          </cell>
          <cell r="O650">
            <v>0</v>
          </cell>
        </row>
        <row r="651">
          <cell r="N651">
            <v>27.291599999999999</v>
          </cell>
          <cell r="O651">
            <v>19.485900000000001</v>
          </cell>
        </row>
        <row r="652">
          <cell r="N652">
            <v>12.129599999999998</v>
          </cell>
          <cell r="O652">
            <v>8.6603999999999992</v>
          </cell>
        </row>
        <row r="653">
          <cell r="N653">
            <v>13.862400000000001</v>
          </cell>
          <cell r="O653">
            <v>9.8976000000000006</v>
          </cell>
        </row>
        <row r="654">
          <cell r="N654">
            <v>6.0647999999999991</v>
          </cell>
          <cell r="O654">
            <v>4.3301999999999996</v>
          </cell>
        </row>
        <row r="655">
          <cell r="N655">
            <v>13.0784</v>
          </cell>
          <cell r="O655">
            <v>0</v>
          </cell>
        </row>
        <row r="656">
          <cell r="N656">
            <v>0</v>
          </cell>
          <cell r="O656">
            <v>0</v>
          </cell>
        </row>
        <row r="657">
          <cell r="N657">
            <v>6.0647999999999991</v>
          </cell>
          <cell r="O657">
            <v>4.3301999999999996</v>
          </cell>
        </row>
        <row r="658">
          <cell r="N658">
            <v>0</v>
          </cell>
          <cell r="O658">
            <v>0</v>
          </cell>
        </row>
        <row r="659">
          <cell r="N659">
            <v>14.280100000000001</v>
          </cell>
          <cell r="O659">
            <v>0</v>
          </cell>
        </row>
        <row r="660">
          <cell r="N660">
            <v>0</v>
          </cell>
          <cell r="O660">
            <v>0</v>
          </cell>
        </row>
        <row r="661">
          <cell r="N661">
            <v>29.253599999999999</v>
          </cell>
          <cell r="O661">
            <v>0</v>
          </cell>
        </row>
        <row r="662">
          <cell r="N662">
            <v>3.8690000000000002</v>
          </cell>
          <cell r="O662">
            <v>0</v>
          </cell>
        </row>
        <row r="663">
          <cell r="N663">
            <v>7.4060000000000006</v>
          </cell>
          <cell r="O663">
            <v>0</v>
          </cell>
        </row>
        <row r="664">
          <cell r="N664">
            <v>2.1688999999999998</v>
          </cell>
          <cell r="O664">
            <v>0</v>
          </cell>
        </row>
        <row r="665">
          <cell r="N665">
            <v>13.957599999999999</v>
          </cell>
          <cell r="O665">
            <v>0</v>
          </cell>
        </row>
        <row r="666">
          <cell r="N666">
            <v>11.308800000000002</v>
          </cell>
          <cell r="O666">
            <v>0</v>
          </cell>
        </row>
        <row r="667">
          <cell r="N667">
            <v>16.461599999999997</v>
          </cell>
          <cell r="O667">
            <v>11.753399999999999</v>
          </cell>
        </row>
        <row r="668">
          <cell r="N668">
            <v>4.3019999999999996</v>
          </cell>
          <cell r="O668">
            <v>0</v>
          </cell>
        </row>
        <row r="669">
          <cell r="N669">
            <v>54.222500000000004</v>
          </cell>
          <cell r="O669">
            <v>0</v>
          </cell>
        </row>
        <row r="670">
          <cell r="N670">
            <v>0</v>
          </cell>
          <cell r="O670">
            <v>0</v>
          </cell>
        </row>
        <row r="671">
          <cell r="N671">
            <v>0</v>
          </cell>
          <cell r="O671">
            <v>0</v>
          </cell>
        </row>
        <row r="672">
          <cell r="N672">
            <v>0</v>
          </cell>
          <cell r="O672">
            <v>0</v>
          </cell>
        </row>
        <row r="673">
          <cell r="N673">
            <v>0</v>
          </cell>
          <cell r="O673">
            <v>0</v>
          </cell>
        </row>
        <row r="674">
          <cell r="N674">
            <v>0</v>
          </cell>
          <cell r="O674">
            <v>0</v>
          </cell>
        </row>
        <row r="675">
          <cell r="N675">
            <v>0</v>
          </cell>
          <cell r="O675">
            <v>0</v>
          </cell>
        </row>
        <row r="676">
          <cell r="N676">
            <v>12.753400000000001</v>
          </cell>
          <cell r="O676">
            <v>0</v>
          </cell>
        </row>
        <row r="677">
          <cell r="N677">
            <v>42.091999999999999</v>
          </cell>
          <cell r="O677">
            <v>0</v>
          </cell>
        </row>
        <row r="678">
          <cell r="N678">
            <v>19.520099999999999</v>
          </cell>
          <cell r="O678">
            <v>0</v>
          </cell>
        </row>
        <row r="679">
          <cell r="N679">
            <v>9.2070000000000007</v>
          </cell>
          <cell r="O679">
            <v>0</v>
          </cell>
        </row>
        <row r="680">
          <cell r="N680">
            <v>14.531199999999998</v>
          </cell>
          <cell r="O680">
            <v>0</v>
          </cell>
        </row>
        <row r="681">
          <cell r="N681">
            <v>15.104800000000001</v>
          </cell>
          <cell r="O681">
            <v>0</v>
          </cell>
        </row>
        <row r="682">
          <cell r="N682">
            <v>13.384</v>
          </cell>
          <cell r="O682">
            <v>0</v>
          </cell>
        </row>
        <row r="683">
          <cell r="N683">
            <v>4.4193600000000002</v>
          </cell>
          <cell r="O683">
            <v>0</v>
          </cell>
        </row>
        <row r="684">
          <cell r="N684">
            <v>13.575199999999999</v>
          </cell>
          <cell r="O684">
            <v>0</v>
          </cell>
        </row>
        <row r="685">
          <cell r="N685">
            <v>19.488</v>
          </cell>
          <cell r="O685">
            <v>0</v>
          </cell>
        </row>
        <row r="686">
          <cell r="N686">
            <v>19.295999999999999</v>
          </cell>
          <cell r="O686">
            <v>0</v>
          </cell>
        </row>
        <row r="687">
          <cell r="N687">
            <v>31.967999999999996</v>
          </cell>
          <cell r="O687">
            <v>0</v>
          </cell>
        </row>
        <row r="688">
          <cell r="N688">
            <v>36.342300000000002</v>
          </cell>
          <cell r="O688">
            <v>0</v>
          </cell>
        </row>
        <row r="689">
          <cell r="N689">
            <v>32.064</v>
          </cell>
          <cell r="O689">
            <v>0</v>
          </cell>
        </row>
        <row r="690">
          <cell r="N690">
            <v>29.298719999999999</v>
          </cell>
          <cell r="O690">
            <v>0</v>
          </cell>
        </row>
        <row r="691">
          <cell r="N691">
            <v>6.0647999999999991</v>
          </cell>
          <cell r="O691">
            <v>4.3301999999999996</v>
          </cell>
        </row>
        <row r="692">
          <cell r="N692">
            <v>7.3643999999999998</v>
          </cell>
          <cell r="O692">
            <v>5.2580999999999998</v>
          </cell>
        </row>
        <row r="693">
          <cell r="N693">
            <v>1.9536000000000002</v>
          </cell>
          <cell r="O693">
            <v>0</v>
          </cell>
        </row>
        <row r="694">
          <cell r="N694">
            <v>13.9878</v>
          </cell>
          <cell r="O694">
            <v>0</v>
          </cell>
        </row>
        <row r="695">
          <cell r="N695">
            <v>51.886560000000003</v>
          </cell>
          <cell r="O695">
            <v>0</v>
          </cell>
        </row>
        <row r="696">
          <cell r="N696">
            <v>13.575199999999999</v>
          </cell>
          <cell r="O696">
            <v>0</v>
          </cell>
        </row>
        <row r="697">
          <cell r="N697">
            <v>13.384</v>
          </cell>
          <cell r="O697">
            <v>0</v>
          </cell>
        </row>
        <row r="698">
          <cell r="N698">
            <v>15.009199999999998</v>
          </cell>
          <cell r="O698">
            <v>0</v>
          </cell>
        </row>
        <row r="699">
          <cell r="N699">
            <v>5.6315999999999997</v>
          </cell>
          <cell r="O699">
            <v>4.0209000000000001</v>
          </cell>
        </row>
        <row r="700">
          <cell r="N700">
            <v>5.6315999999999997</v>
          </cell>
          <cell r="O700">
            <v>4.0209000000000001</v>
          </cell>
        </row>
        <row r="701">
          <cell r="N701">
            <v>20.793599999999998</v>
          </cell>
          <cell r="O701">
            <v>14.846399999999999</v>
          </cell>
        </row>
        <row r="702">
          <cell r="N702">
            <v>17.761199999999999</v>
          </cell>
          <cell r="O702">
            <v>12.681299999999998</v>
          </cell>
        </row>
        <row r="703">
          <cell r="N703">
            <v>0</v>
          </cell>
          <cell r="O703">
            <v>0</v>
          </cell>
        </row>
        <row r="704">
          <cell r="N704">
            <v>14.435599999999999</v>
          </cell>
          <cell r="O704">
            <v>0</v>
          </cell>
        </row>
        <row r="705">
          <cell r="N705">
            <v>2.6500000000000004</v>
          </cell>
          <cell r="O705">
            <v>0</v>
          </cell>
        </row>
        <row r="706">
          <cell r="N706">
            <v>0.74360000000000015</v>
          </cell>
          <cell r="O706">
            <v>0</v>
          </cell>
        </row>
        <row r="707">
          <cell r="N707">
            <v>3.1917600000000004</v>
          </cell>
          <cell r="O707">
            <v>0</v>
          </cell>
        </row>
        <row r="708">
          <cell r="N708">
            <v>3.1372000000000004</v>
          </cell>
          <cell r="O708">
            <v>0</v>
          </cell>
        </row>
        <row r="709">
          <cell r="N709">
            <v>1.6928000000000001</v>
          </cell>
          <cell r="O709">
            <v>0</v>
          </cell>
        </row>
        <row r="710">
          <cell r="N710">
            <v>3.1917600000000004</v>
          </cell>
          <cell r="O710">
            <v>0</v>
          </cell>
        </row>
        <row r="711">
          <cell r="N711">
            <v>3.1917600000000004</v>
          </cell>
          <cell r="O711">
            <v>0</v>
          </cell>
        </row>
        <row r="712">
          <cell r="N712">
            <v>49.458100000000002</v>
          </cell>
          <cell r="O712">
            <v>0</v>
          </cell>
        </row>
        <row r="713">
          <cell r="N713">
            <v>13.575199999999999</v>
          </cell>
          <cell r="O713">
            <v>0</v>
          </cell>
        </row>
        <row r="714">
          <cell r="N714">
            <v>13.575199999999999</v>
          </cell>
          <cell r="O714">
            <v>0</v>
          </cell>
        </row>
        <row r="715">
          <cell r="N715">
            <v>13.575199999999999</v>
          </cell>
          <cell r="O715">
            <v>0</v>
          </cell>
        </row>
        <row r="716">
          <cell r="N716">
            <v>13.575199999999999</v>
          </cell>
          <cell r="O716">
            <v>0</v>
          </cell>
        </row>
        <row r="717">
          <cell r="N717">
            <v>22.852800000000002</v>
          </cell>
          <cell r="O717">
            <v>0</v>
          </cell>
        </row>
        <row r="718">
          <cell r="N718">
            <v>34.577400000000004</v>
          </cell>
          <cell r="O718">
            <v>0</v>
          </cell>
        </row>
        <row r="719">
          <cell r="N719">
            <v>0</v>
          </cell>
          <cell r="O719">
            <v>0</v>
          </cell>
        </row>
        <row r="720">
          <cell r="N720">
            <v>0</v>
          </cell>
          <cell r="O720">
            <v>0</v>
          </cell>
        </row>
        <row r="721">
          <cell r="N721">
            <v>33.7502</v>
          </cell>
          <cell r="O721">
            <v>0</v>
          </cell>
        </row>
        <row r="722">
          <cell r="N722">
            <v>11.186</v>
          </cell>
          <cell r="O722">
            <v>0</v>
          </cell>
        </row>
        <row r="723">
          <cell r="N723">
            <v>13.575199999999999</v>
          </cell>
          <cell r="O723">
            <v>0</v>
          </cell>
        </row>
        <row r="724">
          <cell r="N724">
            <v>13.575199999999999</v>
          </cell>
          <cell r="O724">
            <v>0</v>
          </cell>
        </row>
        <row r="725">
          <cell r="N725">
            <v>9.2731999999999992</v>
          </cell>
          <cell r="O725">
            <v>0</v>
          </cell>
        </row>
        <row r="726">
          <cell r="N726">
            <v>22.941800000000004</v>
          </cell>
          <cell r="O726">
            <v>0</v>
          </cell>
        </row>
        <row r="727">
          <cell r="N727">
            <v>7.3643999999999998</v>
          </cell>
          <cell r="O727">
            <v>5.2580999999999998</v>
          </cell>
        </row>
        <row r="728">
          <cell r="N728">
            <v>7.3643999999999998</v>
          </cell>
          <cell r="O728">
            <v>5.2580999999999998</v>
          </cell>
        </row>
        <row r="729">
          <cell r="N729">
            <v>10.707199999999998</v>
          </cell>
          <cell r="O729">
            <v>0</v>
          </cell>
        </row>
        <row r="730">
          <cell r="N730">
            <v>3.1917600000000004</v>
          </cell>
          <cell r="O730">
            <v>0</v>
          </cell>
        </row>
        <row r="731">
          <cell r="N731">
            <v>5.4989999999999997</v>
          </cell>
          <cell r="O731">
            <v>0</v>
          </cell>
        </row>
        <row r="732">
          <cell r="N732">
            <v>3.1917600000000004</v>
          </cell>
          <cell r="O732">
            <v>0</v>
          </cell>
        </row>
        <row r="733">
          <cell r="N733">
            <v>3.1917600000000004</v>
          </cell>
          <cell r="O733">
            <v>0</v>
          </cell>
        </row>
        <row r="734">
          <cell r="N734">
            <v>14.970700000000001</v>
          </cell>
          <cell r="O734">
            <v>0</v>
          </cell>
        </row>
        <row r="735">
          <cell r="N735">
            <v>13.957599999999999</v>
          </cell>
          <cell r="O735">
            <v>0</v>
          </cell>
        </row>
        <row r="736">
          <cell r="N736">
            <v>13.678400000000002</v>
          </cell>
          <cell r="O736">
            <v>0</v>
          </cell>
        </row>
        <row r="737">
          <cell r="N737">
            <v>15.009199999999998</v>
          </cell>
          <cell r="O737">
            <v>0</v>
          </cell>
        </row>
        <row r="738">
          <cell r="N738">
            <v>4.7652000000000001</v>
          </cell>
          <cell r="O738">
            <v>3.4023000000000003</v>
          </cell>
        </row>
        <row r="739">
          <cell r="N739">
            <v>6.0647999999999991</v>
          </cell>
          <cell r="O739">
            <v>4.3301999999999996</v>
          </cell>
        </row>
        <row r="740">
          <cell r="N740">
            <v>6.5392000000000001</v>
          </cell>
          <cell r="O740">
            <v>0</v>
          </cell>
        </row>
        <row r="741">
          <cell r="N741">
            <v>13.575199999999999</v>
          </cell>
          <cell r="O741">
            <v>0</v>
          </cell>
        </row>
        <row r="742">
          <cell r="N742">
            <v>13.575199999999999</v>
          </cell>
          <cell r="O742">
            <v>0</v>
          </cell>
        </row>
        <row r="743">
          <cell r="N743">
            <v>9.9980999999999991</v>
          </cell>
          <cell r="O743">
            <v>0</v>
          </cell>
        </row>
        <row r="744">
          <cell r="N744">
            <v>17.322800000000001</v>
          </cell>
          <cell r="O744">
            <v>0</v>
          </cell>
        </row>
        <row r="745">
          <cell r="N745">
            <v>17.761199999999999</v>
          </cell>
          <cell r="O745">
            <v>12.681299999999998</v>
          </cell>
        </row>
        <row r="746">
          <cell r="N746">
            <v>58.985199999999999</v>
          </cell>
          <cell r="O746">
            <v>0</v>
          </cell>
        </row>
        <row r="747">
          <cell r="N747">
            <v>19.877399999999998</v>
          </cell>
          <cell r="O747">
            <v>0</v>
          </cell>
        </row>
        <row r="748">
          <cell r="N748">
            <v>6.4859999999999998</v>
          </cell>
          <cell r="O748">
            <v>0</v>
          </cell>
        </row>
        <row r="749">
          <cell r="N749">
            <v>6.4375999999999998</v>
          </cell>
          <cell r="O749">
            <v>0</v>
          </cell>
        </row>
        <row r="750">
          <cell r="N750">
            <v>0.84500000000000008</v>
          </cell>
          <cell r="O750">
            <v>0</v>
          </cell>
        </row>
        <row r="751">
          <cell r="N751">
            <v>0</v>
          </cell>
          <cell r="O751">
            <v>0</v>
          </cell>
        </row>
        <row r="752">
          <cell r="N752">
            <v>0</v>
          </cell>
          <cell r="O752">
            <v>0</v>
          </cell>
        </row>
        <row r="753">
          <cell r="N753">
            <v>6.4375999999999998</v>
          </cell>
          <cell r="O753">
            <v>0</v>
          </cell>
        </row>
        <row r="754">
          <cell r="N754">
            <v>38.722800000000007</v>
          </cell>
          <cell r="O754">
            <v>0</v>
          </cell>
        </row>
        <row r="755">
          <cell r="N755">
            <v>4.5830400000000013</v>
          </cell>
          <cell r="O755">
            <v>0</v>
          </cell>
        </row>
        <row r="756">
          <cell r="N756">
            <v>7.8839200000000007</v>
          </cell>
          <cell r="O756">
            <v>0</v>
          </cell>
        </row>
        <row r="757">
          <cell r="N757">
            <v>3.8737600000000003</v>
          </cell>
          <cell r="O757">
            <v>0</v>
          </cell>
        </row>
        <row r="758">
          <cell r="N758">
            <v>19.4068</v>
          </cell>
          <cell r="O758">
            <v>0</v>
          </cell>
        </row>
        <row r="759">
          <cell r="N759">
            <v>15.009199999999998</v>
          </cell>
          <cell r="O759">
            <v>0</v>
          </cell>
        </row>
        <row r="760">
          <cell r="N760">
            <v>20.360399999999998</v>
          </cell>
          <cell r="O760">
            <v>14.537100000000001</v>
          </cell>
        </row>
        <row r="761">
          <cell r="N761">
            <v>5.1983999999999995</v>
          </cell>
          <cell r="O761">
            <v>3.7115999999999998</v>
          </cell>
        </row>
        <row r="762">
          <cell r="N762">
            <v>5.1983999999999995</v>
          </cell>
          <cell r="O762">
            <v>3.7115999999999998</v>
          </cell>
        </row>
        <row r="763">
          <cell r="N763">
            <v>9.9635999999999996</v>
          </cell>
          <cell r="O763">
            <v>7.1138999999999992</v>
          </cell>
        </row>
        <row r="764">
          <cell r="N764">
            <v>15.009199999999998</v>
          </cell>
          <cell r="O764">
            <v>0</v>
          </cell>
        </row>
        <row r="765">
          <cell r="N765">
            <v>9.5599999999999987</v>
          </cell>
          <cell r="O765">
            <v>0</v>
          </cell>
        </row>
        <row r="766">
          <cell r="N766">
            <v>3.7373600000000002</v>
          </cell>
          <cell r="O766">
            <v>0</v>
          </cell>
        </row>
        <row r="767">
          <cell r="N767">
            <v>11.6736</v>
          </cell>
          <cell r="O767">
            <v>0</v>
          </cell>
        </row>
        <row r="768">
          <cell r="N768">
            <v>3.3008800000000003</v>
          </cell>
          <cell r="O768">
            <v>0</v>
          </cell>
        </row>
        <row r="769">
          <cell r="N769">
            <v>3.1917600000000004</v>
          </cell>
          <cell r="O769">
            <v>0</v>
          </cell>
        </row>
        <row r="770">
          <cell r="N770">
            <v>16.3461</v>
          </cell>
          <cell r="O770">
            <v>0</v>
          </cell>
        </row>
        <row r="771">
          <cell r="N771">
            <v>13.4796</v>
          </cell>
          <cell r="O771">
            <v>0</v>
          </cell>
        </row>
        <row r="772">
          <cell r="N772">
            <v>3.901040000000001</v>
          </cell>
          <cell r="O772">
            <v>0</v>
          </cell>
        </row>
        <row r="773">
          <cell r="N773">
            <v>11.539440000000001</v>
          </cell>
          <cell r="O773">
            <v>0</v>
          </cell>
        </row>
        <row r="774">
          <cell r="N774">
            <v>7.829200000000001</v>
          </cell>
          <cell r="O774">
            <v>0</v>
          </cell>
        </row>
        <row r="775">
          <cell r="N775">
            <v>4.037440000000001</v>
          </cell>
          <cell r="O775">
            <v>0</v>
          </cell>
        </row>
        <row r="776">
          <cell r="N776">
            <v>10.103900000000001</v>
          </cell>
          <cell r="O776">
            <v>0</v>
          </cell>
        </row>
        <row r="777">
          <cell r="N777">
            <v>11.056099999999999</v>
          </cell>
          <cell r="O777">
            <v>0</v>
          </cell>
        </row>
        <row r="778">
          <cell r="N778">
            <v>3.1917600000000004</v>
          </cell>
          <cell r="O778">
            <v>0</v>
          </cell>
        </row>
        <row r="779">
          <cell r="N779">
            <v>5.4049999999999994</v>
          </cell>
          <cell r="O779">
            <v>0</v>
          </cell>
        </row>
        <row r="780">
          <cell r="N780">
            <v>1.6928000000000001</v>
          </cell>
          <cell r="O780">
            <v>0</v>
          </cell>
        </row>
        <row r="781">
          <cell r="N781">
            <v>17.761199999999999</v>
          </cell>
          <cell r="O781">
            <v>12.681299999999998</v>
          </cell>
        </row>
        <row r="782">
          <cell r="N782">
            <v>20.793599999999998</v>
          </cell>
          <cell r="O782">
            <v>14.846399999999999</v>
          </cell>
        </row>
        <row r="783">
          <cell r="N783">
            <v>5.6315999999999997</v>
          </cell>
          <cell r="O783">
            <v>4.0209000000000001</v>
          </cell>
        </row>
        <row r="784">
          <cell r="N784">
            <v>5.6315999999999997</v>
          </cell>
          <cell r="O784">
            <v>4.0209000000000001</v>
          </cell>
        </row>
        <row r="785">
          <cell r="N785">
            <v>29.922799999999999</v>
          </cell>
          <cell r="O785">
            <v>0</v>
          </cell>
        </row>
        <row r="786">
          <cell r="N786">
            <v>0</v>
          </cell>
          <cell r="O786">
            <v>0</v>
          </cell>
        </row>
        <row r="787">
          <cell r="N787">
            <v>2.3276000000000003</v>
          </cell>
          <cell r="O787">
            <v>0</v>
          </cell>
        </row>
        <row r="788">
          <cell r="N788">
            <v>2.6500000000000004</v>
          </cell>
          <cell r="O788">
            <v>0</v>
          </cell>
        </row>
        <row r="789">
          <cell r="N789">
            <v>13.575199999999999</v>
          </cell>
          <cell r="O789">
            <v>0</v>
          </cell>
        </row>
        <row r="790">
          <cell r="N790">
            <v>13.384</v>
          </cell>
          <cell r="O790">
            <v>0</v>
          </cell>
        </row>
        <row r="791">
          <cell r="N791">
            <v>13.575199999999999</v>
          </cell>
          <cell r="O791">
            <v>0</v>
          </cell>
        </row>
        <row r="792">
          <cell r="N792">
            <v>13.575199999999999</v>
          </cell>
          <cell r="O792">
            <v>0</v>
          </cell>
        </row>
        <row r="793">
          <cell r="N793">
            <v>49.458100000000002</v>
          </cell>
          <cell r="O793">
            <v>0</v>
          </cell>
        </row>
        <row r="794">
          <cell r="N794">
            <v>3.1917600000000004</v>
          </cell>
          <cell r="O794">
            <v>0</v>
          </cell>
        </row>
        <row r="795">
          <cell r="N795">
            <v>3.1917600000000004</v>
          </cell>
          <cell r="O795">
            <v>0</v>
          </cell>
        </row>
        <row r="796">
          <cell r="N796">
            <v>11.186</v>
          </cell>
          <cell r="O796">
            <v>0</v>
          </cell>
        </row>
        <row r="797">
          <cell r="N797">
            <v>33.644400000000005</v>
          </cell>
          <cell r="O797">
            <v>0</v>
          </cell>
        </row>
        <row r="798">
          <cell r="N798">
            <v>34.577400000000004</v>
          </cell>
          <cell r="O798">
            <v>0</v>
          </cell>
        </row>
        <row r="799">
          <cell r="N799">
            <v>0</v>
          </cell>
          <cell r="O799">
            <v>0</v>
          </cell>
        </row>
        <row r="800">
          <cell r="N800">
            <v>0</v>
          </cell>
          <cell r="O800">
            <v>0</v>
          </cell>
        </row>
        <row r="801">
          <cell r="N801">
            <v>13.575199999999999</v>
          </cell>
          <cell r="O801">
            <v>0</v>
          </cell>
        </row>
        <row r="802">
          <cell r="N802">
            <v>22.852800000000002</v>
          </cell>
          <cell r="O802">
            <v>0</v>
          </cell>
        </row>
        <row r="803">
          <cell r="N803">
            <v>13.575199999999999</v>
          </cell>
          <cell r="O803">
            <v>0</v>
          </cell>
        </row>
        <row r="804">
          <cell r="N804">
            <v>7.9794</v>
          </cell>
          <cell r="O804">
            <v>0</v>
          </cell>
        </row>
        <row r="805">
          <cell r="N805">
            <v>5.4989999999999997</v>
          </cell>
          <cell r="O805">
            <v>0</v>
          </cell>
        </row>
        <row r="806">
          <cell r="N806">
            <v>10.707199999999998</v>
          </cell>
          <cell r="O806">
            <v>0</v>
          </cell>
        </row>
        <row r="807">
          <cell r="N807">
            <v>7.3643999999999998</v>
          </cell>
          <cell r="O807">
            <v>5.2580999999999998</v>
          </cell>
        </row>
        <row r="808">
          <cell r="N808">
            <v>7.3643999999999998</v>
          </cell>
          <cell r="O808">
            <v>5.2580999999999998</v>
          </cell>
        </row>
        <row r="809">
          <cell r="N809">
            <v>1.6562000000000003</v>
          </cell>
          <cell r="O809">
            <v>0</v>
          </cell>
        </row>
        <row r="810">
          <cell r="N810">
            <v>9.2731999999999992</v>
          </cell>
          <cell r="O810">
            <v>0</v>
          </cell>
        </row>
        <row r="811">
          <cell r="N811">
            <v>27.724</v>
          </cell>
          <cell r="O811">
            <v>0</v>
          </cell>
        </row>
        <row r="812">
          <cell r="N812">
            <v>13.575199999999999</v>
          </cell>
          <cell r="O812">
            <v>0</v>
          </cell>
        </row>
        <row r="813">
          <cell r="N813">
            <v>2.0495999999999999</v>
          </cell>
          <cell r="O813">
            <v>0</v>
          </cell>
        </row>
        <row r="814">
          <cell r="N814">
            <v>0.76050000000000006</v>
          </cell>
          <cell r="O814">
            <v>0</v>
          </cell>
        </row>
        <row r="815">
          <cell r="N815">
            <v>4.7058000000000009</v>
          </cell>
          <cell r="O815">
            <v>0</v>
          </cell>
        </row>
        <row r="816">
          <cell r="N816">
            <v>13.343700000000002</v>
          </cell>
          <cell r="O816">
            <v>0</v>
          </cell>
        </row>
        <row r="817">
          <cell r="N817">
            <v>0.5746</v>
          </cell>
          <cell r="O817">
            <v>0</v>
          </cell>
        </row>
        <row r="818">
          <cell r="N818">
            <v>13.957599999999999</v>
          </cell>
          <cell r="O818">
            <v>0</v>
          </cell>
        </row>
        <row r="819">
          <cell r="N819">
            <v>15.009199999999998</v>
          </cell>
          <cell r="O819">
            <v>0</v>
          </cell>
        </row>
        <row r="820">
          <cell r="N820">
            <v>29.457599999999999</v>
          </cell>
          <cell r="O820">
            <v>21.032399999999999</v>
          </cell>
        </row>
        <row r="821">
          <cell r="N821">
            <v>6.4979999999999993</v>
          </cell>
          <cell r="O821">
            <v>4.6395</v>
          </cell>
        </row>
        <row r="822">
          <cell r="N822">
            <v>6.4979999999999993</v>
          </cell>
          <cell r="O822">
            <v>4.6395</v>
          </cell>
        </row>
        <row r="823">
          <cell r="N823">
            <v>22.752800000000001</v>
          </cell>
          <cell r="O823">
            <v>0</v>
          </cell>
        </row>
        <row r="824">
          <cell r="N824">
            <v>11.95</v>
          </cell>
          <cell r="O824">
            <v>0</v>
          </cell>
        </row>
        <row r="825">
          <cell r="N825">
            <v>11.185199999999998</v>
          </cell>
          <cell r="O825">
            <v>0</v>
          </cell>
        </row>
        <row r="826">
          <cell r="N826">
            <v>15.076500000000001</v>
          </cell>
          <cell r="O826">
            <v>0</v>
          </cell>
        </row>
        <row r="827">
          <cell r="N827">
            <v>15.009199999999998</v>
          </cell>
          <cell r="O827">
            <v>0</v>
          </cell>
        </row>
        <row r="828">
          <cell r="N828">
            <v>14.435599999999999</v>
          </cell>
          <cell r="O828">
            <v>0</v>
          </cell>
        </row>
        <row r="829">
          <cell r="N829">
            <v>23.9956</v>
          </cell>
          <cell r="O829">
            <v>0</v>
          </cell>
        </row>
        <row r="830">
          <cell r="N830">
            <v>13.957599999999999</v>
          </cell>
          <cell r="O830">
            <v>0</v>
          </cell>
        </row>
        <row r="831">
          <cell r="N831">
            <v>28.68</v>
          </cell>
          <cell r="O831">
            <v>0</v>
          </cell>
        </row>
        <row r="832">
          <cell r="N832">
            <v>9.9452000000000016</v>
          </cell>
          <cell r="O832">
            <v>0</v>
          </cell>
        </row>
        <row r="833">
          <cell r="N833">
            <v>16.156399999999998</v>
          </cell>
          <cell r="O833">
            <v>0</v>
          </cell>
        </row>
        <row r="834">
          <cell r="N834">
            <v>15.0236</v>
          </cell>
          <cell r="O834">
            <v>0</v>
          </cell>
        </row>
        <row r="835">
          <cell r="N835">
            <v>7.3042000000000007</v>
          </cell>
          <cell r="O835">
            <v>0</v>
          </cell>
        </row>
        <row r="836">
          <cell r="N836">
            <v>0.76050000000000006</v>
          </cell>
          <cell r="O836">
            <v>0</v>
          </cell>
        </row>
        <row r="837">
          <cell r="N837">
            <v>0</v>
          </cell>
          <cell r="O837">
            <v>0</v>
          </cell>
        </row>
        <row r="838">
          <cell r="N838">
            <v>0</v>
          </cell>
          <cell r="O838">
            <v>0</v>
          </cell>
        </row>
        <row r="839">
          <cell r="N839">
            <v>6.3757000000000001</v>
          </cell>
          <cell r="O839">
            <v>0</v>
          </cell>
        </row>
        <row r="840">
          <cell r="N840">
            <v>24.598500000000001</v>
          </cell>
          <cell r="O840">
            <v>0</v>
          </cell>
        </row>
        <row r="841">
          <cell r="N841">
            <v>6.5329999999999995</v>
          </cell>
          <cell r="O841">
            <v>0</v>
          </cell>
        </row>
        <row r="842">
          <cell r="N842">
            <v>3.1917600000000004</v>
          </cell>
          <cell r="O842">
            <v>0</v>
          </cell>
        </row>
        <row r="843">
          <cell r="N843">
            <v>3.1917600000000004</v>
          </cell>
          <cell r="O843">
            <v>0</v>
          </cell>
        </row>
        <row r="844">
          <cell r="N844">
            <v>13.097199999999999</v>
          </cell>
          <cell r="O844">
            <v>0</v>
          </cell>
        </row>
        <row r="845">
          <cell r="N845">
            <v>7.9348000000000001</v>
          </cell>
          <cell r="O845">
            <v>0</v>
          </cell>
        </row>
        <row r="846">
          <cell r="N846">
            <v>15.678399999999998</v>
          </cell>
          <cell r="O846">
            <v>0</v>
          </cell>
        </row>
        <row r="847">
          <cell r="N847">
            <v>32.923199999999994</v>
          </cell>
          <cell r="O847">
            <v>23.506799999999998</v>
          </cell>
        </row>
        <row r="848">
          <cell r="N848">
            <v>6.0647999999999991</v>
          </cell>
          <cell r="O848">
            <v>4.3301999999999996</v>
          </cell>
        </row>
        <row r="849">
          <cell r="N849">
            <v>5.6315999999999997</v>
          </cell>
          <cell r="O849">
            <v>4.0209000000000001</v>
          </cell>
        </row>
        <row r="850">
          <cell r="N850">
            <v>1.7914000000000001</v>
          </cell>
          <cell r="O850">
            <v>0</v>
          </cell>
        </row>
        <row r="851">
          <cell r="N851">
            <v>13.629999999999999</v>
          </cell>
          <cell r="O851">
            <v>0</v>
          </cell>
        </row>
        <row r="852">
          <cell r="N852">
            <v>28.201999999999998</v>
          </cell>
          <cell r="O852">
            <v>0</v>
          </cell>
        </row>
        <row r="853">
          <cell r="N853">
            <v>9.9452000000000016</v>
          </cell>
          <cell r="O853">
            <v>0</v>
          </cell>
        </row>
        <row r="854">
          <cell r="N854">
            <v>10.707199999999998</v>
          </cell>
          <cell r="O854">
            <v>0</v>
          </cell>
        </row>
        <row r="855">
          <cell r="N855">
            <v>9.5599999999999987</v>
          </cell>
          <cell r="O855">
            <v>0</v>
          </cell>
        </row>
        <row r="856">
          <cell r="N856">
            <v>8.7951999999999995</v>
          </cell>
          <cell r="O856">
            <v>0</v>
          </cell>
        </row>
        <row r="857">
          <cell r="N857">
            <v>13.013400000000001</v>
          </cell>
          <cell r="O857">
            <v>0</v>
          </cell>
        </row>
        <row r="858">
          <cell r="N858">
            <v>3.3008800000000003</v>
          </cell>
          <cell r="O858">
            <v>0</v>
          </cell>
        </row>
        <row r="859">
          <cell r="N859">
            <v>3.1917600000000004</v>
          </cell>
          <cell r="O859">
            <v>0</v>
          </cell>
        </row>
        <row r="860">
          <cell r="N860">
            <v>15.076500000000001</v>
          </cell>
          <cell r="O860">
            <v>0</v>
          </cell>
        </row>
        <row r="861">
          <cell r="N861">
            <v>51.561900000000009</v>
          </cell>
          <cell r="O861">
            <v>0</v>
          </cell>
        </row>
        <row r="862">
          <cell r="N862">
            <v>0</v>
          </cell>
          <cell r="O862">
            <v>0</v>
          </cell>
        </row>
        <row r="863">
          <cell r="N863">
            <v>0</v>
          </cell>
          <cell r="O863">
            <v>0</v>
          </cell>
        </row>
        <row r="864">
          <cell r="N864">
            <v>0</v>
          </cell>
          <cell r="O864">
            <v>0</v>
          </cell>
        </row>
        <row r="865">
          <cell r="N865">
            <v>3.6630000000000003</v>
          </cell>
          <cell r="O865">
            <v>0</v>
          </cell>
        </row>
        <row r="866">
          <cell r="N866">
            <v>2.0630999999999999</v>
          </cell>
          <cell r="O866">
            <v>0</v>
          </cell>
        </row>
        <row r="867">
          <cell r="N867">
            <v>9.6278000000000006</v>
          </cell>
          <cell r="O867">
            <v>0</v>
          </cell>
        </row>
        <row r="868">
          <cell r="N868">
            <v>42.993600000000001</v>
          </cell>
          <cell r="O868">
            <v>0</v>
          </cell>
        </row>
        <row r="869">
          <cell r="N869">
            <v>36.001999999999995</v>
          </cell>
          <cell r="O869">
            <v>0</v>
          </cell>
        </row>
        <row r="870">
          <cell r="N870">
            <v>5.64</v>
          </cell>
          <cell r="O870">
            <v>0</v>
          </cell>
        </row>
        <row r="871">
          <cell r="N871">
            <v>4.4739200000000006</v>
          </cell>
          <cell r="O871">
            <v>0</v>
          </cell>
        </row>
        <row r="872">
          <cell r="N872">
            <v>4.3648000000000007</v>
          </cell>
          <cell r="O872">
            <v>0</v>
          </cell>
        </row>
        <row r="873">
          <cell r="N873">
            <v>5.2104800000000013</v>
          </cell>
          <cell r="O873">
            <v>0</v>
          </cell>
        </row>
        <row r="874">
          <cell r="N874">
            <v>1.6562000000000003</v>
          </cell>
          <cell r="O874">
            <v>0</v>
          </cell>
        </row>
        <row r="875">
          <cell r="N875">
            <v>5.6315999999999997</v>
          </cell>
          <cell r="O875">
            <v>8.0418000000000003</v>
          </cell>
        </row>
        <row r="876">
          <cell r="N876">
            <v>5.6315999999999997</v>
          </cell>
          <cell r="O876">
            <v>8.0418000000000003</v>
          </cell>
        </row>
        <row r="877">
          <cell r="N877">
            <v>6.9312000000000005</v>
          </cell>
          <cell r="O877">
            <v>9.8976000000000006</v>
          </cell>
        </row>
        <row r="878">
          <cell r="N878">
            <v>6.9312000000000005</v>
          </cell>
          <cell r="O878">
            <v>9.8976000000000006</v>
          </cell>
        </row>
        <row r="879">
          <cell r="N879">
            <v>17.509900000000002</v>
          </cell>
          <cell r="O879">
            <v>0</v>
          </cell>
        </row>
        <row r="880">
          <cell r="N880">
            <v>11.758800000000001</v>
          </cell>
          <cell r="O880">
            <v>0</v>
          </cell>
        </row>
        <row r="881">
          <cell r="N881">
            <v>3.3554400000000006</v>
          </cell>
          <cell r="O881">
            <v>0</v>
          </cell>
        </row>
        <row r="882">
          <cell r="N882">
            <v>12.619199999999999</v>
          </cell>
          <cell r="O882">
            <v>0</v>
          </cell>
        </row>
        <row r="883">
          <cell r="N883">
            <v>8.3171999999999997</v>
          </cell>
          <cell r="O883">
            <v>0</v>
          </cell>
        </row>
        <row r="884">
          <cell r="N884">
            <v>14.664</v>
          </cell>
          <cell r="O884">
            <v>0</v>
          </cell>
        </row>
        <row r="885">
          <cell r="N885">
            <v>0</v>
          </cell>
          <cell r="O885">
            <v>0</v>
          </cell>
        </row>
        <row r="886">
          <cell r="N886">
            <v>11.95</v>
          </cell>
          <cell r="O886">
            <v>0</v>
          </cell>
        </row>
        <row r="887">
          <cell r="N887">
            <v>10.994</v>
          </cell>
          <cell r="O887">
            <v>0</v>
          </cell>
        </row>
        <row r="888">
          <cell r="N888">
            <v>12.1412</v>
          </cell>
          <cell r="O888">
            <v>0</v>
          </cell>
        </row>
        <row r="889">
          <cell r="N889">
            <v>13.1928</v>
          </cell>
          <cell r="O889">
            <v>0</v>
          </cell>
        </row>
        <row r="890">
          <cell r="N890">
            <v>54.014400000000009</v>
          </cell>
          <cell r="O890">
            <v>0</v>
          </cell>
        </row>
        <row r="891">
          <cell r="N891">
            <v>16.913600000000002</v>
          </cell>
          <cell r="O891">
            <v>0</v>
          </cell>
        </row>
        <row r="892">
          <cell r="N892">
            <v>7.0969999999999995</v>
          </cell>
          <cell r="O892">
            <v>0</v>
          </cell>
        </row>
        <row r="893">
          <cell r="N893">
            <v>15.582800000000001</v>
          </cell>
          <cell r="O893">
            <v>0</v>
          </cell>
        </row>
        <row r="894">
          <cell r="N894">
            <v>5.6315999999999997</v>
          </cell>
          <cell r="O894">
            <v>8.0418000000000003</v>
          </cell>
        </row>
        <row r="895">
          <cell r="N895">
            <v>5.6315999999999997</v>
          </cell>
          <cell r="O895">
            <v>8.0418000000000003</v>
          </cell>
        </row>
        <row r="896">
          <cell r="N896">
            <v>9.5981000000000005</v>
          </cell>
          <cell r="O896">
            <v>0</v>
          </cell>
        </row>
        <row r="897">
          <cell r="N897">
            <v>14.7288</v>
          </cell>
          <cell r="O897">
            <v>21.032399999999999</v>
          </cell>
        </row>
        <row r="898">
          <cell r="N898">
            <v>5.6315999999999997</v>
          </cell>
          <cell r="O898">
            <v>8.0418000000000003</v>
          </cell>
        </row>
        <row r="899">
          <cell r="N899">
            <v>46.461599999999997</v>
          </cell>
          <cell r="O899">
            <v>0</v>
          </cell>
        </row>
        <row r="900">
          <cell r="N900">
            <v>49.425200000000004</v>
          </cell>
          <cell r="O900">
            <v>0</v>
          </cell>
        </row>
        <row r="901">
          <cell r="N901">
            <v>9.9452000000000016</v>
          </cell>
          <cell r="O901">
            <v>0</v>
          </cell>
        </row>
        <row r="902">
          <cell r="N902">
            <v>2.9405999999999999</v>
          </cell>
          <cell r="O902">
            <v>0</v>
          </cell>
        </row>
        <row r="903">
          <cell r="N903">
            <v>8.7023200000000003</v>
          </cell>
          <cell r="O903">
            <v>0</v>
          </cell>
        </row>
        <row r="904">
          <cell r="N904">
            <v>10.707199999999998</v>
          </cell>
          <cell r="O904">
            <v>0</v>
          </cell>
        </row>
        <row r="905">
          <cell r="N905">
            <v>12.045599999999999</v>
          </cell>
          <cell r="O905">
            <v>0</v>
          </cell>
        </row>
        <row r="906">
          <cell r="N906">
            <v>0</v>
          </cell>
          <cell r="O906">
            <v>0</v>
          </cell>
        </row>
        <row r="907">
          <cell r="N907">
            <v>0</v>
          </cell>
          <cell r="O907">
            <v>0</v>
          </cell>
        </row>
        <row r="908">
          <cell r="N908">
            <v>14.2301</v>
          </cell>
          <cell r="O908">
            <v>0</v>
          </cell>
        </row>
        <row r="909">
          <cell r="N909">
            <v>11.185199999999998</v>
          </cell>
          <cell r="O909">
            <v>0</v>
          </cell>
        </row>
        <row r="910">
          <cell r="N910">
            <v>10.229199999999999</v>
          </cell>
          <cell r="O910">
            <v>0</v>
          </cell>
        </row>
        <row r="911">
          <cell r="N911">
            <v>10.229199999999999</v>
          </cell>
          <cell r="O911">
            <v>0</v>
          </cell>
        </row>
        <row r="912">
          <cell r="N912">
            <v>5.9777000000000005</v>
          </cell>
          <cell r="O912">
            <v>0</v>
          </cell>
        </row>
        <row r="913">
          <cell r="N913">
            <v>3.7283999999999997</v>
          </cell>
          <cell r="O913">
            <v>0</v>
          </cell>
        </row>
        <row r="914">
          <cell r="N914">
            <v>3.6327999999999996</v>
          </cell>
          <cell r="O914">
            <v>0</v>
          </cell>
        </row>
        <row r="915">
          <cell r="N915">
            <v>5.1703999999999999</v>
          </cell>
          <cell r="O915">
            <v>0</v>
          </cell>
        </row>
        <row r="916">
          <cell r="N916">
            <v>3.1644800000000002</v>
          </cell>
          <cell r="O916">
            <v>0</v>
          </cell>
        </row>
        <row r="917">
          <cell r="N917">
            <v>25.255199999999999</v>
          </cell>
          <cell r="O917">
            <v>0</v>
          </cell>
        </row>
        <row r="918">
          <cell r="N918">
            <v>10.433999999999999</v>
          </cell>
          <cell r="O918">
            <v>0</v>
          </cell>
        </row>
        <row r="919">
          <cell r="N919">
            <v>13.1928</v>
          </cell>
          <cell r="O919">
            <v>0</v>
          </cell>
        </row>
        <row r="920">
          <cell r="N920">
            <v>3.3554400000000006</v>
          </cell>
          <cell r="O920">
            <v>0</v>
          </cell>
        </row>
        <row r="921">
          <cell r="N921">
            <v>11.758800000000001</v>
          </cell>
          <cell r="O921">
            <v>0</v>
          </cell>
        </row>
        <row r="922">
          <cell r="N922">
            <v>11.95</v>
          </cell>
          <cell r="O922">
            <v>0</v>
          </cell>
        </row>
        <row r="923">
          <cell r="N923">
            <v>5.9689999999999994</v>
          </cell>
          <cell r="O923">
            <v>0</v>
          </cell>
        </row>
        <row r="924">
          <cell r="N924">
            <v>17.9664</v>
          </cell>
          <cell r="O924">
            <v>0</v>
          </cell>
        </row>
        <row r="925">
          <cell r="N925">
            <v>40.5214</v>
          </cell>
          <cell r="O925">
            <v>0</v>
          </cell>
        </row>
        <row r="926">
          <cell r="N926">
            <v>31.1904</v>
          </cell>
          <cell r="O926">
            <v>44.539200000000001</v>
          </cell>
        </row>
        <row r="927">
          <cell r="N927">
            <v>6.0647999999999991</v>
          </cell>
          <cell r="O927">
            <v>8.6603999999999992</v>
          </cell>
        </row>
        <row r="928">
          <cell r="N928">
            <v>8.6639999999999997</v>
          </cell>
          <cell r="O928">
            <v>12.372</v>
          </cell>
        </row>
        <row r="929">
          <cell r="N929">
            <v>6.9312000000000005</v>
          </cell>
          <cell r="O929">
            <v>9.8976000000000006</v>
          </cell>
        </row>
        <row r="930">
          <cell r="N930">
            <v>9.0972000000000008</v>
          </cell>
          <cell r="O930">
            <v>12.990600000000001</v>
          </cell>
        </row>
        <row r="931">
          <cell r="N931">
            <v>5.6315999999999997</v>
          </cell>
          <cell r="O931">
            <v>8.0418000000000003</v>
          </cell>
        </row>
        <row r="932">
          <cell r="N932">
            <v>10.83</v>
          </cell>
          <cell r="O932">
            <v>15.465</v>
          </cell>
        </row>
        <row r="933">
          <cell r="N933">
            <v>5.6315999999999997</v>
          </cell>
          <cell r="O933">
            <v>8.0418000000000003</v>
          </cell>
        </row>
        <row r="934">
          <cell r="N934">
            <v>9.0972000000000008</v>
          </cell>
          <cell r="O934">
            <v>12.990600000000001</v>
          </cell>
        </row>
        <row r="935">
          <cell r="N935">
            <v>0.59150000000000003</v>
          </cell>
          <cell r="O935">
            <v>0</v>
          </cell>
        </row>
        <row r="936">
          <cell r="N936">
            <v>5.6315999999999997</v>
          </cell>
          <cell r="O936">
            <v>8.0418000000000003</v>
          </cell>
        </row>
        <row r="937">
          <cell r="N937">
            <v>77.932100000000005</v>
          </cell>
          <cell r="O937">
            <v>0</v>
          </cell>
        </row>
        <row r="938">
          <cell r="N938">
            <v>21.001300000000004</v>
          </cell>
          <cell r="O938">
            <v>0</v>
          </cell>
        </row>
        <row r="939">
          <cell r="N939">
            <v>20.399999999999999</v>
          </cell>
          <cell r="O939">
            <v>0</v>
          </cell>
        </row>
        <row r="940">
          <cell r="N940">
            <v>98.916200000000003</v>
          </cell>
          <cell r="O940">
            <v>0</v>
          </cell>
        </row>
        <row r="941">
          <cell r="N941">
            <v>4.0043999999999995</v>
          </cell>
          <cell r="O941">
            <v>0</v>
          </cell>
        </row>
        <row r="942">
          <cell r="N942">
            <v>4.3940000000000001</v>
          </cell>
          <cell r="O942">
            <v>0</v>
          </cell>
        </row>
        <row r="943">
          <cell r="N943">
            <v>26.1218</v>
          </cell>
          <cell r="O943">
            <v>0</v>
          </cell>
        </row>
        <row r="944">
          <cell r="N944">
            <v>4.2556800000000008</v>
          </cell>
          <cell r="O944">
            <v>0</v>
          </cell>
        </row>
        <row r="945">
          <cell r="N945">
            <v>11.95</v>
          </cell>
          <cell r="O945">
            <v>0</v>
          </cell>
        </row>
        <row r="946">
          <cell r="N946">
            <v>11.567599999999999</v>
          </cell>
          <cell r="O946">
            <v>0</v>
          </cell>
        </row>
        <row r="947">
          <cell r="N947">
            <v>11.95</v>
          </cell>
          <cell r="O947">
            <v>0</v>
          </cell>
        </row>
        <row r="948">
          <cell r="N948">
            <v>15.487199999999998</v>
          </cell>
          <cell r="O948">
            <v>0</v>
          </cell>
        </row>
        <row r="949">
          <cell r="N949">
            <v>15.678399999999998</v>
          </cell>
          <cell r="O949">
            <v>0</v>
          </cell>
        </row>
        <row r="950">
          <cell r="N950">
            <v>61.311100000000003</v>
          </cell>
          <cell r="O950">
            <v>0</v>
          </cell>
        </row>
        <row r="951">
          <cell r="N951">
            <v>9.3059999999999992</v>
          </cell>
          <cell r="O951">
            <v>0</v>
          </cell>
        </row>
        <row r="952">
          <cell r="N952">
            <v>6.0629999999999997</v>
          </cell>
          <cell r="O952">
            <v>0</v>
          </cell>
        </row>
        <row r="953">
          <cell r="N953">
            <v>9.8468</v>
          </cell>
          <cell r="O953">
            <v>0</v>
          </cell>
        </row>
        <row r="954">
          <cell r="N954">
            <v>15.3916</v>
          </cell>
          <cell r="O954">
            <v>0</v>
          </cell>
        </row>
        <row r="955">
          <cell r="N955">
            <v>6.5439999999999996</v>
          </cell>
          <cell r="O955">
            <v>0</v>
          </cell>
        </row>
        <row r="956">
          <cell r="N956">
            <v>6.1184000000000003</v>
          </cell>
          <cell r="O956">
            <v>0</v>
          </cell>
        </row>
        <row r="957">
          <cell r="N957">
            <v>38.526799999999994</v>
          </cell>
          <cell r="O957">
            <v>0</v>
          </cell>
        </row>
        <row r="958">
          <cell r="N958">
            <v>11.9391</v>
          </cell>
          <cell r="O958">
            <v>0</v>
          </cell>
        </row>
        <row r="959">
          <cell r="N959">
            <v>0.65910000000000002</v>
          </cell>
          <cell r="O959">
            <v>0</v>
          </cell>
        </row>
        <row r="960">
          <cell r="N960">
            <v>0</v>
          </cell>
          <cell r="O960">
            <v>0</v>
          </cell>
        </row>
        <row r="961">
          <cell r="N961">
            <v>0</v>
          </cell>
          <cell r="O961">
            <v>0</v>
          </cell>
        </row>
        <row r="962">
          <cell r="N962">
            <v>19.6416</v>
          </cell>
          <cell r="O962">
            <v>0</v>
          </cell>
        </row>
        <row r="963">
          <cell r="N963">
            <v>15.650999999999998</v>
          </cell>
          <cell r="O963">
            <v>0</v>
          </cell>
        </row>
        <row r="964">
          <cell r="N964">
            <v>3.0739999999999998</v>
          </cell>
          <cell r="O964">
            <v>0</v>
          </cell>
        </row>
        <row r="965">
          <cell r="N965">
            <v>0.42250000000000004</v>
          </cell>
          <cell r="O965">
            <v>0</v>
          </cell>
        </row>
        <row r="966">
          <cell r="N966">
            <v>26.742399999999996</v>
          </cell>
          <cell r="O966">
            <v>0</v>
          </cell>
        </row>
        <row r="967">
          <cell r="N967">
            <v>5.25</v>
          </cell>
          <cell r="O967">
            <v>0</v>
          </cell>
        </row>
        <row r="968">
          <cell r="N968">
            <v>19.787200000000002</v>
          </cell>
          <cell r="O968">
            <v>0</v>
          </cell>
        </row>
        <row r="969">
          <cell r="N969">
            <v>145.83020999999999</v>
          </cell>
          <cell r="O969">
            <v>0</v>
          </cell>
        </row>
        <row r="970">
          <cell r="N970">
            <v>0</v>
          </cell>
          <cell r="O970">
            <v>0</v>
          </cell>
        </row>
        <row r="971">
          <cell r="N971">
            <v>0</v>
          </cell>
          <cell r="O971">
            <v>0</v>
          </cell>
        </row>
        <row r="972">
          <cell r="N972">
            <v>0</v>
          </cell>
          <cell r="O972">
            <v>0</v>
          </cell>
        </row>
        <row r="973">
          <cell r="N973">
            <v>0</v>
          </cell>
          <cell r="O973">
            <v>0</v>
          </cell>
        </row>
        <row r="974">
          <cell r="N974">
            <v>18.409199999999998</v>
          </cell>
          <cell r="O974">
            <v>0</v>
          </cell>
        </row>
        <row r="975">
          <cell r="N975">
            <v>17.692799999999998</v>
          </cell>
          <cell r="O975">
            <v>0</v>
          </cell>
        </row>
        <row r="976">
          <cell r="N976">
            <v>5.6315999999999997</v>
          </cell>
          <cell r="O976">
            <v>8.0418000000000003</v>
          </cell>
        </row>
        <row r="977">
          <cell r="N977">
            <v>5.1983999999999995</v>
          </cell>
          <cell r="O977">
            <v>7.4231999999999996</v>
          </cell>
        </row>
        <row r="978">
          <cell r="N978">
            <v>5.6315999999999997</v>
          </cell>
          <cell r="O978">
            <v>8.0418000000000003</v>
          </cell>
        </row>
        <row r="979">
          <cell r="N979">
            <v>5.1983999999999995</v>
          </cell>
          <cell r="O979">
            <v>7.4231999999999996</v>
          </cell>
        </row>
        <row r="980">
          <cell r="N980">
            <v>5.1623999999999999</v>
          </cell>
          <cell r="O980">
            <v>0</v>
          </cell>
        </row>
        <row r="981">
          <cell r="N981">
            <v>5.1983999999999995</v>
          </cell>
          <cell r="O981">
            <v>7.4231999999999996</v>
          </cell>
        </row>
        <row r="982">
          <cell r="N982">
            <v>5.1983999999999995</v>
          </cell>
          <cell r="O982">
            <v>7.4231999999999996</v>
          </cell>
        </row>
        <row r="983">
          <cell r="N983">
            <v>18.627599999999997</v>
          </cell>
          <cell r="O983">
            <v>26.599799999999998</v>
          </cell>
        </row>
        <row r="984">
          <cell r="N984">
            <v>5.1983999999999995</v>
          </cell>
          <cell r="O984">
            <v>7.4231999999999996</v>
          </cell>
        </row>
        <row r="985">
          <cell r="N985">
            <v>5.1983999999999995</v>
          </cell>
          <cell r="O985">
            <v>7.4231999999999996</v>
          </cell>
        </row>
        <row r="986">
          <cell r="N986">
            <v>9.0972000000000008</v>
          </cell>
          <cell r="O986">
            <v>12.990600000000001</v>
          </cell>
        </row>
        <row r="987">
          <cell r="N987">
            <v>5.1983999999999995</v>
          </cell>
          <cell r="O987">
            <v>7.4231999999999996</v>
          </cell>
        </row>
        <row r="988">
          <cell r="N988">
            <v>11.263199999999999</v>
          </cell>
          <cell r="O988">
            <v>16.083600000000001</v>
          </cell>
        </row>
        <row r="989">
          <cell r="N989">
            <v>5.1983999999999995</v>
          </cell>
          <cell r="O989">
            <v>7.4231999999999996</v>
          </cell>
        </row>
        <row r="990">
          <cell r="N990">
            <v>22.093199999999996</v>
          </cell>
          <cell r="O990">
            <v>31.548599999999997</v>
          </cell>
        </row>
        <row r="991">
          <cell r="N991">
            <v>2.3733600000000004</v>
          </cell>
          <cell r="O991">
            <v>0</v>
          </cell>
        </row>
        <row r="992">
          <cell r="N992">
            <v>12.325700000000001</v>
          </cell>
          <cell r="O992">
            <v>0</v>
          </cell>
        </row>
        <row r="993">
          <cell r="N993">
            <v>2.8371200000000005</v>
          </cell>
          <cell r="O993">
            <v>0</v>
          </cell>
        </row>
        <row r="994">
          <cell r="N994">
            <v>7.613999999999999</v>
          </cell>
          <cell r="O994">
            <v>0</v>
          </cell>
        </row>
        <row r="995">
          <cell r="N995">
            <v>16.5044</v>
          </cell>
          <cell r="O995">
            <v>0</v>
          </cell>
        </row>
        <row r="996">
          <cell r="N996">
            <v>11.663199999999998</v>
          </cell>
          <cell r="O996">
            <v>0</v>
          </cell>
        </row>
        <row r="997">
          <cell r="N997">
            <v>9.4643999999999995</v>
          </cell>
          <cell r="O997">
            <v>0</v>
          </cell>
        </row>
        <row r="998">
          <cell r="N998">
            <v>16.156399999999998</v>
          </cell>
          <cell r="O998">
            <v>0</v>
          </cell>
        </row>
        <row r="999">
          <cell r="N999">
            <v>25.379000000000001</v>
          </cell>
          <cell r="O999">
            <v>0</v>
          </cell>
        </row>
        <row r="1000">
          <cell r="N1000">
            <v>14.913599999999999</v>
          </cell>
          <cell r="O1000">
            <v>0</v>
          </cell>
        </row>
        <row r="1001">
          <cell r="N1001">
            <v>11.8544</v>
          </cell>
          <cell r="O1001">
            <v>0</v>
          </cell>
        </row>
        <row r="1002">
          <cell r="N1002">
            <v>15.678399999999998</v>
          </cell>
          <cell r="O1002">
            <v>0</v>
          </cell>
        </row>
        <row r="1003">
          <cell r="N1003">
            <v>13.1928</v>
          </cell>
          <cell r="O1003">
            <v>0</v>
          </cell>
        </row>
        <row r="1004">
          <cell r="N1004">
            <v>11.567599999999999</v>
          </cell>
          <cell r="O1004">
            <v>0</v>
          </cell>
        </row>
        <row r="1005">
          <cell r="N1005">
            <v>11.95</v>
          </cell>
          <cell r="O1005">
            <v>0</v>
          </cell>
        </row>
        <row r="1006">
          <cell r="N1006">
            <v>19.311199999999999</v>
          </cell>
          <cell r="O1006">
            <v>0</v>
          </cell>
        </row>
        <row r="1007">
          <cell r="N1007">
            <v>5.875</v>
          </cell>
          <cell r="O1007">
            <v>0</v>
          </cell>
        </row>
        <row r="1008">
          <cell r="N1008">
            <v>3.3554400000000006</v>
          </cell>
          <cell r="O1008">
            <v>0</v>
          </cell>
        </row>
        <row r="1009">
          <cell r="N1009">
            <v>27.825400000000002</v>
          </cell>
          <cell r="O1009">
            <v>0</v>
          </cell>
        </row>
        <row r="1010">
          <cell r="N1010">
            <v>12.7148</v>
          </cell>
          <cell r="O1010">
            <v>0</v>
          </cell>
        </row>
        <row r="1011">
          <cell r="N1011">
            <v>12.619199999999999</v>
          </cell>
          <cell r="O1011">
            <v>0</v>
          </cell>
        </row>
        <row r="1012">
          <cell r="N1012">
            <v>12.427999999999999</v>
          </cell>
          <cell r="O1012">
            <v>0</v>
          </cell>
        </row>
        <row r="1013">
          <cell r="N1013">
            <v>12.523599999999998</v>
          </cell>
          <cell r="O1013">
            <v>0</v>
          </cell>
        </row>
        <row r="1014">
          <cell r="N1014">
            <v>12.125999999999999</v>
          </cell>
          <cell r="O1014">
            <v>0</v>
          </cell>
        </row>
        <row r="1015">
          <cell r="N1015">
            <v>1.363</v>
          </cell>
          <cell r="O1015">
            <v>0</v>
          </cell>
        </row>
        <row r="1016">
          <cell r="N1016">
            <v>20.154900000000001</v>
          </cell>
          <cell r="O1016">
            <v>0</v>
          </cell>
        </row>
        <row r="1017">
          <cell r="N1017">
            <v>4.6529999999999996</v>
          </cell>
          <cell r="O1017">
            <v>0</v>
          </cell>
        </row>
        <row r="1018">
          <cell r="N1018">
            <v>4.7652000000000001</v>
          </cell>
          <cell r="O1018">
            <v>6.8046000000000006</v>
          </cell>
        </row>
        <row r="1019">
          <cell r="N1019">
            <v>4.7652000000000001</v>
          </cell>
          <cell r="O1019">
            <v>6.8046000000000006</v>
          </cell>
        </row>
        <row r="1020">
          <cell r="N1020">
            <v>17.459200000000003</v>
          </cell>
          <cell r="O1020">
            <v>0</v>
          </cell>
        </row>
        <row r="1021">
          <cell r="N1021">
            <v>11.280800000000001</v>
          </cell>
          <cell r="O1021">
            <v>0</v>
          </cell>
        </row>
        <row r="1022">
          <cell r="N1022">
            <v>11.280800000000001</v>
          </cell>
          <cell r="O1022">
            <v>0</v>
          </cell>
        </row>
        <row r="1023">
          <cell r="N1023">
            <v>11.3764</v>
          </cell>
          <cell r="O1023">
            <v>0</v>
          </cell>
        </row>
        <row r="1024">
          <cell r="N1024">
            <v>11.089599999999999</v>
          </cell>
          <cell r="O1024">
            <v>0</v>
          </cell>
        </row>
        <row r="1025">
          <cell r="N1025">
            <v>11.3764</v>
          </cell>
          <cell r="O1025">
            <v>0</v>
          </cell>
        </row>
        <row r="1026">
          <cell r="N1026">
            <v>12.7148</v>
          </cell>
          <cell r="O1026">
            <v>0</v>
          </cell>
        </row>
        <row r="1027">
          <cell r="N1027">
            <v>12.523599999999998</v>
          </cell>
          <cell r="O1027">
            <v>0</v>
          </cell>
        </row>
        <row r="1028">
          <cell r="N1028">
            <v>11.185199999999998</v>
          </cell>
          <cell r="O1028">
            <v>0</v>
          </cell>
        </row>
        <row r="1029">
          <cell r="N1029">
            <v>10.994</v>
          </cell>
          <cell r="O1029">
            <v>0</v>
          </cell>
        </row>
        <row r="1030">
          <cell r="N1030">
            <v>11.185199999999998</v>
          </cell>
          <cell r="O1030">
            <v>0</v>
          </cell>
        </row>
        <row r="1031">
          <cell r="N1031">
            <v>11.185199999999998</v>
          </cell>
          <cell r="O1031">
            <v>0</v>
          </cell>
        </row>
        <row r="1032">
          <cell r="N1032">
            <v>0</v>
          </cell>
          <cell r="O1032">
            <v>0</v>
          </cell>
        </row>
        <row r="1033">
          <cell r="N1033">
            <v>0</v>
          </cell>
          <cell r="O1033">
            <v>0</v>
          </cell>
        </row>
        <row r="1034">
          <cell r="N1034">
            <v>15.773999999999999</v>
          </cell>
          <cell r="O1034">
            <v>0</v>
          </cell>
        </row>
        <row r="1035">
          <cell r="N1035">
            <v>5.75</v>
          </cell>
          <cell r="O1035">
            <v>0</v>
          </cell>
        </row>
        <row r="1036">
          <cell r="N1036">
            <v>0</v>
          </cell>
          <cell r="O1036">
            <v>0</v>
          </cell>
        </row>
        <row r="1037">
          <cell r="N1037">
            <v>6.0647999999999991</v>
          </cell>
          <cell r="O1037">
            <v>8.6603999999999992</v>
          </cell>
        </row>
        <row r="1038">
          <cell r="N1038">
            <v>6.0647999999999991</v>
          </cell>
          <cell r="O1038">
            <v>8.6603999999999992</v>
          </cell>
        </row>
        <row r="1039">
          <cell r="N1039">
            <v>0</v>
          </cell>
          <cell r="O1039">
            <v>0</v>
          </cell>
        </row>
        <row r="1040">
          <cell r="N1040">
            <v>21.477400000000003</v>
          </cell>
          <cell r="O1040">
            <v>0</v>
          </cell>
        </row>
        <row r="1041">
          <cell r="N1041">
            <v>21.265800000000002</v>
          </cell>
          <cell r="O1041">
            <v>0</v>
          </cell>
        </row>
        <row r="1042">
          <cell r="N1042">
            <v>34.226300000000002</v>
          </cell>
          <cell r="O1042">
            <v>0</v>
          </cell>
        </row>
        <row r="1043">
          <cell r="N1043">
            <v>0</v>
          </cell>
          <cell r="O1043">
            <v>0</v>
          </cell>
        </row>
        <row r="1044">
          <cell r="N1044">
            <v>17.303599999999999</v>
          </cell>
          <cell r="O1044">
            <v>0</v>
          </cell>
        </row>
        <row r="1045">
          <cell r="N1045">
            <v>11.856</v>
          </cell>
          <cell r="O1045">
            <v>0</v>
          </cell>
        </row>
        <row r="1046">
          <cell r="N1046">
            <v>19.7317</v>
          </cell>
          <cell r="O1046">
            <v>0</v>
          </cell>
        </row>
        <row r="1047">
          <cell r="N1047">
            <v>11.373999999999999</v>
          </cell>
          <cell r="O1047">
            <v>0</v>
          </cell>
        </row>
        <row r="1048">
          <cell r="N1048">
            <v>16.3476</v>
          </cell>
          <cell r="O1048">
            <v>0</v>
          </cell>
        </row>
        <row r="1049">
          <cell r="N1049">
            <v>16.3476</v>
          </cell>
          <cell r="O1049">
            <v>0</v>
          </cell>
        </row>
        <row r="1050">
          <cell r="N1050">
            <v>5.3429000000000002</v>
          </cell>
          <cell r="O1050">
            <v>0</v>
          </cell>
        </row>
        <row r="1051">
          <cell r="N1051">
            <v>16.779</v>
          </cell>
          <cell r="O1051">
            <v>0</v>
          </cell>
        </row>
        <row r="1052">
          <cell r="N1052">
            <v>16.3476</v>
          </cell>
          <cell r="O1052">
            <v>0</v>
          </cell>
        </row>
        <row r="1053">
          <cell r="N1053">
            <v>14.9694</v>
          </cell>
          <cell r="O1053">
            <v>0</v>
          </cell>
        </row>
        <row r="1054">
          <cell r="N1054">
            <v>10.898400000000001</v>
          </cell>
          <cell r="O1054">
            <v>0</v>
          </cell>
        </row>
        <row r="1055">
          <cell r="N1055">
            <v>16.3476</v>
          </cell>
          <cell r="O1055">
            <v>0</v>
          </cell>
        </row>
        <row r="1056">
          <cell r="N1056">
            <v>14.244400000000001</v>
          </cell>
          <cell r="O1056">
            <v>0</v>
          </cell>
        </row>
        <row r="1057">
          <cell r="N1057">
            <v>0</v>
          </cell>
          <cell r="O1057">
            <v>0</v>
          </cell>
        </row>
        <row r="1058">
          <cell r="N1058">
            <v>0</v>
          </cell>
          <cell r="O1058">
            <v>0</v>
          </cell>
        </row>
        <row r="1059">
          <cell r="N1059">
            <v>22.083600000000001</v>
          </cell>
          <cell r="O1059">
            <v>0</v>
          </cell>
        </row>
        <row r="1060">
          <cell r="N1060">
            <v>14.34</v>
          </cell>
          <cell r="O1060">
            <v>0</v>
          </cell>
        </row>
        <row r="1061">
          <cell r="N1061">
            <v>3.4372800000000003</v>
          </cell>
          <cell r="O1061">
            <v>0</v>
          </cell>
        </row>
        <row r="1062">
          <cell r="N1062">
            <v>16.3476</v>
          </cell>
          <cell r="O1062">
            <v>0</v>
          </cell>
        </row>
        <row r="1063">
          <cell r="N1063">
            <v>4.8012800000000011</v>
          </cell>
          <cell r="O1063">
            <v>0</v>
          </cell>
        </row>
        <row r="1064">
          <cell r="N1064">
            <v>15.598799999999999</v>
          </cell>
          <cell r="O1064">
            <v>0</v>
          </cell>
        </row>
        <row r="1065">
          <cell r="N1065">
            <v>15.104800000000001</v>
          </cell>
          <cell r="O1065">
            <v>0</v>
          </cell>
        </row>
        <row r="1066">
          <cell r="N1066">
            <v>11.95</v>
          </cell>
          <cell r="O1066">
            <v>0</v>
          </cell>
        </row>
        <row r="1067">
          <cell r="N1067">
            <v>58.666100000000007</v>
          </cell>
          <cell r="O1067">
            <v>0</v>
          </cell>
        </row>
        <row r="1068">
          <cell r="N1068">
            <v>15.773999999999999</v>
          </cell>
          <cell r="O1068">
            <v>0</v>
          </cell>
        </row>
        <row r="1069">
          <cell r="N1069">
            <v>15.773999999999999</v>
          </cell>
          <cell r="O1069">
            <v>0</v>
          </cell>
        </row>
        <row r="1070">
          <cell r="N1070">
            <v>11.048400000000001</v>
          </cell>
          <cell r="O1070">
            <v>0</v>
          </cell>
        </row>
        <row r="1071">
          <cell r="N1071">
            <v>5.1312999999999995</v>
          </cell>
          <cell r="O1071">
            <v>0</v>
          </cell>
        </row>
        <row r="1072">
          <cell r="N1072">
            <v>2.726</v>
          </cell>
          <cell r="O1072">
            <v>0</v>
          </cell>
        </row>
        <row r="1073">
          <cell r="N1073">
            <v>8.6639999999999997</v>
          </cell>
          <cell r="O1073">
            <v>12.372</v>
          </cell>
        </row>
        <row r="1074">
          <cell r="N1074">
            <v>9.0972000000000008</v>
          </cell>
          <cell r="O1074">
            <v>12.990600000000001</v>
          </cell>
        </row>
        <row r="1075">
          <cell r="N1075">
            <v>6.0647999999999991</v>
          </cell>
          <cell r="O1075">
            <v>8.6603999999999992</v>
          </cell>
        </row>
        <row r="1076">
          <cell r="N1076">
            <v>6.9312000000000005</v>
          </cell>
          <cell r="O1076">
            <v>9.8976000000000006</v>
          </cell>
        </row>
        <row r="1077">
          <cell r="N1077">
            <v>10.83</v>
          </cell>
          <cell r="O1077">
            <v>15.465</v>
          </cell>
        </row>
        <row r="1078">
          <cell r="N1078">
            <v>5.6315999999999997</v>
          </cell>
          <cell r="O1078">
            <v>8.0418000000000003</v>
          </cell>
        </row>
        <row r="1079">
          <cell r="N1079">
            <v>31.1904</v>
          </cell>
          <cell r="O1079">
            <v>44.539200000000001</v>
          </cell>
        </row>
        <row r="1080">
          <cell r="N1080">
            <v>5.6315999999999997</v>
          </cell>
          <cell r="O1080">
            <v>8.0418000000000003</v>
          </cell>
        </row>
        <row r="1081">
          <cell r="N1081">
            <v>9.0972000000000008</v>
          </cell>
          <cell r="O1081">
            <v>12.990600000000001</v>
          </cell>
        </row>
        <row r="1082">
          <cell r="N1082">
            <v>20.884799999999998</v>
          </cell>
          <cell r="O1082">
            <v>0</v>
          </cell>
        </row>
        <row r="1083">
          <cell r="N1083">
            <v>0</v>
          </cell>
          <cell r="O1083">
            <v>0</v>
          </cell>
        </row>
        <row r="1084">
          <cell r="N1084">
            <v>2.8899000000000004</v>
          </cell>
          <cell r="O1084">
            <v>0</v>
          </cell>
        </row>
        <row r="1085">
          <cell r="N1085">
            <v>2.8916800000000005</v>
          </cell>
          <cell r="O1085">
            <v>0</v>
          </cell>
        </row>
        <row r="1086">
          <cell r="N1086">
            <v>13.981000000000002</v>
          </cell>
          <cell r="O1086">
            <v>0</v>
          </cell>
        </row>
        <row r="1087">
          <cell r="N1087">
            <v>2.4279200000000003</v>
          </cell>
          <cell r="O1087">
            <v>0</v>
          </cell>
        </row>
        <row r="1088">
          <cell r="N1088">
            <v>0</v>
          </cell>
          <cell r="O1088">
            <v>0</v>
          </cell>
        </row>
        <row r="1089">
          <cell r="N1089">
            <v>3.6659999999999999</v>
          </cell>
          <cell r="O1089">
            <v>0</v>
          </cell>
        </row>
        <row r="1090">
          <cell r="N1090">
            <v>15.536900000000001</v>
          </cell>
          <cell r="O1090">
            <v>0</v>
          </cell>
        </row>
        <row r="1091">
          <cell r="N1091">
            <v>12.480600000000001</v>
          </cell>
          <cell r="O1091">
            <v>0</v>
          </cell>
        </row>
        <row r="1092">
          <cell r="N1092">
            <v>13.912800000000001</v>
          </cell>
          <cell r="O1092">
            <v>0</v>
          </cell>
        </row>
        <row r="1093">
          <cell r="N1093">
            <v>12.480600000000001</v>
          </cell>
          <cell r="O1093">
            <v>0</v>
          </cell>
        </row>
        <row r="1094">
          <cell r="N1094">
            <v>8.3886000000000003</v>
          </cell>
          <cell r="O1094">
            <v>0</v>
          </cell>
        </row>
        <row r="1095">
          <cell r="N1095">
            <v>15.487199999999998</v>
          </cell>
          <cell r="O1095">
            <v>0</v>
          </cell>
        </row>
        <row r="1096">
          <cell r="N1096">
            <v>11.8544</v>
          </cell>
          <cell r="O1096">
            <v>0</v>
          </cell>
        </row>
        <row r="1097">
          <cell r="N1097">
            <v>13.1928</v>
          </cell>
          <cell r="O1097">
            <v>0</v>
          </cell>
        </row>
        <row r="1098">
          <cell r="N1098">
            <v>53.640600000000006</v>
          </cell>
          <cell r="O1098">
            <v>0</v>
          </cell>
        </row>
        <row r="1099">
          <cell r="N1099">
            <v>10.378500000000001</v>
          </cell>
          <cell r="O1099">
            <v>0</v>
          </cell>
        </row>
        <row r="1100">
          <cell r="N1100">
            <v>0.63480000000000003</v>
          </cell>
          <cell r="O1100">
            <v>0</v>
          </cell>
        </row>
        <row r="1101">
          <cell r="N1101">
            <v>0.63480000000000003</v>
          </cell>
          <cell r="O1101">
            <v>0</v>
          </cell>
        </row>
        <row r="1102">
          <cell r="N1102">
            <v>11.8544</v>
          </cell>
          <cell r="O1102">
            <v>0</v>
          </cell>
        </row>
        <row r="1103">
          <cell r="N1103">
            <v>14.531199999999998</v>
          </cell>
          <cell r="O1103">
            <v>0</v>
          </cell>
        </row>
        <row r="1104">
          <cell r="N1104">
            <v>13.097199999999999</v>
          </cell>
          <cell r="O1104">
            <v>0</v>
          </cell>
        </row>
        <row r="1105">
          <cell r="N1105">
            <v>0</v>
          </cell>
          <cell r="O1105">
            <v>0</v>
          </cell>
        </row>
        <row r="1106">
          <cell r="N1106">
            <v>0</v>
          </cell>
          <cell r="O1106">
            <v>0</v>
          </cell>
        </row>
        <row r="1107">
          <cell r="N1107">
            <v>3.0826400000000005</v>
          </cell>
          <cell r="O1107">
            <v>0</v>
          </cell>
        </row>
        <row r="1108">
          <cell r="N1108">
            <v>0.81120000000000003</v>
          </cell>
          <cell r="O1108">
            <v>0</v>
          </cell>
        </row>
        <row r="1109">
          <cell r="N1109">
            <v>0</v>
          </cell>
          <cell r="O1109">
            <v>0</v>
          </cell>
        </row>
        <row r="1110">
          <cell r="N1110">
            <v>13.6799</v>
          </cell>
          <cell r="O1110">
            <v>0</v>
          </cell>
        </row>
        <row r="1111">
          <cell r="N1111">
            <v>19.361400000000003</v>
          </cell>
          <cell r="O1111">
            <v>0</v>
          </cell>
        </row>
        <row r="1112">
          <cell r="N1112">
            <v>2.6616999999999997</v>
          </cell>
          <cell r="O1112">
            <v>0</v>
          </cell>
        </row>
        <row r="1113">
          <cell r="N1113">
            <v>0</v>
          </cell>
          <cell r="O1113">
            <v>0</v>
          </cell>
        </row>
        <row r="1114">
          <cell r="N1114">
            <v>5.0667999999999997</v>
          </cell>
          <cell r="O1114">
            <v>0</v>
          </cell>
        </row>
        <row r="1115">
          <cell r="N1115">
            <v>5.0667999999999997</v>
          </cell>
          <cell r="O1115">
            <v>0</v>
          </cell>
        </row>
        <row r="1116">
          <cell r="N1116">
            <v>5.0667999999999997</v>
          </cell>
          <cell r="O1116">
            <v>0</v>
          </cell>
        </row>
        <row r="1117">
          <cell r="N1117">
            <v>4.8755999999999995</v>
          </cell>
          <cell r="O1117">
            <v>0</v>
          </cell>
        </row>
        <row r="1118">
          <cell r="N1118">
            <v>4.8755999999999995</v>
          </cell>
          <cell r="O1118">
            <v>0</v>
          </cell>
        </row>
        <row r="1119">
          <cell r="N1119">
            <v>4.8755999999999995</v>
          </cell>
          <cell r="O1119">
            <v>0</v>
          </cell>
        </row>
        <row r="1120">
          <cell r="N1120">
            <v>4.8755999999999995</v>
          </cell>
          <cell r="O1120">
            <v>0</v>
          </cell>
        </row>
        <row r="1121">
          <cell r="N1121">
            <v>38.546640000000004</v>
          </cell>
          <cell r="O1121">
            <v>0</v>
          </cell>
        </row>
        <row r="1122">
          <cell r="N1122">
            <v>5.4832800000000006</v>
          </cell>
          <cell r="O1122">
            <v>0</v>
          </cell>
        </row>
        <row r="1123">
          <cell r="N1123">
            <v>12.562799999999999</v>
          </cell>
          <cell r="O1123">
            <v>17.939399999999999</v>
          </cell>
        </row>
        <row r="1124">
          <cell r="N1124">
            <v>12.995999999999999</v>
          </cell>
          <cell r="O1124">
            <v>18.558</v>
          </cell>
        </row>
        <row r="1125">
          <cell r="N1125">
            <v>12.995999999999999</v>
          </cell>
          <cell r="O1125">
            <v>18.558</v>
          </cell>
        </row>
        <row r="1126">
          <cell r="N1126">
            <v>20.793599999999998</v>
          </cell>
          <cell r="O1126">
            <v>29.692799999999998</v>
          </cell>
        </row>
        <row r="1127">
          <cell r="N1127">
            <v>4.1261999999999999</v>
          </cell>
          <cell r="O1127">
            <v>0</v>
          </cell>
        </row>
        <row r="1128">
          <cell r="N1128">
            <v>1.2168000000000001</v>
          </cell>
          <cell r="O1128">
            <v>0</v>
          </cell>
        </row>
        <row r="1129">
          <cell r="N1129">
            <v>6.7875999999999994</v>
          </cell>
          <cell r="O1129">
            <v>0</v>
          </cell>
        </row>
        <row r="1130">
          <cell r="N1130">
            <v>14.1488</v>
          </cell>
          <cell r="O1130">
            <v>0</v>
          </cell>
        </row>
        <row r="1131">
          <cell r="N1131">
            <v>19.215600000000002</v>
          </cell>
          <cell r="O1131">
            <v>0</v>
          </cell>
        </row>
        <row r="1132">
          <cell r="N1132">
            <v>11.089599999999999</v>
          </cell>
          <cell r="O1132">
            <v>0</v>
          </cell>
        </row>
        <row r="1133">
          <cell r="N1133">
            <v>12.427999999999999</v>
          </cell>
          <cell r="O1133">
            <v>0</v>
          </cell>
        </row>
        <row r="1134">
          <cell r="N1134">
            <v>15.6607</v>
          </cell>
          <cell r="O1134">
            <v>0</v>
          </cell>
        </row>
        <row r="1135">
          <cell r="N1135">
            <v>18.732199999999999</v>
          </cell>
          <cell r="O1135">
            <v>0</v>
          </cell>
        </row>
        <row r="1136">
          <cell r="N1136">
            <v>11.3764</v>
          </cell>
          <cell r="O1136">
            <v>0</v>
          </cell>
        </row>
        <row r="1137">
          <cell r="N1137">
            <v>11.758800000000001</v>
          </cell>
          <cell r="O1137">
            <v>0</v>
          </cell>
        </row>
        <row r="1138">
          <cell r="N1138">
            <v>6.2510000000000003</v>
          </cell>
          <cell r="O1138">
            <v>0</v>
          </cell>
        </row>
        <row r="1139">
          <cell r="N1139">
            <v>3.0008000000000004</v>
          </cell>
          <cell r="O1139">
            <v>0</v>
          </cell>
        </row>
        <row r="1140">
          <cell r="N1140">
            <v>8.1466000000000012</v>
          </cell>
          <cell r="O1140">
            <v>0</v>
          </cell>
        </row>
        <row r="1141">
          <cell r="N1141">
            <v>15.004000000000001</v>
          </cell>
          <cell r="O1141">
            <v>0</v>
          </cell>
        </row>
        <row r="1142">
          <cell r="N1142">
            <v>4.14656</v>
          </cell>
          <cell r="O1142">
            <v>0</v>
          </cell>
        </row>
        <row r="1143">
          <cell r="N1143">
            <v>37.4495</v>
          </cell>
          <cell r="O1143">
            <v>0</v>
          </cell>
        </row>
        <row r="1144">
          <cell r="N1144">
            <v>32.427700000000002</v>
          </cell>
          <cell r="O1144">
            <v>0</v>
          </cell>
        </row>
        <row r="1145">
          <cell r="N1145">
            <v>42.214199999999998</v>
          </cell>
          <cell r="O1145">
            <v>0</v>
          </cell>
        </row>
        <row r="1146">
          <cell r="N1146">
            <v>10.83</v>
          </cell>
          <cell r="O1146">
            <v>15.465</v>
          </cell>
        </row>
        <row r="1147">
          <cell r="N1147">
            <v>5.6315999999999997</v>
          </cell>
          <cell r="O1147">
            <v>8.0418000000000003</v>
          </cell>
        </row>
        <row r="1148">
          <cell r="N1148">
            <v>6.0647999999999991</v>
          </cell>
          <cell r="O1148">
            <v>8.6603999999999992</v>
          </cell>
        </row>
        <row r="1149">
          <cell r="N1149">
            <v>8.6639999999999997</v>
          </cell>
          <cell r="O1149">
            <v>12.372</v>
          </cell>
        </row>
        <row r="1150">
          <cell r="N1150">
            <v>6.9312000000000005</v>
          </cell>
          <cell r="O1150">
            <v>9.8976000000000006</v>
          </cell>
        </row>
        <row r="1151">
          <cell r="N1151">
            <v>9.0972000000000008</v>
          </cell>
          <cell r="O1151">
            <v>12.990600000000001</v>
          </cell>
        </row>
        <row r="1152">
          <cell r="N1152">
            <v>31.1904</v>
          </cell>
          <cell r="O1152">
            <v>44.539200000000001</v>
          </cell>
        </row>
        <row r="1153">
          <cell r="N1153">
            <v>5.6315999999999997</v>
          </cell>
          <cell r="O1153">
            <v>8.0418000000000003</v>
          </cell>
        </row>
        <row r="1154">
          <cell r="N1154">
            <v>9.0972000000000008</v>
          </cell>
          <cell r="O1154">
            <v>12.990600000000001</v>
          </cell>
        </row>
        <row r="1155">
          <cell r="N1155">
            <v>20.884799999999998</v>
          </cell>
          <cell r="O1155">
            <v>0</v>
          </cell>
        </row>
        <row r="1156">
          <cell r="N1156">
            <v>10.366400000000001</v>
          </cell>
          <cell r="O1156">
            <v>0</v>
          </cell>
        </row>
        <row r="1157">
          <cell r="N1157">
            <v>22.407800000000002</v>
          </cell>
          <cell r="O1157">
            <v>0</v>
          </cell>
        </row>
        <row r="1158">
          <cell r="N1158">
            <v>7.1439999999999992</v>
          </cell>
          <cell r="O1158">
            <v>0</v>
          </cell>
        </row>
        <row r="1159">
          <cell r="N1159">
            <v>15.678399999999998</v>
          </cell>
          <cell r="O1159">
            <v>0</v>
          </cell>
        </row>
        <row r="1160">
          <cell r="N1160">
            <v>15.8696</v>
          </cell>
          <cell r="O1160">
            <v>0</v>
          </cell>
        </row>
        <row r="1161">
          <cell r="N1161">
            <v>15.678399999999998</v>
          </cell>
          <cell r="O1161">
            <v>0</v>
          </cell>
        </row>
        <row r="1162">
          <cell r="N1162">
            <v>15.8696</v>
          </cell>
          <cell r="O1162">
            <v>0</v>
          </cell>
        </row>
        <row r="1163">
          <cell r="N1163">
            <v>15.678399999999998</v>
          </cell>
          <cell r="O1163">
            <v>0</v>
          </cell>
        </row>
        <row r="1164">
          <cell r="N1164">
            <v>18.198599999999999</v>
          </cell>
          <cell r="O1164">
            <v>0</v>
          </cell>
        </row>
        <row r="1165">
          <cell r="N1165">
            <v>78.292000000000002</v>
          </cell>
          <cell r="O1165">
            <v>0</v>
          </cell>
        </row>
        <row r="1166">
          <cell r="N1166">
            <v>36.818399999999997</v>
          </cell>
          <cell r="O1166">
            <v>0</v>
          </cell>
        </row>
        <row r="1167">
          <cell r="N1167">
            <v>10.0936</v>
          </cell>
          <cell r="O1167">
            <v>0</v>
          </cell>
        </row>
        <row r="1168">
          <cell r="N1168">
            <v>0.8619</v>
          </cell>
          <cell r="O1168">
            <v>0</v>
          </cell>
        </row>
        <row r="1169">
          <cell r="N1169">
            <v>6.7679999999999998</v>
          </cell>
          <cell r="O1169">
            <v>0</v>
          </cell>
        </row>
        <row r="1170">
          <cell r="N1170">
            <v>14.531199999999998</v>
          </cell>
          <cell r="O1170">
            <v>0</v>
          </cell>
        </row>
        <row r="1171">
          <cell r="N1171">
            <v>14.053199999999999</v>
          </cell>
          <cell r="O1171">
            <v>0</v>
          </cell>
        </row>
        <row r="1172">
          <cell r="N1172">
            <v>24.282399999999999</v>
          </cell>
          <cell r="O1172">
            <v>0</v>
          </cell>
        </row>
        <row r="1173">
          <cell r="N1173">
            <v>11.585100000000001</v>
          </cell>
          <cell r="O1173">
            <v>0</v>
          </cell>
        </row>
        <row r="1174">
          <cell r="N1174">
            <v>5.8379200000000004</v>
          </cell>
          <cell r="O1174">
            <v>0</v>
          </cell>
        </row>
        <row r="1175">
          <cell r="N1175">
            <v>17.505199999999999</v>
          </cell>
          <cell r="O1175">
            <v>0</v>
          </cell>
        </row>
        <row r="1176">
          <cell r="N1176">
            <v>13.503600000000002</v>
          </cell>
          <cell r="O1176">
            <v>0</v>
          </cell>
        </row>
        <row r="1177">
          <cell r="N1177">
            <v>16.134499999999999</v>
          </cell>
          <cell r="O1177">
            <v>0</v>
          </cell>
        </row>
        <row r="1178">
          <cell r="N1178">
            <v>14.818</v>
          </cell>
          <cell r="O1178">
            <v>0</v>
          </cell>
        </row>
        <row r="1179">
          <cell r="N1179">
            <v>15.773999999999999</v>
          </cell>
          <cell r="O1179">
            <v>0</v>
          </cell>
        </row>
        <row r="1180">
          <cell r="N1180">
            <v>15.487199999999998</v>
          </cell>
          <cell r="O1180">
            <v>0</v>
          </cell>
        </row>
        <row r="1181">
          <cell r="N1181">
            <v>0.81120000000000003</v>
          </cell>
          <cell r="O1181">
            <v>0</v>
          </cell>
        </row>
        <row r="1182">
          <cell r="N1182">
            <v>23.326399999999996</v>
          </cell>
          <cell r="O1182">
            <v>0</v>
          </cell>
        </row>
        <row r="1183">
          <cell r="N1183">
            <v>0</v>
          </cell>
          <cell r="O1183">
            <v>0</v>
          </cell>
        </row>
        <row r="1184">
          <cell r="N1184">
            <v>0</v>
          </cell>
          <cell r="O1184">
            <v>0</v>
          </cell>
        </row>
        <row r="1185">
          <cell r="N1185">
            <v>0</v>
          </cell>
          <cell r="O1185">
            <v>0</v>
          </cell>
        </row>
        <row r="1186">
          <cell r="N1186">
            <v>5.9219999999999997</v>
          </cell>
          <cell r="O1186">
            <v>0</v>
          </cell>
        </row>
        <row r="1187">
          <cell r="N1187">
            <v>21.764800000000001</v>
          </cell>
          <cell r="O1187">
            <v>0</v>
          </cell>
        </row>
        <row r="1188">
          <cell r="N1188">
            <v>5.6315999999999997</v>
          </cell>
          <cell r="O1188">
            <v>8.0418000000000003</v>
          </cell>
        </row>
        <row r="1189">
          <cell r="N1189">
            <v>8.6639999999999997</v>
          </cell>
          <cell r="O1189">
            <v>12.372</v>
          </cell>
        </row>
        <row r="1190">
          <cell r="N1190">
            <v>6.0647999999999991</v>
          </cell>
          <cell r="O1190">
            <v>8.6603999999999992</v>
          </cell>
        </row>
        <row r="1191">
          <cell r="N1191">
            <v>9.9635999999999996</v>
          </cell>
          <cell r="O1191">
            <v>14.227799999999998</v>
          </cell>
        </row>
        <row r="1192">
          <cell r="N1192">
            <v>14.7483</v>
          </cell>
          <cell r="O1192">
            <v>0</v>
          </cell>
        </row>
        <row r="1193">
          <cell r="N1193">
            <v>5</v>
          </cell>
          <cell r="O1193">
            <v>0</v>
          </cell>
        </row>
        <row r="1194">
          <cell r="N1194">
            <v>6.9312000000000005</v>
          </cell>
          <cell r="O1194">
            <v>9.8976000000000006</v>
          </cell>
        </row>
        <row r="1195">
          <cell r="N1195">
            <v>1.3754000000000002</v>
          </cell>
          <cell r="O1195">
            <v>0</v>
          </cell>
        </row>
        <row r="1196">
          <cell r="N1196">
            <v>0.89929999999999999</v>
          </cell>
          <cell r="O1196">
            <v>0</v>
          </cell>
        </row>
        <row r="1197">
          <cell r="N1197">
            <v>0.89929999999999999</v>
          </cell>
          <cell r="O1197">
            <v>0</v>
          </cell>
        </row>
        <row r="1198">
          <cell r="N1198">
            <v>10.0936</v>
          </cell>
          <cell r="O1198">
            <v>0</v>
          </cell>
        </row>
        <row r="1199">
          <cell r="N1199">
            <v>0.82810000000000017</v>
          </cell>
          <cell r="O1199">
            <v>0</v>
          </cell>
        </row>
        <row r="1200">
          <cell r="N1200">
            <v>10.34</v>
          </cell>
          <cell r="O1200">
            <v>0</v>
          </cell>
        </row>
        <row r="1201">
          <cell r="N1201">
            <v>11.891</v>
          </cell>
          <cell r="O1201">
            <v>0</v>
          </cell>
        </row>
        <row r="1202">
          <cell r="N1202">
            <v>15.487199999999998</v>
          </cell>
          <cell r="O1202">
            <v>0</v>
          </cell>
        </row>
        <row r="1203">
          <cell r="N1203">
            <v>15.773999999999999</v>
          </cell>
          <cell r="O1203">
            <v>0</v>
          </cell>
        </row>
        <row r="1204">
          <cell r="N1204">
            <v>14.913599999999999</v>
          </cell>
          <cell r="O1204">
            <v>0</v>
          </cell>
        </row>
        <row r="1205">
          <cell r="N1205">
            <v>19.065200000000001</v>
          </cell>
          <cell r="O1205">
            <v>0</v>
          </cell>
        </row>
        <row r="1206">
          <cell r="N1206">
            <v>24.492699999999999</v>
          </cell>
          <cell r="O1206">
            <v>0</v>
          </cell>
        </row>
        <row r="1207">
          <cell r="N1207">
            <v>14.1488</v>
          </cell>
          <cell r="O1207">
            <v>0</v>
          </cell>
        </row>
        <row r="1208">
          <cell r="N1208">
            <v>12.207800000000001</v>
          </cell>
          <cell r="O1208">
            <v>0</v>
          </cell>
        </row>
        <row r="1209">
          <cell r="N1209">
            <v>15.678399999999998</v>
          </cell>
          <cell r="O1209">
            <v>0</v>
          </cell>
        </row>
        <row r="1210">
          <cell r="N1210">
            <v>1.5210000000000001</v>
          </cell>
          <cell r="O1210">
            <v>0</v>
          </cell>
        </row>
        <row r="1211">
          <cell r="N1211">
            <v>0</v>
          </cell>
          <cell r="O1211">
            <v>0</v>
          </cell>
        </row>
        <row r="1212">
          <cell r="N1212">
            <v>0</v>
          </cell>
          <cell r="O1212">
            <v>0</v>
          </cell>
        </row>
        <row r="1213">
          <cell r="N1213">
            <v>17.303599999999999</v>
          </cell>
          <cell r="O1213">
            <v>0</v>
          </cell>
        </row>
        <row r="1214">
          <cell r="N1214">
            <v>15.678399999999998</v>
          </cell>
          <cell r="O1214">
            <v>0</v>
          </cell>
        </row>
        <row r="1215">
          <cell r="N1215">
            <v>7.5670000000000002</v>
          </cell>
          <cell r="O1215">
            <v>0</v>
          </cell>
        </row>
        <row r="1216">
          <cell r="N1216">
            <v>7.52</v>
          </cell>
          <cell r="O1216">
            <v>0</v>
          </cell>
        </row>
        <row r="1217">
          <cell r="N1217">
            <v>19.4068</v>
          </cell>
          <cell r="O1217">
            <v>0</v>
          </cell>
        </row>
        <row r="1218">
          <cell r="N1218">
            <v>15.678399999999998</v>
          </cell>
          <cell r="O1218">
            <v>0</v>
          </cell>
        </row>
        <row r="1219">
          <cell r="N1219">
            <v>12.207800000000001</v>
          </cell>
          <cell r="O1219">
            <v>0</v>
          </cell>
        </row>
        <row r="1220">
          <cell r="N1220">
            <v>6.7679999999999998</v>
          </cell>
          <cell r="O1220">
            <v>0</v>
          </cell>
        </row>
        <row r="1221">
          <cell r="N1221">
            <v>13.6708</v>
          </cell>
          <cell r="O1221">
            <v>0</v>
          </cell>
        </row>
        <row r="1222">
          <cell r="N1222">
            <v>15.678399999999998</v>
          </cell>
          <cell r="O1222">
            <v>0</v>
          </cell>
        </row>
        <row r="1223">
          <cell r="N1223">
            <v>12.7514</v>
          </cell>
          <cell r="O1223">
            <v>0</v>
          </cell>
        </row>
        <row r="1224">
          <cell r="N1224">
            <v>13.4796</v>
          </cell>
          <cell r="O1224">
            <v>0</v>
          </cell>
        </row>
        <row r="1225">
          <cell r="N1225">
            <v>33.274100000000004</v>
          </cell>
          <cell r="O1225">
            <v>0</v>
          </cell>
        </row>
        <row r="1226">
          <cell r="N1226">
            <v>15.678399999999998</v>
          </cell>
          <cell r="O1226">
            <v>0</v>
          </cell>
        </row>
        <row r="1227">
          <cell r="N1227">
            <v>15.678399999999998</v>
          </cell>
          <cell r="O1227">
            <v>0</v>
          </cell>
        </row>
        <row r="1228">
          <cell r="N1228">
            <v>19.884799999999998</v>
          </cell>
          <cell r="O1228">
            <v>0</v>
          </cell>
        </row>
        <row r="1229">
          <cell r="N1229">
            <v>5.4560000000000004</v>
          </cell>
          <cell r="O1229">
            <v>0</v>
          </cell>
        </row>
        <row r="1230">
          <cell r="N1230">
            <v>15.487199999999998</v>
          </cell>
          <cell r="O1230">
            <v>0</v>
          </cell>
        </row>
        <row r="1231">
          <cell r="N1231">
            <v>4.6648800000000001</v>
          </cell>
          <cell r="O1231">
            <v>0</v>
          </cell>
        </row>
        <row r="1232">
          <cell r="N1232">
            <v>1.4872000000000003</v>
          </cell>
          <cell r="O1232">
            <v>0</v>
          </cell>
        </row>
        <row r="1233">
          <cell r="N1233">
            <v>4.4193600000000002</v>
          </cell>
          <cell r="O1233">
            <v>0</v>
          </cell>
        </row>
        <row r="1234">
          <cell r="N1234">
            <v>21.7012</v>
          </cell>
          <cell r="O1234">
            <v>0</v>
          </cell>
        </row>
        <row r="1235">
          <cell r="N1235">
            <v>16.531680000000001</v>
          </cell>
          <cell r="O1235">
            <v>0</v>
          </cell>
        </row>
        <row r="1236">
          <cell r="N1236">
            <v>13.097199999999999</v>
          </cell>
          <cell r="O1236">
            <v>0</v>
          </cell>
        </row>
        <row r="1237">
          <cell r="N1237">
            <v>7.7976000000000001</v>
          </cell>
          <cell r="O1237">
            <v>11.1348</v>
          </cell>
        </row>
        <row r="1238">
          <cell r="N1238">
            <v>0.2366</v>
          </cell>
          <cell r="O1238">
            <v>0</v>
          </cell>
        </row>
        <row r="1239">
          <cell r="N1239">
            <v>1.4702999999999999</v>
          </cell>
          <cell r="O1239">
            <v>0</v>
          </cell>
        </row>
        <row r="1240">
          <cell r="N1240">
            <v>13.097199999999999</v>
          </cell>
          <cell r="O1240">
            <v>0</v>
          </cell>
        </row>
        <row r="1241">
          <cell r="N1241">
            <v>13.384</v>
          </cell>
          <cell r="O1241">
            <v>0</v>
          </cell>
        </row>
        <row r="1242">
          <cell r="N1242">
            <v>36.924199999999999</v>
          </cell>
          <cell r="O1242">
            <v>0</v>
          </cell>
        </row>
        <row r="1243">
          <cell r="N1243">
            <v>2.3850000000000002</v>
          </cell>
          <cell r="O1243">
            <v>0</v>
          </cell>
        </row>
        <row r="1244">
          <cell r="N1244">
            <v>4.75</v>
          </cell>
          <cell r="O1244">
            <v>0</v>
          </cell>
        </row>
        <row r="1245">
          <cell r="N1245">
            <v>0</v>
          </cell>
          <cell r="O1245">
            <v>0</v>
          </cell>
        </row>
        <row r="1246">
          <cell r="N1246">
            <v>0</v>
          </cell>
          <cell r="O1246">
            <v>0</v>
          </cell>
        </row>
        <row r="1247">
          <cell r="N1247">
            <v>0</v>
          </cell>
          <cell r="O1247">
            <v>0</v>
          </cell>
        </row>
        <row r="1248">
          <cell r="N1248">
            <v>0</v>
          </cell>
          <cell r="O1248">
            <v>0</v>
          </cell>
        </row>
        <row r="1249">
          <cell r="N1249">
            <v>34.441000000000003</v>
          </cell>
          <cell r="O1249">
            <v>0</v>
          </cell>
        </row>
        <row r="1250">
          <cell r="N1250">
            <v>6.6920000000000002</v>
          </cell>
          <cell r="O1250">
            <v>0</v>
          </cell>
        </row>
        <row r="1251">
          <cell r="N1251">
            <v>17.02272</v>
          </cell>
          <cell r="O1251">
            <v>0</v>
          </cell>
        </row>
        <row r="1252">
          <cell r="N1252">
            <v>17.02272</v>
          </cell>
          <cell r="O1252">
            <v>0</v>
          </cell>
        </row>
        <row r="1253">
          <cell r="N1253">
            <v>0</v>
          </cell>
          <cell r="O1253">
            <v>0</v>
          </cell>
        </row>
        <row r="1254">
          <cell r="N1254">
            <v>79.417700000000011</v>
          </cell>
          <cell r="O1254">
            <v>0</v>
          </cell>
        </row>
        <row r="1255">
          <cell r="N1255">
            <v>55.068899999999999</v>
          </cell>
          <cell r="O1255">
            <v>0</v>
          </cell>
        </row>
        <row r="1256">
          <cell r="N1256">
            <v>15.686400000000001</v>
          </cell>
          <cell r="O1256">
            <v>0</v>
          </cell>
        </row>
        <row r="1257">
          <cell r="N1257">
            <v>57.978400000000001</v>
          </cell>
          <cell r="O1257">
            <v>0</v>
          </cell>
        </row>
        <row r="1258">
          <cell r="N1258">
            <v>7.6383999999999999</v>
          </cell>
          <cell r="O1258">
            <v>0</v>
          </cell>
        </row>
        <row r="1259">
          <cell r="N1259">
            <v>19.311199999999999</v>
          </cell>
          <cell r="O1259">
            <v>0</v>
          </cell>
        </row>
        <row r="1260">
          <cell r="N1260">
            <v>3.3554400000000006</v>
          </cell>
          <cell r="O1260">
            <v>0</v>
          </cell>
        </row>
        <row r="1261">
          <cell r="N1261">
            <v>19.311199999999999</v>
          </cell>
          <cell r="O1261">
            <v>0</v>
          </cell>
        </row>
        <row r="1262">
          <cell r="N1262">
            <v>11.95</v>
          </cell>
          <cell r="O1262">
            <v>0</v>
          </cell>
        </row>
        <row r="1263">
          <cell r="N1263">
            <v>14.913599999999999</v>
          </cell>
          <cell r="O1263">
            <v>0</v>
          </cell>
        </row>
        <row r="1264">
          <cell r="N1264">
            <v>25.255199999999999</v>
          </cell>
          <cell r="O1264">
            <v>0</v>
          </cell>
        </row>
        <row r="1265">
          <cell r="N1265">
            <v>1.6731000000000003</v>
          </cell>
          <cell r="O1265">
            <v>0</v>
          </cell>
        </row>
        <row r="1266">
          <cell r="N1266">
            <v>30.6218</v>
          </cell>
          <cell r="O1266">
            <v>0</v>
          </cell>
        </row>
        <row r="1267">
          <cell r="N1267">
            <v>14.818</v>
          </cell>
          <cell r="O1267">
            <v>0</v>
          </cell>
        </row>
        <row r="1268">
          <cell r="N1268">
            <v>4.5012000000000008</v>
          </cell>
          <cell r="O1268">
            <v>0</v>
          </cell>
        </row>
        <row r="1269">
          <cell r="N1269">
            <v>15.487199999999998</v>
          </cell>
          <cell r="O1269">
            <v>0</v>
          </cell>
        </row>
        <row r="1270">
          <cell r="N1270">
            <v>0</v>
          </cell>
          <cell r="O1270">
            <v>0</v>
          </cell>
        </row>
        <row r="1271">
          <cell r="N1271">
            <v>0</v>
          </cell>
          <cell r="O1271">
            <v>0</v>
          </cell>
        </row>
        <row r="1272">
          <cell r="N1272">
            <v>15.582800000000001</v>
          </cell>
          <cell r="O1272">
            <v>0</v>
          </cell>
        </row>
        <row r="1273">
          <cell r="N1273">
            <v>13.9656</v>
          </cell>
          <cell r="O1273">
            <v>0</v>
          </cell>
        </row>
        <row r="1274">
          <cell r="N1274">
            <v>2.173</v>
          </cell>
          <cell r="O1274">
            <v>0</v>
          </cell>
        </row>
        <row r="1275">
          <cell r="N1275">
            <v>12.0083</v>
          </cell>
          <cell r="O1275">
            <v>0</v>
          </cell>
        </row>
        <row r="1276">
          <cell r="N1276">
            <v>19.4068</v>
          </cell>
          <cell r="O1276">
            <v>0</v>
          </cell>
        </row>
        <row r="1277">
          <cell r="N1277">
            <v>20.553999999999998</v>
          </cell>
          <cell r="O1277">
            <v>0</v>
          </cell>
        </row>
        <row r="1278">
          <cell r="N1278">
            <v>17.880199999999999</v>
          </cell>
          <cell r="O1278">
            <v>0</v>
          </cell>
        </row>
        <row r="1279">
          <cell r="N1279">
            <v>6.1050000000000004</v>
          </cell>
          <cell r="O1279">
            <v>0</v>
          </cell>
        </row>
        <row r="1280">
          <cell r="N1280">
            <v>10.1432</v>
          </cell>
          <cell r="O1280">
            <v>0</v>
          </cell>
        </row>
        <row r="1281">
          <cell r="N1281">
            <v>12.8104</v>
          </cell>
          <cell r="O1281">
            <v>0</v>
          </cell>
        </row>
        <row r="1282">
          <cell r="N1282">
            <v>6.1050000000000004</v>
          </cell>
          <cell r="O1282">
            <v>0</v>
          </cell>
        </row>
        <row r="1283">
          <cell r="N1283">
            <v>2.3491000000000004</v>
          </cell>
          <cell r="O1283">
            <v>0</v>
          </cell>
        </row>
        <row r="1284">
          <cell r="N1284">
            <v>10.83</v>
          </cell>
          <cell r="O1284">
            <v>15.465</v>
          </cell>
        </row>
        <row r="1285">
          <cell r="N1285">
            <v>5.6315999999999997</v>
          </cell>
          <cell r="O1285">
            <v>8.0418000000000003</v>
          </cell>
        </row>
        <row r="1286">
          <cell r="N1286">
            <v>8.6639999999999997</v>
          </cell>
          <cell r="O1286">
            <v>12.372</v>
          </cell>
        </row>
        <row r="1287">
          <cell r="N1287">
            <v>6.0647999999999991</v>
          </cell>
          <cell r="O1287">
            <v>8.6603999999999992</v>
          </cell>
        </row>
        <row r="1288">
          <cell r="N1288">
            <v>9.0972000000000008</v>
          </cell>
          <cell r="O1288">
            <v>12.990600000000001</v>
          </cell>
        </row>
        <row r="1289">
          <cell r="N1289">
            <v>6.9312000000000005</v>
          </cell>
          <cell r="O1289">
            <v>9.8976000000000006</v>
          </cell>
        </row>
        <row r="1290">
          <cell r="N1290">
            <v>31.1904</v>
          </cell>
          <cell r="O1290">
            <v>44.539200000000001</v>
          </cell>
        </row>
        <row r="1291">
          <cell r="N1291">
            <v>9.0972000000000008</v>
          </cell>
          <cell r="O1291">
            <v>12.990600000000001</v>
          </cell>
        </row>
        <row r="1292">
          <cell r="N1292">
            <v>5.6315999999999997</v>
          </cell>
          <cell r="O1292">
            <v>8.0418000000000003</v>
          </cell>
        </row>
        <row r="1293">
          <cell r="N1293">
            <v>20.884799999999998</v>
          </cell>
          <cell r="O1293">
            <v>0</v>
          </cell>
        </row>
        <row r="1294">
          <cell r="N1294">
            <v>57.629000000000005</v>
          </cell>
          <cell r="O1294">
            <v>0</v>
          </cell>
        </row>
        <row r="1295">
          <cell r="N1295">
            <v>6.2198399999999996</v>
          </cell>
          <cell r="O1295">
            <v>0</v>
          </cell>
        </row>
        <row r="1296">
          <cell r="N1296">
            <v>13.1928</v>
          </cell>
          <cell r="O1296">
            <v>0</v>
          </cell>
        </row>
        <row r="1297">
          <cell r="N1297">
            <v>14.818</v>
          </cell>
          <cell r="O1297">
            <v>0</v>
          </cell>
        </row>
        <row r="1298">
          <cell r="N1298">
            <v>14.7224</v>
          </cell>
          <cell r="O1298">
            <v>0</v>
          </cell>
        </row>
        <row r="1299">
          <cell r="N1299">
            <v>0.8619</v>
          </cell>
          <cell r="O1299">
            <v>0</v>
          </cell>
        </row>
        <row r="1300">
          <cell r="N1300">
            <v>0.8619</v>
          </cell>
          <cell r="O1300">
            <v>0</v>
          </cell>
        </row>
        <row r="1301">
          <cell r="N1301">
            <v>4.1192800000000007</v>
          </cell>
          <cell r="O1301">
            <v>0</v>
          </cell>
        </row>
        <row r="1302">
          <cell r="N1302">
            <v>7.9878999999999998</v>
          </cell>
          <cell r="O1302">
            <v>0</v>
          </cell>
        </row>
        <row r="1303">
          <cell r="N1303">
            <v>22.407800000000002</v>
          </cell>
          <cell r="O1303">
            <v>0</v>
          </cell>
        </row>
        <row r="1304">
          <cell r="N1304">
            <v>13.1928</v>
          </cell>
          <cell r="O1304">
            <v>0</v>
          </cell>
        </row>
        <row r="1305">
          <cell r="N1305">
            <v>7.9112</v>
          </cell>
          <cell r="O1305">
            <v>0</v>
          </cell>
        </row>
        <row r="1306">
          <cell r="N1306">
            <v>24.186799999999998</v>
          </cell>
          <cell r="O1306">
            <v>0</v>
          </cell>
        </row>
        <row r="1307">
          <cell r="N1307">
            <v>22.465999999999998</v>
          </cell>
          <cell r="O1307">
            <v>0</v>
          </cell>
        </row>
        <row r="1308">
          <cell r="N1308">
            <v>42.6374</v>
          </cell>
          <cell r="O1308">
            <v>0</v>
          </cell>
        </row>
        <row r="1309">
          <cell r="N1309">
            <v>19.311199999999999</v>
          </cell>
          <cell r="O1309">
            <v>0</v>
          </cell>
        </row>
        <row r="1310">
          <cell r="N1310">
            <v>21.988</v>
          </cell>
          <cell r="O1310">
            <v>0</v>
          </cell>
        </row>
        <row r="1311">
          <cell r="N1311">
            <v>15.678399999999998</v>
          </cell>
          <cell r="O1311">
            <v>0</v>
          </cell>
        </row>
        <row r="1312">
          <cell r="N1312">
            <v>16.73</v>
          </cell>
          <cell r="O1312">
            <v>0</v>
          </cell>
        </row>
        <row r="1313">
          <cell r="N1313">
            <v>21.605599999999999</v>
          </cell>
          <cell r="O1313">
            <v>0</v>
          </cell>
        </row>
        <row r="1314">
          <cell r="N1314">
            <v>3.8870000000000005</v>
          </cell>
          <cell r="O1314">
            <v>0</v>
          </cell>
        </row>
        <row r="1315">
          <cell r="N1315">
            <v>17.0168</v>
          </cell>
          <cell r="O1315">
            <v>0</v>
          </cell>
        </row>
        <row r="1316">
          <cell r="N1316">
            <v>9.4643999999999995</v>
          </cell>
          <cell r="O1316">
            <v>0</v>
          </cell>
        </row>
        <row r="1317">
          <cell r="N1317">
            <v>9.751199999999999</v>
          </cell>
          <cell r="O1317">
            <v>0</v>
          </cell>
        </row>
        <row r="1318">
          <cell r="N1318">
            <v>8.8660000000000014</v>
          </cell>
          <cell r="O1318">
            <v>0</v>
          </cell>
        </row>
        <row r="1319">
          <cell r="N1319">
            <v>0</v>
          </cell>
          <cell r="O1319">
            <v>0</v>
          </cell>
        </row>
        <row r="1320">
          <cell r="N1320">
            <v>0</v>
          </cell>
          <cell r="O1320">
            <v>0</v>
          </cell>
        </row>
        <row r="1321">
          <cell r="N1321">
            <v>47.194400000000009</v>
          </cell>
          <cell r="O1321">
            <v>0</v>
          </cell>
        </row>
        <row r="1322">
          <cell r="N1322">
            <v>2.5370400000000006</v>
          </cell>
          <cell r="O1322">
            <v>0</v>
          </cell>
        </row>
        <row r="1323">
          <cell r="N1323">
            <v>77.286900000000003</v>
          </cell>
          <cell r="O1323">
            <v>0</v>
          </cell>
        </row>
        <row r="1324">
          <cell r="N1324">
            <v>12.2728</v>
          </cell>
          <cell r="O1324">
            <v>0</v>
          </cell>
        </row>
        <row r="1325">
          <cell r="N1325">
            <v>4.1829999999999998</v>
          </cell>
          <cell r="O1325">
            <v>0</v>
          </cell>
        </row>
        <row r="1326">
          <cell r="N1326">
            <v>20.541840000000001</v>
          </cell>
          <cell r="O1326">
            <v>0</v>
          </cell>
        </row>
        <row r="1327">
          <cell r="N1327">
            <v>20.541840000000001</v>
          </cell>
          <cell r="O1327">
            <v>0</v>
          </cell>
        </row>
        <row r="1328">
          <cell r="N1328">
            <v>19.467199999999998</v>
          </cell>
          <cell r="O1328">
            <v>0</v>
          </cell>
        </row>
        <row r="1329">
          <cell r="N1329">
            <v>13.1928</v>
          </cell>
          <cell r="O1329">
            <v>0</v>
          </cell>
        </row>
        <row r="1330">
          <cell r="N1330">
            <v>11.048400000000001</v>
          </cell>
          <cell r="O1330">
            <v>0</v>
          </cell>
        </row>
        <row r="1331">
          <cell r="N1331">
            <v>13.912700000000001</v>
          </cell>
          <cell r="O1331">
            <v>0</v>
          </cell>
        </row>
        <row r="1332">
          <cell r="N1332">
            <v>5.8186</v>
          </cell>
          <cell r="O1332">
            <v>0</v>
          </cell>
        </row>
        <row r="1333">
          <cell r="N1333">
            <v>22.093199999999996</v>
          </cell>
          <cell r="O1333">
            <v>31.548599999999997</v>
          </cell>
        </row>
        <row r="1334">
          <cell r="N1334">
            <v>5.1983999999999995</v>
          </cell>
          <cell r="O1334">
            <v>7.4231999999999996</v>
          </cell>
        </row>
        <row r="1335">
          <cell r="N1335">
            <v>5.1983999999999995</v>
          </cell>
          <cell r="O1335">
            <v>7.4231999999999996</v>
          </cell>
        </row>
        <row r="1336">
          <cell r="N1336">
            <v>11.696400000000001</v>
          </cell>
          <cell r="O1336">
            <v>16.702200000000001</v>
          </cell>
        </row>
        <row r="1337">
          <cell r="N1337">
            <v>4.7652000000000001</v>
          </cell>
          <cell r="O1337">
            <v>6.8046000000000006</v>
          </cell>
        </row>
        <row r="1338">
          <cell r="N1338">
            <v>18.627599999999997</v>
          </cell>
          <cell r="O1338">
            <v>26.599799999999998</v>
          </cell>
        </row>
        <row r="1339">
          <cell r="N1339">
            <v>5.1983999999999995</v>
          </cell>
          <cell r="O1339">
            <v>7.4231999999999996</v>
          </cell>
        </row>
        <row r="1340">
          <cell r="N1340">
            <v>5.1983999999999995</v>
          </cell>
          <cell r="O1340">
            <v>7.4231999999999996</v>
          </cell>
        </row>
        <row r="1341">
          <cell r="N1341">
            <v>9.5304000000000002</v>
          </cell>
          <cell r="O1341">
            <v>13.609200000000001</v>
          </cell>
        </row>
        <row r="1342">
          <cell r="N1342">
            <v>4.7652000000000001</v>
          </cell>
          <cell r="O1342">
            <v>6.8046000000000006</v>
          </cell>
        </row>
        <row r="1343">
          <cell r="N1343">
            <v>20.884799999999998</v>
          </cell>
          <cell r="O1343">
            <v>0</v>
          </cell>
        </row>
        <row r="1344">
          <cell r="N1344">
            <v>24.5456</v>
          </cell>
          <cell r="O1344">
            <v>0</v>
          </cell>
        </row>
        <row r="1345">
          <cell r="N1345">
            <v>13.0016</v>
          </cell>
          <cell r="O1345">
            <v>0</v>
          </cell>
        </row>
        <row r="1346">
          <cell r="N1346">
            <v>53.667300000000004</v>
          </cell>
          <cell r="O1346">
            <v>0</v>
          </cell>
        </row>
        <row r="1347">
          <cell r="N1347">
            <v>7.1439999999999992</v>
          </cell>
          <cell r="O1347">
            <v>0</v>
          </cell>
        </row>
        <row r="1348">
          <cell r="N1348">
            <v>68.131800000000013</v>
          </cell>
          <cell r="O1348">
            <v>0</v>
          </cell>
        </row>
        <row r="1349">
          <cell r="N1349">
            <v>10.366400000000001</v>
          </cell>
          <cell r="O1349">
            <v>0</v>
          </cell>
        </row>
        <row r="1350">
          <cell r="N1350">
            <v>15.922900000000002</v>
          </cell>
          <cell r="O1350">
            <v>0</v>
          </cell>
        </row>
        <row r="1351">
          <cell r="N1351">
            <v>15.678399999999998</v>
          </cell>
          <cell r="O1351">
            <v>0</v>
          </cell>
        </row>
        <row r="1352">
          <cell r="N1352">
            <v>15.678399999999998</v>
          </cell>
          <cell r="O1352">
            <v>0</v>
          </cell>
        </row>
        <row r="1353">
          <cell r="N1353">
            <v>15.678399999999998</v>
          </cell>
          <cell r="O1353">
            <v>0</v>
          </cell>
        </row>
        <row r="1354">
          <cell r="N1354">
            <v>15.678399999999998</v>
          </cell>
          <cell r="O1354">
            <v>0</v>
          </cell>
        </row>
        <row r="1355">
          <cell r="N1355">
            <v>21.223199999999999</v>
          </cell>
          <cell r="O1355">
            <v>0</v>
          </cell>
        </row>
        <row r="1356">
          <cell r="N1356">
            <v>23.521999999999998</v>
          </cell>
          <cell r="O1356">
            <v>0</v>
          </cell>
        </row>
        <row r="1357">
          <cell r="N1357">
            <v>15.076500000000001</v>
          </cell>
          <cell r="O1357">
            <v>0</v>
          </cell>
        </row>
        <row r="1358">
          <cell r="N1358">
            <v>14.913599999999999</v>
          </cell>
          <cell r="O1358">
            <v>0</v>
          </cell>
        </row>
        <row r="1359">
          <cell r="N1359">
            <v>15.773999999999999</v>
          </cell>
          <cell r="O1359">
            <v>0</v>
          </cell>
        </row>
        <row r="1360">
          <cell r="N1360">
            <v>10.061400000000001</v>
          </cell>
          <cell r="O1360">
            <v>0</v>
          </cell>
        </row>
        <row r="1361">
          <cell r="N1361">
            <v>26.921500000000002</v>
          </cell>
          <cell r="O1361">
            <v>0</v>
          </cell>
        </row>
        <row r="1362">
          <cell r="N1362">
            <v>15.295999999999999</v>
          </cell>
          <cell r="O1362">
            <v>0</v>
          </cell>
        </row>
        <row r="1363">
          <cell r="N1363">
            <v>0.89570000000000005</v>
          </cell>
          <cell r="O1363">
            <v>0</v>
          </cell>
        </row>
        <row r="1364">
          <cell r="N1364">
            <v>21.069000000000003</v>
          </cell>
          <cell r="O1364">
            <v>0</v>
          </cell>
        </row>
        <row r="1365">
          <cell r="N1365">
            <v>0</v>
          </cell>
          <cell r="O1365">
            <v>0</v>
          </cell>
        </row>
        <row r="1366">
          <cell r="N1366">
            <v>0</v>
          </cell>
          <cell r="O1366">
            <v>0</v>
          </cell>
        </row>
        <row r="1367">
          <cell r="N1367">
            <v>18.260000000000002</v>
          </cell>
          <cell r="O1367">
            <v>0</v>
          </cell>
        </row>
        <row r="1368">
          <cell r="N1368">
            <v>13.288399999999999</v>
          </cell>
          <cell r="O1368">
            <v>0</v>
          </cell>
        </row>
        <row r="1369">
          <cell r="N1369">
            <v>34.320399999999999</v>
          </cell>
          <cell r="O1369">
            <v>0</v>
          </cell>
        </row>
        <row r="1370">
          <cell r="N1370">
            <v>6.0647999999999991</v>
          </cell>
          <cell r="O1370">
            <v>8.6603999999999992</v>
          </cell>
        </row>
        <row r="1371">
          <cell r="N1371">
            <v>14.531199999999998</v>
          </cell>
          <cell r="O1371">
            <v>0</v>
          </cell>
        </row>
        <row r="1372">
          <cell r="N1372">
            <v>24.473600000000001</v>
          </cell>
          <cell r="O1372">
            <v>0</v>
          </cell>
        </row>
        <row r="1373">
          <cell r="N1373">
            <v>13.766399999999999</v>
          </cell>
          <cell r="O1373">
            <v>0</v>
          </cell>
        </row>
        <row r="1374">
          <cell r="N1374">
            <v>8.6639999999999997</v>
          </cell>
          <cell r="O1374">
            <v>12.372</v>
          </cell>
        </row>
        <row r="1375">
          <cell r="N1375">
            <v>24.378</v>
          </cell>
          <cell r="O1375">
            <v>0</v>
          </cell>
        </row>
        <row r="1376">
          <cell r="N1376">
            <v>9.4116000000000017</v>
          </cell>
          <cell r="O1376">
            <v>0</v>
          </cell>
        </row>
        <row r="1377">
          <cell r="N1377">
            <v>7.9112</v>
          </cell>
          <cell r="O1377">
            <v>0</v>
          </cell>
        </row>
        <row r="1378">
          <cell r="N1378">
            <v>10.639200000000001</v>
          </cell>
          <cell r="O1378">
            <v>0</v>
          </cell>
        </row>
        <row r="1379">
          <cell r="N1379">
            <v>22.779199999999999</v>
          </cell>
          <cell r="O1379">
            <v>0</v>
          </cell>
        </row>
        <row r="1380">
          <cell r="N1380">
            <v>6.7518000000000011</v>
          </cell>
          <cell r="O1380">
            <v>0</v>
          </cell>
        </row>
        <row r="1381">
          <cell r="N1381">
            <v>20.050799999999999</v>
          </cell>
          <cell r="O1381">
            <v>0</v>
          </cell>
        </row>
        <row r="1382">
          <cell r="N1382">
            <v>15.678399999999998</v>
          </cell>
          <cell r="O1382">
            <v>0</v>
          </cell>
        </row>
        <row r="1383">
          <cell r="N1383">
            <v>15.678399999999998</v>
          </cell>
          <cell r="O1383">
            <v>0</v>
          </cell>
        </row>
        <row r="1384">
          <cell r="N1384">
            <v>15.678399999999998</v>
          </cell>
          <cell r="O1384">
            <v>0</v>
          </cell>
        </row>
        <row r="1385">
          <cell r="N1385">
            <v>15.678399999999998</v>
          </cell>
          <cell r="O1385">
            <v>0</v>
          </cell>
        </row>
        <row r="1386">
          <cell r="N1386">
            <v>4.4739200000000006</v>
          </cell>
          <cell r="O1386">
            <v>0</v>
          </cell>
        </row>
        <row r="1387">
          <cell r="N1387">
            <v>7.7079999999999993</v>
          </cell>
          <cell r="O1387">
            <v>0</v>
          </cell>
        </row>
        <row r="1388">
          <cell r="N1388">
            <v>0.3211</v>
          </cell>
          <cell r="O1388">
            <v>0</v>
          </cell>
        </row>
        <row r="1389">
          <cell r="N1389">
            <v>7.3643999999999998</v>
          </cell>
          <cell r="O1389">
            <v>10.5162</v>
          </cell>
        </row>
        <row r="1390">
          <cell r="N1390">
            <v>9.0972000000000008</v>
          </cell>
          <cell r="O1390">
            <v>12.990600000000001</v>
          </cell>
        </row>
        <row r="1391">
          <cell r="N1391">
            <v>3.6009600000000002</v>
          </cell>
          <cell r="O1391">
            <v>0</v>
          </cell>
        </row>
        <row r="1392">
          <cell r="N1392">
            <v>12.27</v>
          </cell>
          <cell r="O1392">
            <v>0</v>
          </cell>
        </row>
        <row r="1393">
          <cell r="N1393">
            <v>6.9089999999999989</v>
          </cell>
          <cell r="O1393">
            <v>0</v>
          </cell>
        </row>
        <row r="1394">
          <cell r="N1394">
            <v>4.0101600000000008</v>
          </cell>
          <cell r="O1394">
            <v>0</v>
          </cell>
        </row>
        <row r="1395">
          <cell r="N1395">
            <v>7.2379999999999995</v>
          </cell>
          <cell r="O1395">
            <v>0</v>
          </cell>
        </row>
        <row r="1396">
          <cell r="N1396">
            <v>19.3248</v>
          </cell>
          <cell r="O1396">
            <v>0</v>
          </cell>
        </row>
        <row r="1397">
          <cell r="N1397">
            <v>0</v>
          </cell>
          <cell r="O1397">
            <v>0</v>
          </cell>
        </row>
        <row r="1398">
          <cell r="N1398">
            <v>5</v>
          </cell>
          <cell r="O1398">
            <v>0</v>
          </cell>
        </row>
        <row r="1399">
          <cell r="N1399">
            <v>10.133599999999999</v>
          </cell>
          <cell r="O1399">
            <v>0</v>
          </cell>
        </row>
        <row r="1400">
          <cell r="N1400">
            <v>10.133599999999999</v>
          </cell>
          <cell r="O1400">
            <v>0</v>
          </cell>
        </row>
        <row r="1401">
          <cell r="N1401">
            <v>15.487199999999998</v>
          </cell>
          <cell r="O1401">
            <v>0</v>
          </cell>
        </row>
        <row r="1402">
          <cell r="N1402">
            <v>20.745199999999997</v>
          </cell>
          <cell r="O1402">
            <v>0</v>
          </cell>
        </row>
        <row r="1403">
          <cell r="N1403">
            <v>14.526600000000002</v>
          </cell>
          <cell r="O1403">
            <v>0</v>
          </cell>
        </row>
        <row r="1404">
          <cell r="N1404">
            <v>0</v>
          </cell>
          <cell r="O1404">
            <v>0</v>
          </cell>
        </row>
        <row r="1405">
          <cell r="N1405">
            <v>0</v>
          </cell>
          <cell r="O1405">
            <v>0</v>
          </cell>
        </row>
        <row r="1406">
          <cell r="N1406">
            <v>23.326399999999996</v>
          </cell>
          <cell r="O1406">
            <v>0</v>
          </cell>
        </row>
        <row r="1407">
          <cell r="N1407">
            <v>18.277600000000003</v>
          </cell>
          <cell r="O1407">
            <v>0</v>
          </cell>
        </row>
        <row r="1408">
          <cell r="N1408">
            <v>14.244400000000001</v>
          </cell>
          <cell r="O1408">
            <v>0</v>
          </cell>
        </row>
        <row r="1409">
          <cell r="N1409">
            <v>12.3324</v>
          </cell>
          <cell r="O1409">
            <v>0</v>
          </cell>
        </row>
        <row r="1410">
          <cell r="N1410">
            <v>12.3324</v>
          </cell>
          <cell r="O1410">
            <v>0</v>
          </cell>
        </row>
        <row r="1411">
          <cell r="N1411">
            <v>29.941400000000002</v>
          </cell>
          <cell r="O1411">
            <v>0</v>
          </cell>
        </row>
        <row r="1412">
          <cell r="N1412">
            <v>21.794800000000002</v>
          </cell>
          <cell r="O1412">
            <v>0</v>
          </cell>
        </row>
        <row r="1413">
          <cell r="N1413">
            <v>5.2371000000000008</v>
          </cell>
          <cell r="O1413">
            <v>0</v>
          </cell>
        </row>
        <row r="1414">
          <cell r="N1414">
            <v>6.0647999999999991</v>
          </cell>
          <cell r="O1414">
            <v>8.6603999999999992</v>
          </cell>
        </row>
        <row r="1415">
          <cell r="N1415">
            <v>5.6315999999999997</v>
          </cell>
          <cell r="O1415">
            <v>8.0418000000000003</v>
          </cell>
        </row>
        <row r="1416">
          <cell r="N1416">
            <v>8.6639999999999997</v>
          </cell>
          <cell r="O1416">
            <v>12.372</v>
          </cell>
        </row>
        <row r="1417">
          <cell r="N1417">
            <v>5.1983999999999995</v>
          </cell>
          <cell r="O1417">
            <v>7.4231999999999996</v>
          </cell>
        </row>
        <row r="1418">
          <cell r="N1418">
            <v>10.229199999999999</v>
          </cell>
          <cell r="O1418">
            <v>0</v>
          </cell>
        </row>
        <row r="1419">
          <cell r="N1419">
            <v>0</v>
          </cell>
          <cell r="O1419">
            <v>0</v>
          </cell>
        </row>
        <row r="1420">
          <cell r="N1420">
            <v>0</v>
          </cell>
          <cell r="O1420">
            <v>0</v>
          </cell>
        </row>
        <row r="1421">
          <cell r="N1421">
            <v>0</v>
          </cell>
          <cell r="O1421">
            <v>0</v>
          </cell>
        </row>
        <row r="1422">
          <cell r="N1422">
            <v>0</v>
          </cell>
          <cell r="O1422">
            <v>0</v>
          </cell>
        </row>
        <row r="1423">
          <cell r="N1423">
            <v>0</v>
          </cell>
          <cell r="O1423">
            <v>0</v>
          </cell>
        </row>
        <row r="1424">
          <cell r="N1424">
            <v>0</v>
          </cell>
          <cell r="O1424">
            <v>0</v>
          </cell>
        </row>
        <row r="1425">
          <cell r="N1425">
            <v>0</v>
          </cell>
          <cell r="O1425">
            <v>0</v>
          </cell>
        </row>
        <row r="1426">
          <cell r="N1426">
            <v>0</v>
          </cell>
          <cell r="O1426">
            <v>0</v>
          </cell>
        </row>
        <row r="1427">
          <cell r="N1427">
            <v>0</v>
          </cell>
          <cell r="O1427">
            <v>0</v>
          </cell>
        </row>
        <row r="1428">
          <cell r="N1428">
            <v>0</v>
          </cell>
          <cell r="O1428">
            <v>0</v>
          </cell>
        </row>
        <row r="1429">
          <cell r="N1429">
            <v>0</v>
          </cell>
          <cell r="O1429">
            <v>0</v>
          </cell>
        </row>
        <row r="1430">
          <cell r="N1430">
            <v>0</v>
          </cell>
          <cell r="O1430">
            <v>0</v>
          </cell>
        </row>
        <row r="1431">
          <cell r="N1431">
            <v>0</v>
          </cell>
          <cell r="O1431">
            <v>0</v>
          </cell>
        </row>
        <row r="1432">
          <cell r="N1432">
            <v>0</v>
          </cell>
          <cell r="O1432">
            <v>0</v>
          </cell>
        </row>
        <row r="1433">
          <cell r="N1433">
            <v>0</v>
          </cell>
          <cell r="O1433">
            <v>0</v>
          </cell>
        </row>
        <row r="1434">
          <cell r="N1434">
            <v>0</v>
          </cell>
          <cell r="O1434">
            <v>0</v>
          </cell>
        </row>
        <row r="1435">
          <cell r="N1435">
            <v>0</v>
          </cell>
          <cell r="O1435">
            <v>0</v>
          </cell>
        </row>
        <row r="1436">
          <cell r="N1436">
            <v>0</v>
          </cell>
          <cell r="O1436">
            <v>0</v>
          </cell>
        </row>
        <row r="1437">
          <cell r="N1437">
            <v>0</v>
          </cell>
          <cell r="O1437">
            <v>0</v>
          </cell>
        </row>
        <row r="1438">
          <cell r="N1438">
            <v>0</v>
          </cell>
          <cell r="O1438">
            <v>0</v>
          </cell>
        </row>
        <row r="1439">
          <cell r="N1439">
            <v>0</v>
          </cell>
          <cell r="O1439">
            <v>0</v>
          </cell>
        </row>
        <row r="1440">
          <cell r="N1440">
            <v>0</v>
          </cell>
          <cell r="O1440">
            <v>0</v>
          </cell>
        </row>
        <row r="1441">
          <cell r="N1441">
            <v>20.884799999999998</v>
          </cell>
          <cell r="O1441">
            <v>0</v>
          </cell>
        </row>
        <row r="1442">
          <cell r="N1442">
            <v>0</v>
          </cell>
          <cell r="O1442">
            <v>0</v>
          </cell>
        </row>
        <row r="1443">
          <cell r="N1443">
            <v>0</v>
          </cell>
          <cell r="O1443">
            <v>0</v>
          </cell>
        </row>
        <row r="1444">
          <cell r="N1444">
            <v>0</v>
          </cell>
          <cell r="O1444">
            <v>0</v>
          </cell>
        </row>
        <row r="1445">
          <cell r="N1445">
            <v>15.777600000000001</v>
          </cell>
          <cell r="O1445">
            <v>0</v>
          </cell>
        </row>
        <row r="1446">
          <cell r="N1446">
            <v>0</v>
          </cell>
          <cell r="O1446">
            <v>0</v>
          </cell>
        </row>
        <row r="1447">
          <cell r="N1447">
            <v>0</v>
          </cell>
          <cell r="O1447">
            <v>0</v>
          </cell>
        </row>
        <row r="1448">
          <cell r="N1448">
            <v>0</v>
          </cell>
          <cell r="O1448">
            <v>0</v>
          </cell>
        </row>
        <row r="1449">
          <cell r="N1449">
            <v>20.884799999999998</v>
          </cell>
          <cell r="O1449">
            <v>0</v>
          </cell>
        </row>
        <row r="1450">
          <cell r="N1450">
            <v>0</v>
          </cell>
          <cell r="O1450">
            <v>0</v>
          </cell>
        </row>
        <row r="1451">
          <cell r="N1451">
            <v>0</v>
          </cell>
          <cell r="O1451">
            <v>0</v>
          </cell>
        </row>
        <row r="1452">
          <cell r="N1452">
            <v>0</v>
          </cell>
          <cell r="O1452">
            <v>0</v>
          </cell>
        </row>
        <row r="1453">
          <cell r="N1453">
            <v>0</v>
          </cell>
          <cell r="O1453">
            <v>0</v>
          </cell>
        </row>
        <row r="1454">
          <cell r="N1454">
            <v>0</v>
          </cell>
          <cell r="O1454">
            <v>0</v>
          </cell>
        </row>
        <row r="1455">
          <cell r="N1455">
            <v>0</v>
          </cell>
          <cell r="O1455">
            <v>0</v>
          </cell>
        </row>
        <row r="1456">
          <cell r="N1456">
            <v>0</v>
          </cell>
          <cell r="O1456">
            <v>0</v>
          </cell>
        </row>
        <row r="1457">
          <cell r="N1457">
            <v>0</v>
          </cell>
          <cell r="O1457">
            <v>0</v>
          </cell>
        </row>
        <row r="1458">
          <cell r="N1458">
            <v>0</v>
          </cell>
          <cell r="O1458">
            <v>0</v>
          </cell>
        </row>
        <row r="1459">
          <cell r="N1459">
            <v>39.675000000000004</v>
          </cell>
          <cell r="O1459">
            <v>0</v>
          </cell>
        </row>
        <row r="1460">
          <cell r="N1460">
            <v>9.7584</v>
          </cell>
          <cell r="O1460">
            <v>0</v>
          </cell>
        </row>
        <row r="1461">
          <cell r="N1461">
            <v>21.530300000000004</v>
          </cell>
          <cell r="O1461">
            <v>0</v>
          </cell>
        </row>
        <row r="1462">
          <cell r="N1462">
            <v>5.3</v>
          </cell>
          <cell r="O1462">
            <v>0</v>
          </cell>
        </row>
        <row r="1463">
          <cell r="N1463">
            <v>0</v>
          </cell>
          <cell r="O1463">
            <v>0</v>
          </cell>
        </row>
        <row r="1464">
          <cell r="N1464">
            <v>12.995999999999999</v>
          </cell>
          <cell r="O1464">
            <v>18.558</v>
          </cell>
        </row>
        <row r="1465">
          <cell r="N1465">
            <v>13.4292</v>
          </cell>
          <cell r="O1465">
            <v>19.176600000000001</v>
          </cell>
        </row>
        <row r="1466">
          <cell r="N1466">
            <v>0</v>
          </cell>
          <cell r="O1466">
            <v>0</v>
          </cell>
        </row>
        <row r="1467">
          <cell r="N1467">
            <v>0</v>
          </cell>
          <cell r="O1467">
            <v>0</v>
          </cell>
        </row>
        <row r="1468">
          <cell r="N1468">
            <v>0</v>
          </cell>
          <cell r="O1468">
            <v>0</v>
          </cell>
        </row>
        <row r="1469">
          <cell r="N1469">
            <v>26.5029</v>
          </cell>
          <cell r="O1469">
            <v>0</v>
          </cell>
        </row>
        <row r="1470">
          <cell r="N1470">
            <v>22.218</v>
          </cell>
          <cell r="O1470">
            <v>0</v>
          </cell>
        </row>
        <row r="1471">
          <cell r="N1471">
            <v>0</v>
          </cell>
          <cell r="O1471">
            <v>0</v>
          </cell>
        </row>
        <row r="1472">
          <cell r="N1472">
            <v>0</v>
          </cell>
          <cell r="O1472">
            <v>0</v>
          </cell>
        </row>
        <row r="1473">
          <cell r="N1473">
            <v>0</v>
          </cell>
          <cell r="O1473">
            <v>0</v>
          </cell>
        </row>
        <row r="1474">
          <cell r="N1474">
            <v>0</v>
          </cell>
          <cell r="O1474">
            <v>0</v>
          </cell>
        </row>
        <row r="1475">
          <cell r="N1475">
            <v>0</v>
          </cell>
          <cell r="O1475">
            <v>0</v>
          </cell>
        </row>
        <row r="1476">
          <cell r="N1476">
            <v>0</v>
          </cell>
          <cell r="O1476">
            <v>0</v>
          </cell>
        </row>
        <row r="1477">
          <cell r="N1477">
            <v>0</v>
          </cell>
          <cell r="O1477">
            <v>0</v>
          </cell>
        </row>
        <row r="1478">
          <cell r="N1478">
            <v>0</v>
          </cell>
          <cell r="O1478">
            <v>0</v>
          </cell>
        </row>
        <row r="1479">
          <cell r="N1479">
            <v>0</v>
          </cell>
          <cell r="O1479">
            <v>0</v>
          </cell>
        </row>
        <row r="1480">
          <cell r="N1480">
            <v>0</v>
          </cell>
          <cell r="O1480">
            <v>0</v>
          </cell>
        </row>
        <row r="1481">
          <cell r="N1481">
            <v>0</v>
          </cell>
          <cell r="O1481">
            <v>0</v>
          </cell>
        </row>
        <row r="1482">
          <cell r="N1482">
            <v>5.9</v>
          </cell>
          <cell r="O1482">
            <v>0</v>
          </cell>
        </row>
        <row r="1483">
          <cell r="N1483">
            <v>3</v>
          </cell>
          <cell r="O1483">
            <v>0</v>
          </cell>
        </row>
        <row r="1484">
          <cell r="N1484">
            <v>13.588800000000001</v>
          </cell>
          <cell r="O1484">
            <v>0</v>
          </cell>
        </row>
        <row r="1485">
          <cell r="N1485">
            <v>29.994300000000003</v>
          </cell>
          <cell r="O1485">
            <v>0</v>
          </cell>
        </row>
        <row r="1486">
          <cell r="N1486">
            <v>11.003200000000001</v>
          </cell>
          <cell r="O1486">
            <v>0</v>
          </cell>
        </row>
        <row r="1487">
          <cell r="N1487">
            <v>34.279200000000003</v>
          </cell>
          <cell r="O1487">
            <v>0</v>
          </cell>
        </row>
        <row r="1488">
          <cell r="N1488">
            <v>2.5392000000000001</v>
          </cell>
          <cell r="O1488">
            <v>0</v>
          </cell>
        </row>
        <row r="1489">
          <cell r="N1489">
            <v>11.955400000000001</v>
          </cell>
          <cell r="O1489">
            <v>0</v>
          </cell>
        </row>
        <row r="1490">
          <cell r="N1490">
            <v>18.376999999999999</v>
          </cell>
          <cell r="O1490">
            <v>0</v>
          </cell>
        </row>
        <row r="1491">
          <cell r="N1491">
            <v>5.5651200000000003</v>
          </cell>
          <cell r="O1491">
            <v>0</v>
          </cell>
        </row>
        <row r="1492">
          <cell r="N1492">
            <v>60.643439999999998</v>
          </cell>
          <cell r="O1492">
            <v>0</v>
          </cell>
        </row>
        <row r="1493">
          <cell r="N1493">
            <v>3.6555200000000005</v>
          </cell>
          <cell r="O1493">
            <v>0</v>
          </cell>
        </row>
        <row r="1494">
          <cell r="N1494">
            <v>3.5736800000000004</v>
          </cell>
          <cell r="O1494">
            <v>0</v>
          </cell>
        </row>
        <row r="1495">
          <cell r="N1495">
            <v>23.372800000000002</v>
          </cell>
          <cell r="O1495">
            <v>0</v>
          </cell>
        </row>
        <row r="1496">
          <cell r="N1496">
            <v>3.7100800000000005</v>
          </cell>
          <cell r="O1496">
            <v>0</v>
          </cell>
        </row>
        <row r="1497">
          <cell r="N1497">
            <v>1.7914000000000001</v>
          </cell>
          <cell r="O1497">
            <v>0</v>
          </cell>
        </row>
        <row r="1498">
          <cell r="N1498">
            <v>4.0920000000000005</v>
          </cell>
          <cell r="O1498">
            <v>0</v>
          </cell>
        </row>
        <row r="1499">
          <cell r="N1499">
            <v>4.14656</v>
          </cell>
          <cell r="O1499">
            <v>0</v>
          </cell>
        </row>
        <row r="1500">
          <cell r="N1500">
            <v>4.5557600000000003</v>
          </cell>
          <cell r="O1500">
            <v>0</v>
          </cell>
        </row>
        <row r="1501">
          <cell r="N1501">
            <v>3.9283200000000007</v>
          </cell>
          <cell r="O1501">
            <v>0</v>
          </cell>
        </row>
        <row r="1502">
          <cell r="N1502">
            <v>34.433280000000003</v>
          </cell>
          <cell r="O1502">
            <v>0</v>
          </cell>
        </row>
        <row r="1503">
          <cell r="N1503">
            <v>4.6771199999999995</v>
          </cell>
          <cell r="O1503">
            <v>0</v>
          </cell>
        </row>
        <row r="1504">
          <cell r="N1504">
            <v>7.8624000000000001</v>
          </cell>
          <cell r="O1504">
            <v>0</v>
          </cell>
        </row>
        <row r="1505">
          <cell r="N1505">
            <v>4.9190399999999999</v>
          </cell>
          <cell r="O1505">
            <v>0</v>
          </cell>
        </row>
        <row r="1506">
          <cell r="N1506">
            <v>2.6208</v>
          </cell>
          <cell r="O1506">
            <v>0</v>
          </cell>
        </row>
        <row r="1507">
          <cell r="N1507">
            <v>4.3142399999999999</v>
          </cell>
          <cell r="O1507">
            <v>0</v>
          </cell>
        </row>
        <row r="1508">
          <cell r="N1508">
            <v>6.2899199999999995</v>
          </cell>
          <cell r="O1508">
            <v>0</v>
          </cell>
        </row>
        <row r="1509">
          <cell r="N1509">
            <v>50.263999999999996</v>
          </cell>
          <cell r="O1509">
            <v>0</v>
          </cell>
        </row>
        <row r="1510">
          <cell r="N1510">
            <v>100.74504</v>
          </cell>
          <cell r="O1510">
            <v>0</v>
          </cell>
        </row>
        <row r="1511">
          <cell r="N1511">
            <v>207.13704000000001</v>
          </cell>
          <cell r="O1511">
            <v>0</v>
          </cell>
        </row>
        <row r="1512">
          <cell r="N1512">
            <v>5.2650400000000008</v>
          </cell>
          <cell r="O1512">
            <v>0</v>
          </cell>
        </row>
        <row r="1513">
          <cell r="N1513">
            <v>10.387</v>
          </cell>
          <cell r="O1513">
            <v>0</v>
          </cell>
        </row>
        <row r="1514">
          <cell r="N1514">
            <v>8.675040000000001</v>
          </cell>
          <cell r="O1514">
            <v>0</v>
          </cell>
        </row>
        <row r="1515">
          <cell r="N1515">
            <v>5.2650400000000008</v>
          </cell>
          <cell r="O1515">
            <v>0</v>
          </cell>
        </row>
        <row r="1516">
          <cell r="N1516">
            <v>3.7373600000000002</v>
          </cell>
          <cell r="O1516">
            <v>0</v>
          </cell>
        </row>
        <row r="1517">
          <cell r="N1517">
            <v>4.14656</v>
          </cell>
          <cell r="O1517">
            <v>0</v>
          </cell>
        </row>
        <row r="1518">
          <cell r="N1518">
            <v>0</v>
          </cell>
          <cell r="O1518">
            <v>0</v>
          </cell>
        </row>
        <row r="1519">
          <cell r="N1519">
            <v>5.0740800000000013</v>
          </cell>
          <cell r="O1519">
            <v>0</v>
          </cell>
        </row>
        <row r="1520">
          <cell r="N1520">
            <v>0</v>
          </cell>
          <cell r="O1520">
            <v>0</v>
          </cell>
        </row>
        <row r="1521">
          <cell r="N1521">
            <v>0</v>
          </cell>
          <cell r="O1521">
            <v>0</v>
          </cell>
        </row>
        <row r="1522">
          <cell r="N1522">
            <v>0</v>
          </cell>
          <cell r="O1522">
            <v>0</v>
          </cell>
        </row>
        <row r="1523">
          <cell r="N1523">
            <v>6.2951000000000006</v>
          </cell>
          <cell r="O1523">
            <v>0</v>
          </cell>
        </row>
        <row r="1524">
          <cell r="N1524">
            <v>0</v>
          </cell>
          <cell r="O1524">
            <v>0</v>
          </cell>
        </row>
        <row r="1525">
          <cell r="N1525">
            <v>10.6982</v>
          </cell>
          <cell r="O1525">
            <v>0</v>
          </cell>
        </row>
        <row r="1526">
          <cell r="N1526">
            <v>0.90024000000000004</v>
          </cell>
          <cell r="O1526">
            <v>0</v>
          </cell>
        </row>
        <row r="1527">
          <cell r="N1527">
            <v>4.0101600000000008</v>
          </cell>
          <cell r="O1527">
            <v>0</v>
          </cell>
        </row>
        <row r="1528">
          <cell r="N1528">
            <v>3.6828000000000007</v>
          </cell>
          <cell r="O1528">
            <v>0</v>
          </cell>
        </row>
        <row r="1529">
          <cell r="N1529">
            <v>6.0647999999999991</v>
          </cell>
          <cell r="O1529">
            <v>0</v>
          </cell>
        </row>
        <row r="1530">
          <cell r="N1530">
            <v>3.3800000000000003</v>
          </cell>
          <cell r="O1530">
            <v>0</v>
          </cell>
        </row>
        <row r="1531">
          <cell r="N1531">
            <v>3.9039000000000006</v>
          </cell>
          <cell r="O1531">
            <v>0</v>
          </cell>
        </row>
        <row r="1532">
          <cell r="N1532">
            <v>8.1043200000000013</v>
          </cell>
          <cell r="O1532">
            <v>0</v>
          </cell>
        </row>
        <row r="1533">
          <cell r="N1533">
            <v>2.7378</v>
          </cell>
          <cell r="O1533">
            <v>0</v>
          </cell>
        </row>
        <row r="1534">
          <cell r="N1534">
            <v>2.8224</v>
          </cell>
          <cell r="O1534">
            <v>0</v>
          </cell>
        </row>
        <row r="1535">
          <cell r="N1535">
            <v>8.0236799999999988</v>
          </cell>
          <cell r="O1535">
            <v>0</v>
          </cell>
        </row>
        <row r="1536">
          <cell r="N1536">
            <v>0</v>
          </cell>
          <cell r="O1536">
            <v>0</v>
          </cell>
        </row>
        <row r="1537">
          <cell r="N1537">
            <v>40.347119999999997</v>
          </cell>
          <cell r="O1537">
            <v>0</v>
          </cell>
        </row>
        <row r="1538">
          <cell r="N1538">
            <v>13.14432</v>
          </cell>
          <cell r="O1538">
            <v>0</v>
          </cell>
        </row>
        <row r="1539">
          <cell r="N1539">
            <v>2.2579199999999999</v>
          </cell>
          <cell r="O1539">
            <v>0</v>
          </cell>
        </row>
        <row r="1540">
          <cell r="N1540">
            <v>6.9298999999999999</v>
          </cell>
          <cell r="O1540">
            <v>0</v>
          </cell>
        </row>
        <row r="1541">
          <cell r="N1541">
            <v>6.9350399999999999</v>
          </cell>
          <cell r="O1541">
            <v>0</v>
          </cell>
        </row>
        <row r="1542">
          <cell r="N1542">
            <v>2.8037000000000001</v>
          </cell>
          <cell r="O1542">
            <v>0</v>
          </cell>
        </row>
        <row r="1543">
          <cell r="N1543">
            <v>3.9513600000000002</v>
          </cell>
          <cell r="O1543">
            <v>0</v>
          </cell>
        </row>
        <row r="1544">
          <cell r="N1544">
            <v>6.3705600000000002</v>
          </cell>
          <cell r="O1544">
            <v>0</v>
          </cell>
        </row>
        <row r="1545">
          <cell r="N1545">
            <v>3.1449599999999998</v>
          </cell>
          <cell r="O1545">
            <v>0</v>
          </cell>
        </row>
        <row r="1546">
          <cell r="N1546">
            <v>5.5105600000000008</v>
          </cell>
          <cell r="O1546">
            <v>0</v>
          </cell>
        </row>
        <row r="1547">
          <cell r="N1547">
            <v>0.9971000000000001</v>
          </cell>
          <cell r="O1547">
            <v>0</v>
          </cell>
        </row>
        <row r="1548">
          <cell r="N1548">
            <v>0</v>
          </cell>
          <cell r="O1548">
            <v>0</v>
          </cell>
        </row>
        <row r="1549">
          <cell r="N1549">
            <v>40.592640000000003</v>
          </cell>
          <cell r="O1549">
            <v>0</v>
          </cell>
        </row>
        <row r="1550">
          <cell r="N1550">
            <v>1.2696000000000001</v>
          </cell>
          <cell r="O1550">
            <v>0</v>
          </cell>
        </row>
        <row r="1551">
          <cell r="N1551">
            <v>23.392800000000001</v>
          </cell>
          <cell r="O1551">
            <v>33.404400000000003</v>
          </cell>
        </row>
        <row r="1552">
          <cell r="N1552">
            <v>20.869199999999999</v>
          </cell>
          <cell r="O1552">
            <v>0</v>
          </cell>
        </row>
        <row r="1553">
          <cell r="N1553">
            <v>9.0023999999999997</v>
          </cell>
          <cell r="O1553">
            <v>0</v>
          </cell>
        </row>
        <row r="1554">
          <cell r="N1554">
            <v>4.5494000000000003</v>
          </cell>
          <cell r="O1554">
            <v>0</v>
          </cell>
        </row>
        <row r="1555">
          <cell r="N1555">
            <v>0</v>
          </cell>
          <cell r="O1555">
            <v>0</v>
          </cell>
        </row>
        <row r="1556">
          <cell r="N1556">
            <v>0</v>
          </cell>
          <cell r="O1556">
            <v>0</v>
          </cell>
        </row>
        <row r="1557">
          <cell r="N1557">
            <v>0</v>
          </cell>
          <cell r="O1557">
            <v>0</v>
          </cell>
        </row>
        <row r="1558">
          <cell r="N1558">
            <v>0</v>
          </cell>
          <cell r="O1558">
            <v>0</v>
          </cell>
        </row>
        <row r="1559">
          <cell r="N1559">
            <v>0</v>
          </cell>
          <cell r="O1559">
            <v>0</v>
          </cell>
        </row>
        <row r="1560">
          <cell r="N1560">
            <v>0</v>
          </cell>
          <cell r="O1560">
            <v>0</v>
          </cell>
        </row>
        <row r="1561">
          <cell r="N1561">
            <v>0</v>
          </cell>
          <cell r="O1561">
            <v>0</v>
          </cell>
        </row>
        <row r="1562">
          <cell r="N1562">
            <v>3.8988</v>
          </cell>
          <cell r="O1562">
            <v>5.5674000000000001</v>
          </cell>
        </row>
        <row r="1563">
          <cell r="N1563">
            <v>4.75</v>
          </cell>
          <cell r="O1563">
            <v>0</v>
          </cell>
        </row>
        <row r="1564">
          <cell r="N1564">
            <v>0</v>
          </cell>
          <cell r="O1564">
            <v>0</v>
          </cell>
        </row>
        <row r="1565">
          <cell r="N1565">
            <v>3.25</v>
          </cell>
          <cell r="O1565">
            <v>0</v>
          </cell>
        </row>
        <row r="1566">
          <cell r="N1566">
            <v>7.3643999999999998</v>
          </cell>
          <cell r="O1566">
            <v>10.5162</v>
          </cell>
        </row>
        <row r="1567">
          <cell r="N1567">
            <v>4.7652000000000001</v>
          </cell>
          <cell r="O1567">
            <v>6.8046000000000006</v>
          </cell>
        </row>
        <row r="1568">
          <cell r="N1568">
            <v>4.7652000000000001</v>
          </cell>
          <cell r="O1568">
            <v>6.8046000000000006</v>
          </cell>
        </row>
        <row r="1569">
          <cell r="N1569">
            <v>4.7652000000000001</v>
          </cell>
          <cell r="O1569">
            <v>6.8046000000000006</v>
          </cell>
        </row>
        <row r="1570">
          <cell r="N1570">
            <v>5.5</v>
          </cell>
          <cell r="O1570">
            <v>0</v>
          </cell>
        </row>
        <row r="1571">
          <cell r="N1571">
            <v>5.3</v>
          </cell>
          <cell r="O1571">
            <v>0</v>
          </cell>
        </row>
        <row r="1572">
          <cell r="N1572">
            <v>5.6315999999999997</v>
          </cell>
          <cell r="O1572">
            <v>8.0418000000000003</v>
          </cell>
        </row>
        <row r="1573">
          <cell r="N1573">
            <v>5.6315999999999997</v>
          </cell>
          <cell r="O1573">
            <v>8.0418000000000003</v>
          </cell>
        </row>
        <row r="1574">
          <cell r="N1574">
            <v>7.3643999999999998</v>
          </cell>
          <cell r="O1574">
            <v>10.5162</v>
          </cell>
        </row>
        <row r="1575">
          <cell r="N1575">
            <v>2.016</v>
          </cell>
          <cell r="O1575">
            <v>0</v>
          </cell>
        </row>
        <row r="1576">
          <cell r="N1576">
            <v>0</v>
          </cell>
          <cell r="O1576">
            <v>0</v>
          </cell>
        </row>
        <row r="1577">
          <cell r="N1577">
            <v>12.6768</v>
          </cell>
          <cell r="O1577">
            <v>0</v>
          </cell>
        </row>
        <row r="1578">
          <cell r="N1578">
            <v>335.82229999999998</v>
          </cell>
          <cell r="O1578">
            <v>0</v>
          </cell>
        </row>
        <row r="1579">
          <cell r="N1579">
            <v>0</v>
          </cell>
          <cell r="O1579">
            <v>0</v>
          </cell>
        </row>
        <row r="1580">
          <cell r="N1580">
            <v>0</v>
          </cell>
          <cell r="O1580">
            <v>0</v>
          </cell>
        </row>
        <row r="1581">
          <cell r="N1581">
            <v>0</v>
          </cell>
          <cell r="O1581">
            <v>0</v>
          </cell>
        </row>
        <row r="1582">
          <cell r="N1582">
            <v>0</v>
          </cell>
          <cell r="O1582">
            <v>0</v>
          </cell>
        </row>
        <row r="1583">
          <cell r="N1583">
            <v>51.983999999999995</v>
          </cell>
          <cell r="O1583">
            <v>74.231999999999999</v>
          </cell>
        </row>
        <row r="1584">
          <cell r="N1584">
            <v>51.117600000000003</v>
          </cell>
          <cell r="O1584">
            <v>72.994799999999998</v>
          </cell>
        </row>
        <row r="1585">
          <cell r="N1585">
            <v>0</v>
          </cell>
          <cell r="O1585">
            <v>0</v>
          </cell>
        </row>
        <row r="1586">
          <cell r="N1586">
            <v>30.757199999999997</v>
          </cell>
          <cell r="O1586">
            <v>43.9206</v>
          </cell>
        </row>
        <row r="1587">
          <cell r="N1587">
            <v>3.1740000000000004</v>
          </cell>
          <cell r="O1587">
            <v>0</v>
          </cell>
        </row>
        <row r="1588">
          <cell r="N1588">
            <v>7.5118</v>
          </cell>
          <cell r="O1588">
            <v>0</v>
          </cell>
        </row>
        <row r="1589">
          <cell r="N1589">
            <v>0</v>
          </cell>
          <cell r="O1589">
            <v>0</v>
          </cell>
        </row>
        <row r="1590">
          <cell r="N1590">
            <v>33.835999999999999</v>
          </cell>
          <cell r="O1590">
            <v>0</v>
          </cell>
        </row>
        <row r="1591">
          <cell r="N1591">
            <v>56.060100000000006</v>
          </cell>
          <cell r="O1591">
            <v>0</v>
          </cell>
        </row>
        <row r="1592">
          <cell r="N1592">
            <v>37.664800000000007</v>
          </cell>
          <cell r="O1592">
            <v>0</v>
          </cell>
        </row>
        <row r="1593">
          <cell r="N1593">
            <v>0</v>
          </cell>
          <cell r="O1593">
            <v>0</v>
          </cell>
        </row>
        <row r="1594">
          <cell r="N1594">
            <v>0</v>
          </cell>
          <cell r="O1594">
            <v>0</v>
          </cell>
        </row>
        <row r="1595">
          <cell r="N1595">
            <v>0</v>
          </cell>
          <cell r="O1595">
            <v>0</v>
          </cell>
        </row>
        <row r="1596">
          <cell r="N1596">
            <v>0</v>
          </cell>
          <cell r="O1596">
            <v>0</v>
          </cell>
        </row>
        <row r="1597">
          <cell r="N1597">
            <v>0</v>
          </cell>
          <cell r="O1597">
            <v>0</v>
          </cell>
        </row>
        <row r="1598">
          <cell r="N1598">
            <v>0</v>
          </cell>
          <cell r="O1598">
            <v>0</v>
          </cell>
        </row>
        <row r="1599">
          <cell r="N1599">
            <v>0</v>
          </cell>
          <cell r="O1599">
            <v>0</v>
          </cell>
        </row>
        <row r="1600">
          <cell r="N1600">
            <v>0</v>
          </cell>
          <cell r="O1600">
            <v>0</v>
          </cell>
        </row>
        <row r="1601">
          <cell r="N1601">
            <v>0</v>
          </cell>
          <cell r="O1601">
            <v>0</v>
          </cell>
        </row>
        <row r="1602">
          <cell r="N1602">
            <v>13.132800000000001</v>
          </cell>
          <cell r="O1602">
            <v>0</v>
          </cell>
        </row>
        <row r="1603">
          <cell r="N1603">
            <v>20.313600000000001</v>
          </cell>
          <cell r="O1603">
            <v>0</v>
          </cell>
        </row>
        <row r="1604">
          <cell r="N1604">
            <v>8.1995000000000005</v>
          </cell>
          <cell r="O1604">
            <v>0</v>
          </cell>
        </row>
        <row r="1605">
          <cell r="N1605">
            <v>5.1312999999999995</v>
          </cell>
          <cell r="O1605">
            <v>0</v>
          </cell>
        </row>
        <row r="1606">
          <cell r="N1606">
            <v>90.440000000000012</v>
          </cell>
          <cell r="O1606">
            <v>0</v>
          </cell>
        </row>
        <row r="1607">
          <cell r="N1607">
            <v>16.504799999999999</v>
          </cell>
          <cell r="O1607">
            <v>0</v>
          </cell>
        </row>
        <row r="1608">
          <cell r="N1608">
            <v>0</v>
          </cell>
          <cell r="O1608">
            <v>0</v>
          </cell>
        </row>
        <row r="1609">
          <cell r="N1609">
            <v>0</v>
          </cell>
          <cell r="O1609">
            <v>0</v>
          </cell>
        </row>
        <row r="1610">
          <cell r="N1610">
            <v>0</v>
          </cell>
          <cell r="O1610">
            <v>0</v>
          </cell>
        </row>
        <row r="1611">
          <cell r="N1611">
            <v>121.7962</v>
          </cell>
          <cell r="O1611">
            <v>0</v>
          </cell>
        </row>
        <row r="1612">
          <cell r="N1612">
            <v>0</v>
          </cell>
          <cell r="O1612">
            <v>0</v>
          </cell>
        </row>
        <row r="1613">
          <cell r="N1613">
            <v>0</v>
          </cell>
          <cell r="O1613">
            <v>0</v>
          </cell>
        </row>
        <row r="1614">
          <cell r="N1614">
            <v>6.7381600000000006</v>
          </cell>
          <cell r="O1614">
            <v>0</v>
          </cell>
        </row>
        <row r="1615">
          <cell r="N1615">
            <v>7.3002000000000011</v>
          </cell>
          <cell r="O1615">
            <v>0</v>
          </cell>
        </row>
        <row r="1616">
          <cell r="N1616">
            <v>12.078999999999999</v>
          </cell>
          <cell r="O1616">
            <v>0</v>
          </cell>
        </row>
        <row r="1617">
          <cell r="N1617">
            <v>4.1192800000000007</v>
          </cell>
          <cell r="O1617">
            <v>0</v>
          </cell>
        </row>
        <row r="1618">
          <cell r="N1618">
            <v>10.762999999999998</v>
          </cell>
          <cell r="O1618">
            <v>0</v>
          </cell>
        </row>
        <row r="1619">
          <cell r="N1619">
            <v>8.3749600000000015</v>
          </cell>
          <cell r="O1619">
            <v>0</v>
          </cell>
        </row>
        <row r="1620">
          <cell r="N1620">
            <v>4.2011200000000004</v>
          </cell>
          <cell r="O1620">
            <v>0</v>
          </cell>
        </row>
        <row r="1621">
          <cell r="N1621">
            <v>4.2011200000000004</v>
          </cell>
          <cell r="O1621">
            <v>0</v>
          </cell>
        </row>
        <row r="1622">
          <cell r="N1622">
            <v>9.0972000000000008</v>
          </cell>
          <cell r="O1622">
            <v>12.990600000000001</v>
          </cell>
        </row>
        <row r="1623">
          <cell r="N1623">
            <v>5.7015200000000004</v>
          </cell>
          <cell r="O1623">
            <v>0</v>
          </cell>
        </row>
        <row r="1624">
          <cell r="N1624">
            <v>31.820800000000002</v>
          </cell>
          <cell r="O1624">
            <v>0</v>
          </cell>
        </row>
        <row r="1625">
          <cell r="N1625">
            <v>9.4467999999999996</v>
          </cell>
          <cell r="O1625">
            <v>0</v>
          </cell>
        </row>
        <row r="1626">
          <cell r="N1626">
            <v>236.35392000000002</v>
          </cell>
          <cell r="O1626">
            <v>0</v>
          </cell>
        </row>
        <row r="1627">
          <cell r="N1627">
            <v>4.9726000000000008</v>
          </cell>
          <cell r="O1627">
            <v>0</v>
          </cell>
        </row>
        <row r="1628">
          <cell r="N1628">
            <v>9.5237999999999996</v>
          </cell>
          <cell r="O1628">
            <v>0</v>
          </cell>
        </row>
        <row r="1629">
          <cell r="N1629">
            <v>6.3289600000000004</v>
          </cell>
          <cell r="O1629">
            <v>0</v>
          </cell>
        </row>
        <row r="1630">
          <cell r="N1630">
            <v>3.7373600000000002</v>
          </cell>
          <cell r="O1630">
            <v>0</v>
          </cell>
        </row>
        <row r="1631">
          <cell r="N1631">
            <v>0</v>
          </cell>
          <cell r="O1631">
            <v>0</v>
          </cell>
        </row>
        <row r="1632">
          <cell r="N1632">
            <v>2.8392000000000004</v>
          </cell>
          <cell r="O1632">
            <v>0</v>
          </cell>
        </row>
        <row r="1633">
          <cell r="N1633">
            <v>4.6103200000000006</v>
          </cell>
          <cell r="O1633">
            <v>0</v>
          </cell>
        </row>
        <row r="1634">
          <cell r="N1634">
            <v>4.7740000000000009</v>
          </cell>
          <cell r="O1634">
            <v>0</v>
          </cell>
        </row>
        <row r="1635">
          <cell r="N1635">
            <v>12.4124</v>
          </cell>
          <cell r="O1635">
            <v>0</v>
          </cell>
        </row>
        <row r="1636">
          <cell r="N1636">
            <v>4.8558400000000006</v>
          </cell>
          <cell r="O1636">
            <v>0</v>
          </cell>
        </row>
        <row r="1637">
          <cell r="N1637">
            <v>3.6555200000000005</v>
          </cell>
          <cell r="O1637">
            <v>0</v>
          </cell>
        </row>
        <row r="1638">
          <cell r="N1638">
            <v>4.4739200000000006</v>
          </cell>
          <cell r="O1638">
            <v>0</v>
          </cell>
        </row>
        <row r="1639">
          <cell r="N1639">
            <v>3.2190400000000006</v>
          </cell>
          <cell r="O1639">
            <v>0</v>
          </cell>
        </row>
        <row r="1640">
          <cell r="N1640">
            <v>7.9794</v>
          </cell>
          <cell r="O1640">
            <v>0</v>
          </cell>
        </row>
        <row r="1641">
          <cell r="N1641">
            <v>9.7935200000000009</v>
          </cell>
          <cell r="O1641">
            <v>0</v>
          </cell>
        </row>
        <row r="1642">
          <cell r="N1642">
            <v>0</v>
          </cell>
          <cell r="O1642">
            <v>0</v>
          </cell>
        </row>
        <row r="1643">
          <cell r="N1643">
            <v>4.3319999999999999</v>
          </cell>
          <cell r="O1643">
            <v>6.1859999999999999</v>
          </cell>
        </row>
        <row r="1644">
          <cell r="N1644">
            <v>4.3319999999999999</v>
          </cell>
          <cell r="O1644">
            <v>6.1859999999999999</v>
          </cell>
        </row>
        <row r="1645">
          <cell r="N1645">
            <v>4.3319999999999999</v>
          </cell>
          <cell r="O1645">
            <v>6.1859999999999999</v>
          </cell>
        </row>
        <row r="1646">
          <cell r="N1646">
            <v>4.3319999999999999</v>
          </cell>
          <cell r="O1646">
            <v>6.1859999999999999</v>
          </cell>
        </row>
        <row r="1647">
          <cell r="N1647">
            <v>4.3319999999999999</v>
          </cell>
          <cell r="O1647">
            <v>6.1859999999999999</v>
          </cell>
        </row>
        <row r="1648">
          <cell r="N1648">
            <v>4.3319999999999999</v>
          </cell>
          <cell r="O1648">
            <v>6.1859999999999999</v>
          </cell>
        </row>
        <row r="1649">
          <cell r="N1649">
            <v>4.3319999999999999</v>
          </cell>
          <cell r="O1649">
            <v>6.1859999999999999</v>
          </cell>
        </row>
        <row r="1650">
          <cell r="N1650">
            <v>4.3319999999999999</v>
          </cell>
          <cell r="O1650">
            <v>6.1859999999999999</v>
          </cell>
        </row>
        <row r="1651">
          <cell r="N1651">
            <v>0</v>
          </cell>
          <cell r="O1651">
            <v>0</v>
          </cell>
        </row>
        <row r="1652">
          <cell r="N1652">
            <v>7.2473000000000001</v>
          </cell>
          <cell r="O1652">
            <v>0</v>
          </cell>
        </row>
        <row r="1653">
          <cell r="N1653">
            <v>0</v>
          </cell>
          <cell r="O1653">
            <v>0</v>
          </cell>
        </row>
        <row r="1654">
          <cell r="N1654">
            <v>1.0051000000000001</v>
          </cell>
          <cell r="O1654">
            <v>0</v>
          </cell>
        </row>
        <row r="1655">
          <cell r="N1655">
            <v>0</v>
          </cell>
          <cell r="O1655">
            <v>0</v>
          </cell>
        </row>
        <row r="1656">
          <cell r="N1656">
            <v>8.8343000000000007</v>
          </cell>
          <cell r="O1656">
            <v>0</v>
          </cell>
        </row>
        <row r="1657">
          <cell r="N1657">
            <v>2.2747000000000002</v>
          </cell>
          <cell r="O1657">
            <v>0</v>
          </cell>
        </row>
        <row r="1658">
          <cell r="N1658">
            <v>0</v>
          </cell>
          <cell r="O1658">
            <v>0</v>
          </cell>
        </row>
        <row r="1659">
          <cell r="N1659">
            <v>6.0647999999999991</v>
          </cell>
          <cell r="O1659">
            <v>8.6603999999999992</v>
          </cell>
        </row>
        <row r="1660">
          <cell r="N1660">
            <v>0</v>
          </cell>
          <cell r="O1660">
            <v>0</v>
          </cell>
        </row>
        <row r="1661">
          <cell r="N1661">
            <v>36.501000000000005</v>
          </cell>
          <cell r="O1661">
            <v>0</v>
          </cell>
        </row>
        <row r="1662">
          <cell r="N1662">
            <v>14.136000000000001</v>
          </cell>
          <cell r="O1662">
            <v>0</v>
          </cell>
        </row>
        <row r="1663">
          <cell r="N1663">
            <v>0</v>
          </cell>
          <cell r="O1663">
            <v>0</v>
          </cell>
        </row>
        <row r="1664">
          <cell r="N1664">
            <v>0</v>
          </cell>
          <cell r="O1664">
            <v>0</v>
          </cell>
        </row>
        <row r="1665">
          <cell r="N1665">
            <v>0</v>
          </cell>
          <cell r="O1665">
            <v>0</v>
          </cell>
        </row>
        <row r="1666">
          <cell r="N1666">
            <v>0</v>
          </cell>
          <cell r="O1666">
            <v>0</v>
          </cell>
        </row>
        <row r="1667">
          <cell r="N1667">
            <v>0</v>
          </cell>
          <cell r="O1667">
            <v>0</v>
          </cell>
        </row>
        <row r="1668">
          <cell r="N1668">
            <v>29.890800000000002</v>
          </cell>
          <cell r="O1668">
            <v>21.341699999999999</v>
          </cell>
        </row>
        <row r="1669">
          <cell r="N1669">
            <v>20.793599999999998</v>
          </cell>
          <cell r="O1669">
            <v>14.846399999999999</v>
          </cell>
        </row>
        <row r="1670">
          <cell r="N1670">
            <v>12.312000000000001</v>
          </cell>
          <cell r="O1670">
            <v>0</v>
          </cell>
        </row>
        <row r="1671">
          <cell r="N1671">
            <v>50.995600000000003</v>
          </cell>
          <cell r="O1671">
            <v>0</v>
          </cell>
        </row>
        <row r="1672">
          <cell r="N1672">
            <v>15.868799999999998</v>
          </cell>
          <cell r="O1672">
            <v>0</v>
          </cell>
        </row>
        <row r="1673">
          <cell r="N1673">
            <v>10.6858</v>
          </cell>
          <cell r="O1673">
            <v>0</v>
          </cell>
        </row>
        <row r="1674">
          <cell r="N1674">
            <v>5.8608000000000002</v>
          </cell>
          <cell r="O1674">
            <v>0</v>
          </cell>
        </row>
        <row r="1675">
          <cell r="N1675">
            <v>65.54310000000001</v>
          </cell>
          <cell r="O1675">
            <v>0</v>
          </cell>
        </row>
        <row r="1676">
          <cell r="N1676">
            <v>18.604800000000001</v>
          </cell>
          <cell r="O1676">
            <v>0</v>
          </cell>
        </row>
        <row r="1677">
          <cell r="N1677">
            <v>16.3461</v>
          </cell>
          <cell r="O1677">
            <v>0</v>
          </cell>
        </row>
        <row r="1678">
          <cell r="N1678">
            <v>0</v>
          </cell>
          <cell r="O1678">
            <v>0</v>
          </cell>
        </row>
        <row r="1679">
          <cell r="N1679">
            <v>0</v>
          </cell>
          <cell r="O1679">
            <v>0</v>
          </cell>
        </row>
        <row r="1680">
          <cell r="N1680">
            <v>0</v>
          </cell>
          <cell r="O1680">
            <v>0</v>
          </cell>
        </row>
        <row r="1681">
          <cell r="N1681">
            <v>0</v>
          </cell>
          <cell r="O1681">
            <v>0</v>
          </cell>
        </row>
        <row r="1682">
          <cell r="N1682">
            <v>2.1688999999999998</v>
          </cell>
          <cell r="O1682">
            <v>0</v>
          </cell>
        </row>
        <row r="1683">
          <cell r="N1683">
            <v>0</v>
          </cell>
          <cell r="O1683">
            <v>0</v>
          </cell>
        </row>
        <row r="1684">
          <cell r="N1684">
            <v>0</v>
          </cell>
          <cell r="O1684">
            <v>0</v>
          </cell>
        </row>
        <row r="1685">
          <cell r="N1685">
            <v>0</v>
          </cell>
          <cell r="O1685">
            <v>0</v>
          </cell>
        </row>
        <row r="1686">
          <cell r="N1686">
            <v>24.259199999999996</v>
          </cell>
          <cell r="O1686">
            <v>17.320799999999998</v>
          </cell>
        </row>
        <row r="1687">
          <cell r="N1687">
            <v>43.32</v>
          </cell>
          <cell r="O1687">
            <v>30.93</v>
          </cell>
        </row>
        <row r="1688">
          <cell r="N1688">
            <v>8.5698000000000008</v>
          </cell>
          <cell r="O1688">
            <v>0</v>
          </cell>
        </row>
        <row r="1689">
          <cell r="N1689">
            <v>8.2523999999999997</v>
          </cell>
          <cell r="O1689">
            <v>0</v>
          </cell>
        </row>
        <row r="1690">
          <cell r="N1690">
            <v>47.504199999999997</v>
          </cell>
          <cell r="O1690">
            <v>0</v>
          </cell>
        </row>
        <row r="1691">
          <cell r="N1691">
            <v>0</v>
          </cell>
          <cell r="O1691">
            <v>0</v>
          </cell>
        </row>
        <row r="1692">
          <cell r="N1692">
            <v>0</v>
          </cell>
          <cell r="O1692">
            <v>0</v>
          </cell>
        </row>
        <row r="1693">
          <cell r="N1693">
            <v>0</v>
          </cell>
          <cell r="O1693">
            <v>0</v>
          </cell>
        </row>
        <row r="1694">
          <cell r="N1694">
            <v>0</v>
          </cell>
          <cell r="O1694">
            <v>0</v>
          </cell>
        </row>
        <row r="1695">
          <cell r="N1695">
            <v>0</v>
          </cell>
          <cell r="O1695">
            <v>0</v>
          </cell>
        </row>
        <row r="1696">
          <cell r="N1696">
            <v>0</v>
          </cell>
          <cell r="O1696">
            <v>0</v>
          </cell>
        </row>
        <row r="1697">
          <cell r="N1697">
            <v>0</v>
          </cell>
          <cell r="O1697">
            <v>0</v>
          </cell>
        </row>
        <row r="1698">
          <cell r="N1698">
            <v>0</v>
          </cell>
          <cell r="O1698">
            <v>0</v>
          </cell>
        </row>
        <row r="1699">
          <cell r="N1699">
            <v>0</v>
          </cell>
          <cell r="O1699">
            <v>0</v>
          </cell>
        </row>
        <row r="1700">
          <cell r="N1700">
            <v>0</v>
          </cell>
          <cell r="O1700">
            <v>0</v>
          </cell>
        </row>
        <row r="1701">
          <cell r="N1701">
            <v>13.132800000000001</v>
          </cell>
          <cell r="O1701">
            <v>0</v>
          </cell>
        </row>
        <row r="1702">
          <cell r="N1702">
            <v>13.7011</v>
          </cell>
          <cell r="O1702">
            <v>0</v>
          </cell>
        </row>
        <row r="1703">
          <cell r="N1703">
            <v>12.696000000000002</v>
          </cell>
          <cell r="O1703">
            <v>0</v>
          </cell>
        </row>
        <row r="1704">
          <cell r="N1704">
            <v>12.4315</v>
          </cell>
          <cell r="O1704">
            <v>0</v>
          </cell>
        </row>
        <row r="1705">
          <cell r="N1705">
            <v>9.2045999999999992</v>
          </cell>
          <cell r="O1705">
            <v>0</v>
          </cell>
        </row>
        <row r="1706">
          <cell r="N1706">
            <v>9.8394000000000013</v>
          </cell>
          <cell r="O1706">
            <v>0</v>
          </cell>
        </row>
        <row r="1707">
          <cell r="N1707">
            <v>2.8916800000000005</v>
          </cell>
          <cell r="O1707">
            <v>0</v>
          </cell>
        </row>
        <row r="1708">
          <cell r="N1708">
            <v>7.2849999999999993</v>
          </cell>
          <cell r="O1708">
            <v>0</v>
          </cell>
        </row>
        <row r="1709">
          <cell r="N1709">
            <v>10.34</v>
          </cell>
          <cell r="O1709">
            <v>0</v>
          </cell>
        </row>
        <row r="1710">
          <cell r="N1710">
            <v>0</v>
          </cell>
          <cell r="O1710">
            <v>0</v>
          </cell>
        </row>
        <row r="1711">
          <cell r="N1711">
            <v>31.301999999999996</v>
          </cell>
          <cell r="O1711">
            <v>0</v>
          </cell>
        </row>
        <row r="1712">
          <cell r="N1712">
            <v>14.569999999999999</v>
          </cell>
          <cell r="O1712">
            <v>0</v>
          </cell>
        </row>
        <row r="1713">
          <cell r="N1713">
            <v>11.092000000000001</v>
          </cell>
          <cell r="O1713">
            <v>0</v>
          </cell>
        </row>
        <row r="1714">
          <cell r="N1714">
            <v>28.288000000000004</v>
          </cell>
          <cell r="O1714">
            <v>0</v>
          </cell>
        </row>
        <row r="1715">
          <cell r="N1715">
            <v>5.5651200000000003</v>
          </cell>
          <cell r="O1715">
            <v>0</v>
          </cell>
        </row>
        <row r="1716">
          <cell r="N1716">
            <v>4.3102400000000012</v>
          </cell>
          <cell r="O1716">
            <v>0</v>
          </cell>
        </row>
        <row r="1717">
          <cell r="N1717">
            <v>8.7889999999999997</v>
          </cell>
          <cell r="O1717">
            <v>0</v>
          </cell>
        </row>
        <row r="1718">
          <cell r="N1718">
            <v>4.3102400000000012</v>
          </cell>
          <cell r="O1718">
            <v>0</v>
          </cell>
        </row>
        <row r="1719">
          <cell r="N1719">
            <v>5.7015200000000004</v>
          </cell>
          <cell r="O1719">
            <v>0</v>
          </cell>
        </row>
        <row r="1720">
          <cell r="N1720">
            <v>7.4260000000000002</v>
          </cell>
          <cell r="O1720">
            <v>0</v>
          </cell>
        </row>
        <row r="1721">
          <cell r="N1721">
            <v>14.2857</v>
          </cell>
          <cell r="O1721">
            <v>0</v>
          </cell>
        </row>
        <row r="1722">
          <cell r="N1722">
            <v>7.4260000000000002</v>
          </cell>
          <cell r="O1722">
            <v>0</v>
          </cell>
        </row>
        <row r="1723">
          <cell r="N1723">
            <v>16.590999999999998</v>
          </cell>
          <cell r="O1723">
            <v>0</v>
          </cell>
        </row>
        <row r="1724">
          <cell r="N1724">
            <v>7.4260000000000002</v>
          </cell>
          <cell r="O1724">
            <v>0</v>
          </cell>
        </row>
        <row r="1725">
          <cell r="N1725">
            <v>0.9971000000000001</v>
          </cell>
          <cell r="O1725">
            <v>0</v>
          </cell>
        </row>
        <row r="1726">
          <cell r="N1726">
            <v>0</v>
          </cell>
          <cell r="O1726">
            <v>0</v>
          </cell>
        </row>
        <row r="1727">
          <cell r="N1727">
            <v>7.4260000000000002</v>
          </cell>
          <cell r="O1727">
            <v>0</v>
          </cell>
        </row>
        <row r="1728">
          <cell r="N1728">
            <v>27.608000000000004</v>
          </cell>
          <cell r="O1728">
            <v>0</v>
          </cell>
        </row>
        <row r="1729">
          <cell r="N1729">
            <v>7.2849999999999993</v>
          </cell>
          <cell r="O1729">
            <v>0</v>
          </cell>
        </row>
        <row r="1730">
          <cell r="N1730">
            <v>7.2849999999999993</v>
          </cell>
          <cell r="O1730">
            <v>0</v>
          </cell>
        </row>
        <row r="1731">
          <cell r="N1731">
            <v>7.2849999999999993</v>
          </cell>
          <cell r="O1731">
            <v>0</v>
          </cell>
        </row>
        <row r="1732">
          <cell r="N1732">
            <v>14.946</v>
          </cell>
          <cell r="O1732">
            <v>0</v>
          </cell>
        </row>
        <row r="1733">
          <cell r="N1733">
            <v>7.4260000000000002</v>
          </cell>
          <cell r="O1733">
            <v>0</v>
          </cell>
        </row>
        <row r="1734">
          <cell r="N1734">
            <v>7.4260000000000002</v>
          </cell>
          <cell r="O1734">
            <v>0</v>
          </cell>
        </row>
        <row r="1735">
          <cell r="N1735">
            <v>7.4260000000000002</v>
          </cell>
          <cell r="O1735">
            <v>0</v>
          </cell>
        </row>
        <row r="1736">
          <cell r="N1736">
            <v>7.7279999999999998</v>
          </cell>
          <cell r="O1736">
            <v>0</v>
          </cell>
        </row>
        <row r="1737">
          <cell r="N1737">
            <v>12.313999999999998</v>
          </cell>
          <cell r="O1737">
            <v>0</v>
          </cell>
        </row>
        <row r="1738">
          <cell r="N1738">
            <v>5.6196800000000016</v>
          </cell>
          <cell r="O1738">
            <v>0</v>
          </cell>
        </row>
        <row r="1739">
          <cell r="N1739">
            <v>3.6282400000000008</v>
          </cell>
          <cell r="O1739">
            <v>0</v>
          </cell>
        </row>
        <row r="1740">
          <cell r="N1740">
            <v>3.0553600000000003</v>
          </cell>
          <cell r="O1740">
            <v>0</v>
          </cell>
        </row>
        <row r="1741">
          <cell r="N1741">
            <v>3.4918400000000007</v>
          </cell>
          <cell r="O1741">
            <v>0</v>
          </cell>
        </row>
        <row r="1742">
          <cell r="N1742">
            <v>55.216000000000008</v>
          </cell>
          <cell r="O1742">
            <v>0</v>
          </cell>
        </row>
        <row r="1743">
          <cell r="N1743">
            <v>26.656000000000002</v>
          </cell>
          <cell r="O1743">
            <v>0</v>
          </cell>
        </row>
        <row r="1744">
          <cell r="N1744">
            <v>3.7646400000000009</v>
          </cell>
          <cell r="O1744">
            <v>0</v>
          </cell>
        </row>
        <row r="1745">
          <cell r="N1745">
            <v>31.008000000000003</v>
          </cell>
          <cell r="O1745">
            <v>0</v>
          </cell>
        </row>
        <row r="1746">
          <cell r="N1746">
            <v>73.847999999999999</v>
          </cell>
          <cell r="O1746">
            <v>0</v>
          </cell>
        </row>
        <row r="1747">
          <cell r="N1747">
            <v>57.596000000000004</v>
          </cell>
          <cell r="O1747">
            <v>0</v>
          </cell>
        </row>
        <row r="1748">
          <cell r="N1748">
            <v>22.178640000000001</v>
          </cell>
          <cell r="O1748">
            <v>0</v>
          </cell>
        </row>
        <row r="1749">
          <cell r="N1749">
            <v>46.97616</v>
          </cell>
          <cell r="O1749">
            <v>0</v>
          </cell>
        </row>
        <row r="1750">
          <cell r="N1750">
            <v>47.467199999999998</v>
          </cell>
          <cell r="O1750">
            <v>0</v>
          </cell>
        </row>
        <row r="1751">
          <cell r="N1751">
            <v>1.8421000000000003</v>
          </cell>
          <cell r="O1751">
            <v>0</v>
          </cell>
        </row>
        <row r="1752">
          <cell r="N1752">
            <v>13.5036</v>
          </cell>
          <cell r="O1752">
            <v>0</v>
          </cell>
        </row>
        <row r="1753">
          <cell r="N1753">
            <v>63.344160000000009</v>
          </cell>
          <cell r="O1753">
            <v>0</v>
          </cell>
        </row>
        <row r="1754">
          <cell r="N1754">
            <v>32.08128</v>
          </cell>
          <cell r="O1754">
            <v>0</v>
          </cell>
        </row>
        <row r="1755">
          <cell r="N1755">
            <v>32.408639999999998</v>
          </cell>
          <cell r="O1755">
            <v>0</v>
          </cell>
        </row>
        <row r="1756">
          <cell r="N1756">
            <v>4.4193600000000002</v>
          </cell>
          <cell r="O1756">
            <v>0</v>
          </cell>
        </row>
        <row r="1757">
          <cell r="N1757">
            <v>33.636240000000001</v>
          </cell>
          <cell r="O1757">
            <v>0</v>
          </cell>
        </row>
        <row r="1758">
          <cell r="N1758">
            <v>16.531680000000001</v>
          </cell>
          <cell r="O1758">
            <v>0</v>
          </cell>
        </row>
        <row r="1759">
          <cell r="N1759">
            <v>49.267680000000006</v>
          </cell>
          <cell r="O1759">
            <v>0</v>
          </cell>
        </row>
        <row r="1760">
          <cell r="N1760">
            <v>7.1200799999999997</v>
          </cell>
          <cell r="O1760">
            <v>0</v>
          </cell>
        </row>
        <row r="1761">
          <cell r="N1761">
            <v>33.554400000000001</v>
          </cell>
          <cell r="O1761">
            <v>0</v>
          </cell>
        </row>
        <row r="1762">
          <cell r="N1762">
            <v>15.38592</v>
          </cell>
          <cell r="O1762">
            <v>0</v>
          </cell>
        </row>
        <row r="1763">
          <cell r="N1763">
            <v>16.531680000000001</v>
          </cell>
          <cell r="O1763">
            <v>0</v>
          </cell>
        </row>
        <row r="1764">
          <cell r="N1764">
            <v>11.78496</v>
          </cell>
          <cell r="O1764">
            <v>0</v>
          </cell>
        </row>
        <row r="1765">
          <cell r="N1765">
            <v>3.2269000000000001</v>
          </cell>
          <cell r="O1765">
            <v>0</v>
          </cell>
        </row>
        <row r="1766">
          <cell r="N1766">
            <v>11.37576</v>
          </cell>
          <cell r="O1766">
            <v>0</v>
          </cell>
        </row>
        <row r="1767">
          <cell r="N1767">
            <v>34.045439999999999</v>
          </cell>
          <cell r="O1767">
            <v>0</v>
          </cell>
        </row>
        <row r="1768">
          <cell r="N1768">
            <v>16.531680000000001</v>
          </cell>
          <cell r="O1768">
            <v>0</v>
          </cell>
        </row>
        <row r="1769">
          <cell r="N1769">
            <v>2.0111000000000003</v>
          </cell>
          <cell r="O1769">
            <v>0</v>
          </cell>
        </row>
        <row r="1770">
          <cell r="N1770">
            <v>31.344719999999999</v>
          </cell>
          <cell r="O1770">
            <v>0</v>
          </cell>
        </row>
        <row r="1771">
          <cell r="N1771">
            <v>10.557360000000001</v>
          </cell>
          <cell r="O1771">
            <v>0</v>
          </cell>
        </row>
        <row r="1772">
          <cell r="N1772">
            <v>79.957680000000011</v>
          </cell>
          <cell r="O1772">
            <v>0</v>
          </cell>
        </row>
        <row r="1773">
          <cell r="N1773">
            <v>4.7652000000000001</v>
          </cell>
          <cell r="O1773">
            <v>3.4023000000000003</v>
          </cell>
        </row>
        <row r="1774">
          <cell r="N1774">
            <v>4.3319999999999999</v>
          </cell>
          <cell r="O1774">
            <v>3.093</v>
          </cell>
        </row>
        <row r="1775">
          <cell r="N1775">
            <v>4.3319999999999999</v>
          </cell>
          <cell r="O1775">
            <v>3.093</v>
          </cell>
        </row>
        <row r="1776">
          <cell r="N1776">
            <v>3.8988</v>
          </cell>
          <cell r="O1776">
            <v>2.7837000000000001</v>
          </cell>
        </row>
        <row r="1777">
          <cell r="N1777">
            <v>4.3319999999999999</v>
          </cell>
          <cell r="O1777">
            <v>3.093</v>
          </cell>
        </row>
        <row r="1778">
          <cell r="N1778">
            <v>4.3319999999999999</v>
          </cell>
          <cell r="O1778">
            <v>3.093</v>
          </cell>
        </row>
        <row r="1779">
          <cell r="N1779">
            <v>4.3319999999999999</v>
          </cell>
          <cell r="O1779">
            <v>3.093</v>
          </cell>
        </row>
        <row r="1780">
          <cell r="N1780">
            <v>4.3319999999999999</v>
          </cell>
          <cell r="O1780">
            <v>3.093</v>
          </cell>
        </row>
        <row r="1781">
          <cell r="N1781">
            <v>4.3319999999999999</v>
          </cell>
          <cell r="O1781">
            <v>3.093</v>
          </cell>
        </row>
        <row r="1782">
          <cell r="N1782">
            <v>4.7652000000000001</v>
          </cell>
          <cell r="O1782">
            <v>3.4023000000000003</v>
          </cell>
        </row>
        <row r="1783">
          <cell r="N1783">
            <v>0</v>
          </cell>
          <cell r="O1783">
            <v>0</v>
          </cell>
        </row>
        <row r="1784">
          <cell r="N1784">
            <v>0</v>
          </cell>
          <cell r="O1784">
            <v>0</v>
          </cell>
        </row>
        <row r="1785">
          <cell r="N1785">
            <v>0</v>
          </cell>
          <cell r="O1785">
            <v>0</v>
          </cell>
        </row>
        <row r="1786">
          <cell r="N1786">
            <v>0</v>
          </cell>
          <cell r="O1786">
            <v>0</v>
          </cell>
        </row>
        <row r="1787">
          <cell r="N1787">
            <v>31.052300000000002</v>
          </cell>
          <cell r="O1787">
            <v>0</v>
          </cell>
        </row>
        <row r="1788">
          <cell r="N1788">
            <v>14.136000000000001</v>
          </cell>
          <cell r="O1788">
            <v>0</v>
          </cell>
        </row>
        <row r="1789">
          <cell r="N1789">
            <v>0</v>
          </cell>
          <cell r="O1789">
            <v>0</v>
          </cell>
        </row>
        <row r="1790">
          <cell r="N1790">
            <v>0</v>
          </cell>
          <cell r="O1790">
            <v>0</v>
          </cell>
        </row>
        <row r="1791">
          <cell r="N1791">
            <v>0</v>
          </cell>
          <cell r="O1791">
            <v>0</v>
          </cell>
        </row>
        <row r="1792">
          <cell r="N1792">
            <v>0</v>
          </cell>
          <cell r="O1792">
            <v>0</v>
          </cell>
        </row>
        <row r="1793">
          <cell r="N1793">
            <v>0</v>
          </cell>
          <cell r="O1793">
            <v>0</v>
          </cell>
        </row>
        <row r="1794">
          <cell r="N1794">
            <v>29.457599999999999</v>
          </cell>
          <cell r="O1794">
            <v>21.032399999999999</v>
          </cell>
        </row>
        <row r="1795">
          <cell r="N1795">
            <v>20.793599999999998</v>
          </cell>
          <cell r="O1795">
            <v>14.846399999999999</v>
          </cell>
        </row>
        <row r="1796">
          <cell r="N1796">
            <v>12.312000000000001</v>
          </cell>
          <cell r="O1796">
            <v>0</v>
          </cell>
        </row>
        <row r="1797">
          <cell r="N1797">
            <v>42.478700000000003</v>
          </cell>
          <cell r="O1797">
            <v>0</v>
          </cell>
        </row>
        <row r="1798">
          <cell r="N1798">
            <v>10.9503</v>
          </cell>
          <cell r="O1798">
            <v>0</v>
          </cell>
        </row>
        <row r="1799">
          <cell r="N1799">
            <v>54.010899999999999</v>
          </cell>
          <cell r="O1799">
            <v>0</v>
          </cell>
        </row>
        <row r="1800">
          <cell r="N1800">
            <v>18.787200000000002</v>
          </cell>
          <cell r="O1800">
            <v>0</v>
          </cell>
        </row>
        <row r="1801">
          <cell r="N1801">
            <v>16.663499999999999</v>
          </cell>
          <cell r="O1801">
            <v>0</v>
          </cell>
        </row>
        <row r="1802">
          <cell r="N1802">
            <v>2.5921000000000003</v>
          </cell>
          <cell r="O1802">
            <v>0</v>
          </cell>
        </row>
        <row r="1803">
          <cell r="N1803">
            <v>0</v>
          </cell>
          <cell r="O1803">
            <v>0</v>
          </cell>
        </row>
        <row r="1804">
          <cell r="N1804">
            <v>0</v>
          </cell>
          <cell r="O1804">
            <v>0</v>
          </cell>
        </row>
        <row r="1805">
          <cell r="N1805">
            <v>0</v>
          </cell>
          <cell r="O1805">
            <v>0</v>
          </cell>
        </row>
        <row r="1806">
          <cell r="N1806">
            <v>0</v>
          </cell>
          <cell r="O1806">
            <v>0</v>
          </cell>
        </row>
        <row r="1807">
          <cell r="N1807">
            <v>2.1688999999999998</v>
          </cell>
          <cell r="O1807">
            <v>0</v>
          </cell>
        </row>
        <row r="1808">
          <cell r="N1808">
            <v>0</v>
          </cell>
          <cell r="O1808">
            <v>0</v>
          </cell>
        </row>
        <row r="1809">
          <cell r="N1809">
            <v>0</v>
          </cell>
          <cell r="O1809">
            <v>0</v>
          </cell>
        </row>
        <row r="1810">
          <cell r="N1810">
            <v>0</v>
          </cell>
          <cell r="O1810">
            <v>0</v>
          </cell>
        </row>
        <row r="1811">
          <cell r="N1811">
            <v>24.259199999999996</v>
          </cell>
          <cell r="O1811">
            <v>17.320799999999998</v>
          </cell>
        </row>
        <row r="1812">
          <cell r="N1812">
            <v>43.32</v>
          </cell>
          <cell r="O1812">
            <v>30.93</v>
          </cell>
        </row>
        <row r="1813">
          <cell r="N1813">
            <v>10.8445</v>
          </cell>
          <cell r="O1813">
            <v>0</v>
          </cell>
        </row>
        <row r="1814">
          <cell r="N1814">
            <v>8.1466000000000012</v>
          </cell>
          <cell r="O1814">
            <v>0</v>
          </cell>
        </row>
        <row r="1815">
          <cell r="N1815">
            <v>8.3053000000000008</v>
          </cell>
          <cell r="O1815">
            <v>0</v>
          </cell>
        </row>
        <row r="1816">
          <cell r="N1816">
            <v>47.768700000000003</v>
          </cell>
          <cell r="O1816">
            <v>0</v>
          </cell>
        </row>
        <row r="1817">
          <cell r="N1817">
            <v>0</v>
          </cell>
          <cell r="O1817">
            <v>0</v>
          </cell>
        </row>
        <row r="1818">
          <cell r="N1818">
            <v>0</v>
          </cell>
          <cell r="O1818">
            <v>0</v>
          </cell>
        </row>
        <row r="1819">
          <cell r="N1819">
            <v>0</v>
          </cell>
          <cell r="O1819">
            <v>0</v>
          </cell>
        </row>
        <row r="1820">
          <cell r="N1820">
            <v>0</v>
          </cell>
          <cell r="O1820">
            <v>0</v>
          </cell>
        </row>
        <row r="1821">
          <cell r="N1821">
            <v>0</v>
          </cell>
          <cell r="O1821">
            <v>0</v>
          </cell>
        </row>
        <row r="1822">
          <cell r="N1822">
            <v>0</v>
          </cell>
          <cell r="O1822">
            <v>0</v>
          </cell>
        </row>
        <row r="1823">
          <cell r="N1823">
            <v>0</v>
          </cell>
          <cell r="O1823">
            <v>0</v>
          </cell>
        </row>
        <row r="1824">
          <cell r="N1824">
            <v>0</v>
          </cell>
          <cell r="O1824">
            <v>0</v>
          </cell>
        </row>
        <row r="1825">
          <cell r="N1825">
            <v>0</v>
          </cell>
          <cell r="O1825">
            <v>0</v>
          </cell>
        </row>
        <row r="1826">
          <cell r="N1826">
            <v>13.132800000000001</v>
          </cell>
          <cell r="O1826">
            <v>0</v>
          </cell>
        </row>
        <row r="1827">
          <cell r="N1827">
            <v>0</v>
          </cell>
          <cell r="O1827">
            <v>0</v>
          </cell>
        </row>
        <row r="1828">
          <cell r="N1828">
            <v>13.7011</v>
          </cell>
          <cell r="O1828">
            <v>0</v>
          </cell>
        </row>
        <row r="1829">
          <cell r="N1829">
            <v>9.6807000000000016</v>
          </cell>
          <cell r="O1829">
            <v>0</v>
          </cell>
        </row>
        <row r="1830">
          <cell r="N1830">
            <v>8.8343000000000007</v>
          </cell>
          <cell r="O1830">
            <v>0</v>
          </cell>
        </row>
        <row r="1831">
          <cell r="N1831">
            <v>12.6431</v>
          </cell>
          <cell r="O1831">
            <v>0</v>
          </cell>
        </row>
        <row r="1832">
          <cell r="N1832">
            <v>13.1721</v>
          </cell>
          <cell r="O1832">
            <v>0</v>
          </cell>
        </row>
        <row r="1833">
          <cell r="N1833">
            <v>0</v>
          </cell>
          <cell r="O1833">
            <v>0</v>
          </cell>
        </row>
        <row r="1834">
          <cell r="N1834">
            <v>0</v>
          </cell>
          <cell r="O1834">
            <v>0</v>
          </cell>
        </row>
        <row r="1835">
          <cell r="N1835">
            <v>36.312000000000005</v>
          </cell>
          <cell r="O1835">
            <v>0</v>
          </cell>
        </row>
        <row r="1836">
          <cell r="N1836">
            <v>6.0834999999999999</v>
          </cell>
          <cell r="O1836">
            <v>0</v>
          </cell>
        </row>
        <row r="1837">
          <cell r="N1837">
            <v>2.5643200000000004</v>
          </cell>
          <cell r="O1837">
            <v>0</v>
          </cell>
        </row>
        <row r="1838">
          <cell r="N1838">
            <v>2.1551200000000006</v>
          </cell>
          <cell r="O1838">
            <v>0</v>
          </cell>
        </row>
        <row r="1839">
          <cell r="N1839">
            <v>7.2849999999999993</v>
          </cell>
          <cell r="O1839">
            <v>0</v>
          </cell>
        </row>
        <row r="1840">
          <cell r="N1840">
            <v>57.052000000000007</v>
          </cell>
          <cell r="O1840">
            <v>0</v>
          </cell>
        </row>
        <row r="1841">
          <cell r="N1841">
            <v>28.288000000000004</v>
          </cell>
          <cell r="O1841">
            <v>0</v>
          </cell>
        </row>
        <row r="1842">
          <cell r="N1842">
            <v>7.4260000000000002</v>
          </cell>
          <cell r="O1842">
            <v>0</v>
          </cell>
        </row>
        <row r="1843">
          <cell r="N1843">
            <v>57.664000000000001</v>
          </cell>
          <cell r="O1843">
            <v>0</v>
          </cell>
        </row>
        <row r="1844">
          <cell r="N1844">
            <v>4.3102400000000012</v>
          </cell>
          <cell r="O1844">
            <v>0</v>
          </cell>
        </row>
        <row r="1845">
          <cell r="N1845">
            <v>4.3102400000000012</v>
          </cell>
          <cell r="O1845">
            <v>0</v>
          </cell>
        </row>
        <row r="1846">
          <cell r="N1846">
            <v>7.4260000000000002</v>
          </cell>
          <cell r="O1846">
            <v>0</v>
          </cell>
        </row>
        <row r="1847">
          <cell r="N1847">
            <v>4.3102400000000012</v>
          </cell>
          <cell r="O1847">
            <v>0</v>
          </cell>
        </row>
        <row r="1848">
          <cell r="N1848">
            <v>1.014</v>
          </cell>
          <cell r="O1848">
            <v>0</v>
          </cell>
        </row>
        <row r="1849">
          <cell r="N1849">
            <v>7.7549999999999999</v>
          </cell>
          <cell r="O1849">
            <v>0</v>
          </cell>
        </row>
        <row r="1850">
          <cell r="N1850">
            <v>5.1286400000000008</v>
          </cell>
          <cell r="O1850">
            <v>0</v>
          </cell>
        </row>
        <row r="1851">
          <cell r="N1851">
            <v>2.8644000000000003</v>
          </cell>
          <cell r="O1851">
            <v>0</v>
          </cell>
        </row>
        <row r="1852">
          <cell r="N1852">
            <v>6.0016000000000007</v>
          </cell>
          <cell r="O1852">
            <v>0</v>
          </cell>
        </row>
        <row r="1853">
          <cell r="N1853">
            <v>4.2284000000000006</v>
          </cell>
          <cell r="O1853">
            <v>0</v>
          </cell>
        </row>
        <row r="1854">
          <cell r="N1854">
            <v>7.2849999999999993</v>
          </cell>
          <cell r="O1854">
            <v>0</v>
          </cell>
        </row>
        <row r="1855">
          <cell r="N1855">
            <v>9.9639999999999986</v>
          </cell>
          <cell r="O1855">
            <v>0</v>
          </cell>
        </row>
        <row r="1856">
          <cell r="N1856">
            <v>7.2849999999999993</v>
          </cell>
          <cell r="O1856">
            <v>0</v>
          </cell>
        </row>
        <row r="1857">
          <cell r="N1857">
            <v>4.2284000000000006</v>
          </cell>
          <cell r="O1857">
            <v>0</v>
          </cell>
        </row>
        <row r="1858">
          <cell r="N1858">
            <v>4.3102400000000012</v>
          </cell>
          <cell r="O1858">
            <v>0</v>
          </cell>
        </row>
        <row r="1859">
          <cell r="N1859">
            <v>4.3102400000000012</v>
          </cell>
          <cell r="O1859">
            <v>0</v>
          </cell>
        </row>
        <row r="1860">
          <cell r="N1860">
            <v>4.3102400000000012</v>
          </cell>
          <cell r="O1860">
            <v>0</v>
          </cell>
        </row>
        <row r="1861">
          <cell r="N1861">
            <v>4.3102400000000012</v>
          </cell>
          <cell r="O1861">
            <v>0</v>
          </cell>
        </row>
        <row r="1862">
          <cell r="N1862">
            <v>19.504999999999999</v>
          </cell>
          <cell r="O1862">
            <v>0</v>
          </cell>
        </row>
        <row r="1863">
          <cell r="N1863">
            <v>4.2284000000000006</v>
          </cell>
          <cell r="O1863">
            <v>0</v>
          </cell>
        </row>
        <row r="1864">
          <cell r="N1864">
            <v>2.8098400000000008</v>
          </cell>
          <cell r="O1864">
            <v>0</v>
          </cell>
        </row>
        <row r="1865">
          <cell r="N1865">
            <v>5.9219999999999997</v>
          </cell>
          <cell r="O1865">
            <v>0</v>
          </cell>
        </row>
        <row r="1866">
          <cell r="N1866">
            <v>27.106200000000001</v>
          </cell>
          <cell r="O1866">
            <v>0</v>
          </cell>
        </row>
        <row r="1867">
          <cell r="N1867">
            <v>5.6469600000000009</v>
          </cell>
          <cell r="O1867">
            <v>0</v>
          </cell>
        </row>
        <row r="1868">
          <cell r="N1868">
            <v>3.5191200000000005</v>
          </cell>
          <cell r="O1868">
            <v>0</v>
          </cell>
        </row>
        <row r="1869">
          <cell r="N1869">
            <v>3.0826400000000005</v>
          </cell>
          <cell r="O1869">
            <v>0</v>
          </cell>
        </row>
        <row r="1870">
          <cell r="N1870">
            <v>3.4918400000000007</v>
          </cell>
          <cell r="O1870">
            <v>0</v>
          </cell>
        </row>
        <row r="1871">
          <cell r="N1871">
            <v>55.080000000000005</v>
          </cell>
          <cell r="O1871">
            <v>0</v>
          </cell>
        </row>
        <row r="1872">
          <cell r="N1872">
            <v>9.5410000000000004</v>
          </cell>
          <cell r="O1872">
            <v>0</v>
          </cell>
        </row>
        <row r="1873">
          <cell r="N1873">
            <v>5.01952</v>
          </cell>
          <cell r="O1873">
            <v>0</v>
          </cell>
        </row>
        <row r="1874">
          <cell r="N1874">
            <v>6.016</v>
          </cell>
          <cell r="O1874">
            <v>0</v>
          </cell>
        </row>
        <row r="1875">
          <cell r="N1875">
            <v>6.016</v>
          </cell>
          <cell r="O1875">
            <v>0</v>
          </cell>
        </row>
        <row r="1876">
          <cell r="N1876">
            <v>3.4918400000000007</v>
          </cell>
          <cell r="O1876">
            <v>0</v>
          </cell>
        </row>
        <row r="1877">
          <cell r="N1877">
            <v>9.4939999999999998</v>
          </cell>
          <cell r="O1877">
            <v>0</v>
          </cell>
        </row>
        <row r="1878">
          <cell r="N1878">
            <v>13.582999999999998</v>
          </cell>
          <cell r="O1878">
            <v>0</v>
          </cell>
        </row>
        <row r="1879">
          <cell r="N1879">
            <v>6.3449999999999998</v>
          </cell>
          <cell r="O1879">
            <v>0</v>
          </cell>
        </row>
        <row r="1880">
          <cell r="N1880">
            <v>3.7100800000000005</v>
          </cell>
          <cell r="O1880">
            <v>0</v>
          </cell>
        </row>
        <row r="1881">
          <cell r="N1881">
            <v>6.9559999999999995</v>
          </cell>
          <cell r="O1881">
            <v>0</v>
          </cell>
        </row>
        <row r="1882">
          <cell r="N1882">
            <v>9.6820000000000004</v>
          </cell>
          <cell r="O1882">
            <v>0</v>
          </cell>
        </row>
        <row r="1883">
          <cell r="N1883">
            <v>8.1310000000000002</v>
          </cell>
          <cell r="O1883">
            <v>0</v>
          </cell>
        </row>
        <row r="1884">
          <cell r="N1884">
            <v>6.3919999999999995</v>
          </cell>
          <cell r="O1884">
            <v>0</v>
          </cell>
        </row>
        <row r="1885">
          <cell r="N1885">
            <v>6.3919999999999995</v>
          </cell>
          <cell r="O1885">
            <v>0</v>
          </cell>
        </row>
        <row r="1886">
          <cell r="N1886">
            <v>3.9828800000000006</v>
          </cell>
          <cell r="O1886">
            <v>0</v>
          </cell>
        </row>
        <row r="1887">
          <cell r="N1887">
            <v>5.7560800000000016</v>
          </cell>
          <cell r="O1887">
            <v>0</v>
          </cell>
        </row>
        <row r="1888">
          <cell r="N1888">
            <v>49.02216</v>
          </cell>
          <cell r="O1888">
            <v>0</v>
          </cell>
        </row>
        <row r="1889">
          <cell r="N1889">
            <v>59.579520000000002</v>
          </cell>
          <cell r="O1889">
            <v>0</v>
          </cell>
        </row>
        <row r="1890">
          <cell r="N1890">
            <v>4.3771000000000004</v>
          </cell>
          <cell r="O1890">
            <v>0</v>
          </cell>
        </row>
        <row r="1891">
          <cell r="N1891">
            <v>68.009039999999999</v>
          </cell>
          <cell r="O1891">
            <v>0</v>
          </cell>
        </row>
        <row r="1892">
          <cell r="N1892">
            <v>8.92056</v>
          </cell>
          <cell r="O1892">
            <v>0</v>
          </cell>
        </row>
        <row r="1893">
          <cell r="N1893">
            <v>28.889519999999997</v>
          </cell>
          <cell r="O1893">
            <v>0</v>
          </cell>
        </row>
        <row r="1894">
          <cell r="N1894">
            <v>50.495280000000001</v>
          </cell>
          <cell r="O1894">
            <v>0</v>
          </cell>
        </row>
        <row r="1895">
          <cell r="N1895">
            <v>6.3016800000000002</v>
          </cell>
          <cell r="O1895">
            <v>0</v>
          </cell>
        </row>
        <row r="1896">
          <cell r="N1896">
            <v>28.889519999999997</v>
          </cell>
          <cell r="O1896">
            <v>0</v>
          </cell>
        </row>
        <row r="1897">
          <cell r="N1897">
            <v>0.91260000000000008</v>
          </cell>
          <cell r="O1897">
            <v>0</v>
          </cell>
        </row>
        <row r="1898">
          <cell r="N1898">
            <v>49.267680000000006</v>
          </cell>
          <cell r="O1898">
            <v>0</v>
          </cell>
        </row>
        <row r="1899">
          <cell r="N1899">
            <v>7.1200799999999997</v>
          </cell>
          <cell r="O1899">
            <v>0</v>
          </cell>
        </row>
        <row r="1900">
          <cell r="N1900">
            <v>16.531680000000001</v>
          </cell>
          <cell r="O1900">
            <v>0</v>
          </cell>
        </row>
        <row r="1901">
          <cell r="N1901">
            <v>8.5931999999999995</v>
          </cell>
          <cell r="O1901">
            <v>0</v>
          </cell>
        </row>
        <row r="1902">
          <cell r="N1902">
            <v>33.554400000000001</v>
          </cell>
          <cell r="O1902">
            <v>0</v>
          </cell>
        </row>
        <row r="1903">
          <cell r="N1903">
            <v>3.2269000000000001</v>
          </cell>
          <cell r="O1903">
            <v>0</v>
          </cell>
        </row>
        <row r="1904">
          <cell r="N1904">
            <v>7.6111200000000006</v>
          </cell>
          <cell r="O1904">
            <v>0</v>
          </cell>
        </row>
        <row r="1905">
          <cell r="N1905">
            <v>86.750399999999999</v>
          </cell>
          <cell r="O1905">
            <v>0</v>
          </cell>
        </row>
        <row r="1906">
          <cell r="N1906">
            <v>12.930720000000001</v>
          </cell>
          <cell r="O1906">
            <v>0</v>
          </cell>
        </row>
        <row r="1907">
          <cell r="N1907">
            <v>23.40624</v>
          </cell>
          <cell r="O1907">
            <v>0</v>
          </cell>
        </row>
        <row r="1908">
          <cell r="N1908">
            <v>21.032879999999999</v>
          </cell>
          <cell r="O1908">
            <v>0</v>
          </cell>
        </row>
        <row r="1909">
          <cell r="N1909">
            <v>43.702559999999998</v>
          </cell>
          <cell r="O1909">
            <v>0</v>
          </cell>
        </row>
        <row r="1910">
          <cell r="N1910">
            <v>4.2556799999999999</v>
          </cell>
          <cell r="O1910">
            <v>0</v>
          </cell>
        </row>
        <row r="1911">
          <cell r="N1911">
            <v>10.557360000000001</v>
          </cell>
          <cell r="O1911">
            <v>0</v>
          </cell>
        </row>
        <row r="1912">
          <cell r="N1912">
            <v>0</v>
          </cell>
          <cell r="O1912">
            <v>0</v>
          </cell>
        </row>
        <row r="1913">
          <cell r="N1913">
            <v>0</v>
          </cell>
          <cell r="O1913">
            <v>0</v>
          </cell>
        </row>
        <row r="1914">
          <cell r="N1914">
            <v>0</v>
          </cell>
          <cell r="O1914">
            <v>0</v>
          </cell>
        </row>
        <row r="1915">
          <cell r="N1915">
            <v>0</v>
          </cell>
          <cell r="O1915">
            <v>0</v>
          </cell>
        </row>
        <row r="1916">
          <cell r="N1916">
            <v>4.3319999999999999</v>
          </cell>
          <cell r="O1916">
            <v>3.093</v>
          </cell>
        </row>
        <row r="1917">
          <cell r="N1917">
            <v>4.3319999999999999</v>
          </cell>
          <cell r="O1917">
            <v>3.093</v>
          </cell>
        </row>
        <row r="1918">
          <cell r="N1918">
            <v>4.3319999999999999</v>
          </cell>
          <cell r="O1918">
            <v>3.093</v>
          </cell>
        </row>
        <row r="1919">
          <cell r="N1919">
            <v>4.3319999999999999</v>
          </cell>
          <cell r="O1919">
            <v>3.093</v>
          </cell>
        </row>
        <row r="1920">
          <cell r="N1920">
            <v>4.7652000000000001</v>
          </cell>
          <cell r="O1920">
            <v>3.4023000000000003</v>
          </cell>
        </row>
        <row r="1921">
          <cell r="N1921">
            <v>0</v>
          </cell>
          <cell r="O1921">
            <v>0</v>
          </cell>
        </row>
        <row r="1922">
          <cell r="N1922">
            <v>2.4863000000000004</v>
          </cell>
          <cell r="O1922">
            <v>0</v>
          </cell>
        </row>
        <row r="1923">
          <cell r="N1923">
            <v>20.940799999999999</v>
          </cell>
          <cell r="O1923">
            <v>0</v>
          </cell>
        </row>
        <row r="1924">
          <cell r="N1924">
            <v>4.7652000000000001</v>
          </cell>
          <cell r="O1924">
            <v>3.4023000000000003</v>
          </cell>
        </row>
        <row r="1925">
          <cell r="N1925">
            <v>4.7652000000000001</v>
          </cell>
          <cell r="O1925">
            <v>3.4023000000000003</v>
          </cell>
        </row>
        <row r="1926">
          <cell r="N1926">
            <v>4.7652000000000001</v>
          </cell>
          <cell r="O1926">
            <v>3.4023000000000003</v>
          </cell>
        </row>
        <row r="1927">
          <cell r="N1927">
            <v>3.8988</v>
          </cell>
          <cell r="O1927">
            <v>2.7837000000000001</v>
          </cell>
        </row>
        <row r="1928">
          <cell r="N1928">
            <v>4.3319999999999999</v>
          </cell>
          <cell r="O1928">
            <v>3.093</v>
          </cell>
        </row>
        <row r="1929">
          <cell r="N1929">
            <v>4.8285600000000004</v>
          </cell>
          <cell r="O1929">
            <v>0</v>
          </cell>
        </row>
        <row r="1930">
          <cell r="N1930">
            <v>31.052300000000002</v>
          </cell>
          <cell r="O1930">
            <v>0</v>
          </cell>
        </row>
        <row r="1931">
          <cell r="N1931">
            <v>14.136000000000001</v>
          </cell>
          <cell r="O1931">
            <v>0</v>
          </cell>
        </row>
        <row r="1932">
          <cell r="N1932">
            <v>0</v>
          </cell>
          <cell r="O1932">
            <v>0</v>
          </cell>
        </row>
        <row r="1933">
          <cell r="N1933">
            <v>0</v>
          </cell>
          <cell r="O1933">
            <v>0</v>
          </cell>
        </row>
        <row r="1934">
          <cell r="N1934">
            <v>0</v>
          </cell>
          <cell r="O1934">
            <v>0</v>
          </cell>
        </row>
        <row r="1935">
          <cell r="N1935">
            <v>0</v>
          </cell>
          <cell r="O1935">
            <v>0</v>
          </cell>
        </row>
        <row r="1936">
          <cell r="N1936">
            <v>0</v>
          </cell>
          <cell r="O1936">
            <v>0</v>
          </cell>
        </row>
        <row r="1937">
          <cell r="N1937">
            <v>29.457599999999999</v>
          </cell>
          <cell r="O1937">
            <v>21.032399999999999</v>
          </cell>
        </row>
        <row r="1938">
          <cell r="N1938">
            <v>20.793599999999998</v>
          </cell>
          <cell r="O1938">
            <v>14.846399999999999</v>
          </cell>
        </row>
        <row r="1939">
          <cell r="N1939">
            <v>12.312000000000001</v>
          </cell>
          <cell r="O1939">
            <v>0</v>
          </cell>
        </row>
        <row r="1940">
          <cell r="N1940">
            <v>46.657800000000002</v>
          </cell>
          <cell r="O1940">
            <v>0</v>
          </cell>
        </row>
        <row r="1941">
          <cell r="N1941">
            <v>10.9503</v>
          </cell>
          <cell r="O1941">
            <v>0</v>
          </cell>
        </row>
        <row r="1942">
          <cell r="N1942">
            <v>16.504799999999999</v>
          </cell>
          <cell r="O1942">
            <v>0</v>
          </cell>
        </row>
        <row r="1943">
          <cell r="N1943">
            <v>48.350600000000007</v>
          </cell>
          <cell r="O1943">
            <v>0</v>
          </cell>
        </row>
        <row r="1944">
          <cell r="N1944">
            <v>18.787200000000002</v>
          </cell>
          <cell r="O1944">
            <v>0</v>
          </cell>
        </row>
        <row r="1945">
          <cell r="N1945">
            <v>0.82810000000000017</v>
          </cell>
          <cell r="O1945">
            <v>0</v>
          </cell>
        </row>
        <row r="1946">
          <cell r="N1946">
            <v>0</v>
          </cell>
          <cell r="O1946">
            <v>0</v>
          </cell>
        </row>
        <row r="1947">
          <cell r="N1947">
            <v>0</v>
          </cell>
          <cell r="O1947">
            <v>0</v>
          </cell>
        </row>
        <row r="1948">
          <cell r="N1948">
            <v>0</v>
          </cell>
          <cell r="O1948">
            <v>0</v>
          </cell>
        </row>
        <row r="1949">
          <cell r="N1949">
            <v>0</v>
          </cell>
          <cell r="O1949">
            <v>0</v>
          </cell>
        </row>
        <row r="1950">
          <cell r="N1950">
            <v>2.1688999999999998</v>
          </cell>
          <cell r="O1950">
            <v>0</v>
          </cell>
        </row>
        <row r="1951">
          <cell r="N1951">
            <v>0</v>
          </cell>
          <cell r="O1951">
            <v>0</v>
          </cell>
        </row>
        <row r="1952">
          <cell r="N1952">
            <v>0</v>
          </cell>
          <cell r="O1952">
            <v>0</v>
          </cell>
        </row>
        <row r="1953">
          <cell r="N1953">
            <v>0</v>
          </cell>
          <cell r="O1953">
            <v>0</v>
          </cell>
        </row>
        <row r="1954">
          <cell r="N1954">
            <v>24.259199999999996</v>
          </cell>
          <cell r="O1954">
            <v>17.320799999999998</v>
          </cell>
        </row>
        <row r="1955">
          <cell r="N1955">
            <v>43.32</v>
          </cell>
          <cell r="O1955">
            <v>30.93</v>
          </cell>
        </row>
        <row r="1956">
          <cell r="N1956">
            <v>17.351199999999999</v>
          </cell>
          <cell r="O1956">
            <v>0</v>
          </cell>
        </row>
        <row r="1957">
          <cell r="N1957">
            <v>8.5698000000000008</v>
          </cell>
          <cell r="O1957">
            <v>0</v>
          </cell>
        </row>
        <row r="1958">
          <cell r="N1958">
            <v>9.0988000000000007</v>
          </cell>
          <cell r="O1958">
            <v>0</v>
          </cell>
        </row>
        <row r="1959">
          <cell r="N1959">
            <v>8.9400999999999993</v>
          </cell>
          <cell r="O1959">
            <v>0</v>
          </cell>
        </row>
        <row r="1960">
          <cell r="N1960">
            <v>28.089900000000004</v>
          </cell>
          <cell r="O1960">
            <v>0</v>
          </cell>
        </row>
        <row r="1961">
          <cell r="N1961">
            <v>17.298300000000001</v>
          </cell>
          <cell r="O1961">
            <v>0</v>
          </cell>
        </row>
        <row r="1962">
          <cell r="N1962">
            <v>0</v>
          </cell>
          <cell r="O1962">
            <v>0</v>
          </cell>
        </row>
        <row r="1963">
          <cell r="N1963">
            <v>0</v>
          </cell>
          <cell r="O1963">
            <v>0</v>
          </cell>
        </row>
        <row r="1964">
          <cell r="N1964">
            <v>0</v>
          </cell>
          <cell r="O1964">
            <v>0</v>
          </cell>
        </row>
        <row r="1965">
          <cell r="N1965">
            <v>0</v>
          </cell>
          <cell r="O1965">
            <v>0</v>
          </cell>
        </row>
        <row r="1966">
          <cell r="N1966">
            <v>0</v>
          </cell>
          <cell r="O1966">
            <v>0</v>
          </cell>
        </row>
        <row r="1967">
          <cell r="N1967">
            <v>0</v>
          </cell>
          <cell r="O1967">
            <v>0</v>
          </cell>
        </row>
        <row r="1968">
          <cell r="N1968">
            <v>0</v>
          </cell>
          <cell r="O1968">
            <v>0</v>
          </cell>
        </row>
        <row r="1969">
          <cell r="N1969">
            <v>0</v>
          </cell>
          <cell r="O1969">
            <v>0</v>
          </cell>
        </row>
        <row r="1970">
          <cell r="N1970">
            <v>0</v>
          </cell>
          <cell r="O1970">
            <v>0</v>
          </cell>
        </row>
        <row r="1971">
          <cell r="N1971">
            <v>13.132800000000001</v>
          </cell>
          <cell r="O1971">
            <v>0</v>
          </cell>
        </row>
        <row r="1972">
          <cell r="N1972">
            <v>14.283000000000001</v>
          </cell>
          <cell r="O1972">
            <v>0</v>
          </cell>
        </row>
        <row r="1973">
          <cell r="N1973">
            <v>18.567900000000002</v>
          </cell>
          <cell r="O1973">
            <v>0</v>
          </cell>
        </row>
        <row r="1974">
          <cell r="N1974">
            <v>0</v>
          </cell>
          <cell r="O1974">
            <v>0</v>
          </cell>
        </row>
        <row r="1975">
          <cell r="N1975">
            <v>2.3460800000000002</v>
          </cell>
          <cell r="O1975">
            <v>0</v>
          </cell>
        </row>
        <row r="1976">
          <cell r="N1976">
            <v>4.5557600000000003</v>
          </cell>
          <cell r="O1976">
            <v>0</v>
          </cell>
        </row>
        <row r="1977">
          <cell r="N1977">
            <v>3.0008000000000004</v>
          </cell>
          <cell r="O1977">
            <v>0</v>
          </cell>
        </row>
        <row r="1978">
          <cell r="N1978">
            <v>36.336959999999998</v>
          </cell>
          <cell r="O1978">
            <v>0</v>
          </cell>
        </row>
        <row r="1979">
          <cell r="N1979">
            <v>7.9384799999999993</v>
          </cell>
          <cell r="O1979">
            <v>0</v>
          </cell>
        </row>
        <row r="1980">
          <cell r="N1980">
            <v>4.2284000000000006</v>
          </cell>
          <cell r="O1980">
            <v>0</v>
          </cell>
        </row>
        <row r="1981">
          <cell r="N1981">
            <v>4.2284000000000006</v>
          </cell>
          <cell r="O1981">
            <v>0</v>
          </cell>
        </row>
        <row r="1982">
          <cell r="N1982">
            <v>7.52928</v>
          </cell>
          <cell r="O1982">
            <v>0</v>
          </cell>
        </row>
        <row r="1983">
          <cell r="N1983">
            <v>20.5318</v>
          </cell>
          <cell r="O1983">
            <v>0</v>
          </cell>
        </row>
        <row r="1984">
          <cell r="N1984">
            <v>19.80528</v>
          </cell>
          <cell r="O1984">
            <v>0</v>
          </cell>
        </row>
        <row r="1985">
          <cell r="N1985">
            <v>19.068720000000003</v>
          </cell>
          <cell r="O1985">
            <v>0</v>
          </cell>
        </row>
        <row r="1986">
          <cell r="N1986">
            <v>4.3102400000000012</v>
          </cell>
          <cell r="O1986">
            <v>0</v>
          </cell>
        </row>
        <row r="1987">
          <cell r="N1987">
            <v>36.500640000000004</v>
          </cell>
          <cell r="O1987">
            <v>0</v>
          </cell>
        </row>
        <row r="1988">
          <cell r="N1988">
            <v>7.4260000000000002</v>
          </cell>
          <cell r="O1988">
            <v>0</v>
          </cell>
        </row>
        <row r="1989">
          <cell r="N1989">
            <v>4.3102400000000012</v>
          </cell>
          <cell r="O1989">
            <v>0</v>
          </cell>
        </row>
        <row r="1990">
          <cell r="N1990">
            <v>13.919400000000001</v>
          </cell>
          <cell r="O1990">
            <v>0</v>
          </cell>
        </row>
        <row r="1991">
          <cell r="N1991">
            <v>15.104800000000001</v>
          </cell>
          <cell r="O1991">
            <v>0</v>
          </cell>
        </row>
        <row r="1992">
          <cell r="N1992">
            <v>2.4279200000000003</v>
          </cell>
          <cell r="O1992">
            <v>0</v>
          </cell>
        </row>
        <row r="1993">
          <cell r="N1993">
            <v>1.7914000000000001</v>
          </cell>
          <cell r="O1993">
            <v>0</v>
          </cell>
        </row>
        <row r="1994">
          <cell r="N1994">
            <v>15.104800000000001</v>
          </cell>
          <cell r="O1994">
            <v>0</v>
          </cell>
        </row>
        <row r="1995">
          <cell r="N1995">
            <v>2.9624000000000001</v>
          </cell>
          <cell r="O1995">
            <v>0</v>
          </cell>
        </row>
        <row r="1996">
          <cell r="N1996">
            <v>13.862</v>
          </cell>
          <cell r="O1996">
            <v>0</v>
          </cell>
        </row>
        <row r="1997">
          <cell r="N1997">
            <v>2.8643999999999998</v>
          </cell>
          <cell r="O1997">
            <v>0</v>
          </cell>
        </row>
        <row r="1998">
          <cell r="N1998">
            <v>0</v>
          </cell>
          <cell r="O1998">
            <v>0</v>
          </cell>
        </row>
        <row r="1999">
          <cell r="N1999">
            <v>3.5736800000000004</v>
          </cell>
          <cell r="O1999">
            <v>0</v>
          </cell>
        </row>
        <row r="2000">
          <cell r="N2000">
            <v>32.148000000000003</v>
          </cell>
          <cell r="O2000">
            <v>0</v>
          </cell>
        </row>
        <row r="2001">
          <cell r="N2001">
            <v>9.5237999999999996</v>
          </cell>
          <cell r="O2001">
            <v>0</v>
          </cell>
        </row>
        <row r="2002">
          <cell r="N2002">
            <v>4.2284000000000006</v>
          </cell>
          <cell r="O2002">
            <v>0</v>
          </cell>
        </row>
        <row r="2003">
          <cell r="N2003">
            <v>4.2284000000000006</v>
          </cell>
          <cell r="O2003">
            <v>0</v>
          </cell>
        </row>
        <row r="2004">
          <cell r="N2004">
            <v>4.2284000000000006</v>
          </cell>
          <cell r="O2004">
            <v>0</v>
          </cell>
        </row>
        <row r="2005">
          <cell r="N2005">
            <v>4.2284000000000006</v>
          </cell>
          <cell r="O2005">
            <v>0</v>
          </cell>
        </row>
        <row r="2006">
          <cell r="N2006">
            <v>7.4260000000000002</v>
          </cell>
          <cell r="O2006">
            <v>0</v>
          </cell>
        </row>
        <row r="2007">
          <cell r="N2007">
            <v>15.51</v>
          </cell>
          <cell r="O2007">
            <v>0</v>
          </cell>
        </row>
        <row r="2008">
          <cell r="N2008">
            <v>7.7549999999999999</v>
          </cell>
          <cell r="O2008">
            <v>0</v>
          </cell>
        </row>
        <row r="2009">
          <cell r="N2009">
            <v>19.786999999999999</v>
          </cell>
          <cell r="O2009">
            <v>0</v>
          </cell>
        </row>
        <row r="2010">
          <cell r="N2010">
            <v>7.2849999999999993</v>
          </cell>
          <cell r="O2010">
            <v>0</v>
          </cell>
        </row>
        <row r="2011">
          <cell r="N2011">
            <v>2.8098400000000008</v>
          </cell>
          <cell r="O2011">
            <v>0</v>
          </cell>
        </row>
        <row r="2012">
          <cell r="N2012">
            <v>10.433999999999999</v>
          </cell>
          <cell r="O2012">
            <v>0</v>
          </cell>
        </row>
        <row r="2013">
          <cell r="N2013">
            <v>5.6469600000000009</v>
          </cell>
          <cell r="O2013">
            <v>0</v>
          </cell>
        </row>
        <row r="2014">
          <cell r="N2014">
            <v>3.8192000000000004</v>
          </cell>
          <cell r="O2014">
            <v>0</v>
          </cell>
        </row>
        <row r="2015">
          <cell r="N2015">
            <v>3.4645600000000005</v>
          </cell>
          <cell r="O2015">
            <v>0</v>
          </cell>
        </row>
        <row r="2016">
          <cell r="N2016">
            <v>6.016</v>
          </cell>
          <cell r="O2016">
            <v>0</v>
          </cell>
        </row>
        <row r="2017">
          <cell r="N2017">
            <v>9.2589999999999986</v>
          </cell>
          <cell r="O2017">
            <v>0</v>
          </cell>
        </row>
        <row r="2018">
          <cell r="N2018">
            <v>61.758999999999993</v>
          </cell>
          <cell r="O2018">
            <v>0</v>
          </cell>
        </row>
        <row r="2019">
          <cell r="N2019">
            <v>8.93</v>
          </cell>
          <cell r="O2019">
            <v>0</v>
          </cell>
        </row>
        <row r="2020">
          <cell r="N2020">
            <v>3.4918400000000007</v>
          </cell>
          <cell r="O2020">
            <v>0</v>
          </cell>
        </row>
        <row r="2021">
          <cell r="N2021">
            <v>3.4645600000000005</v>
          </cell>
          <cell r="O2021">
            <v>0</v>
          </cell>
        </row>
        <row r="2022">
          <cell r="N2022">
            <v>14.522999999999998</v>
          </cell>
          <cell r="O2022">
            <v>0</v>
          </cell>
        </row>
        <row r="2023">
          <cell r="N2023">
            <v>48.620000000000005</v>
          </cell>
          <cell r="O2023">
            <v>0</v>
          </cell>
        </row>
        <row r="2024">
          <cell r="N2024">
            <v>13.911999999999999</v>
          </cell>
          <cell r="O2024">
            <v>0</v>
          </cell>
        </row>
        <row r="2025">
          <cell r="N2025">
            <v>5.2923200000000001</v>
          </cell>
          <cell r="O2025">
            <v>0</v>
          </cell>
        </row>
        <row r="2026">
          <cell r="N2026">
            <v>5.2923200000000001</v>
          </cell>
          <cell r="O2026">
            <v>0</v>
          </cell>
        </row>
        <row r="2027">
          <cell r="N2027">
            <v>3.7100800000000005</v>
          </cell>
          <cell r="O2027">
            <v>0</v>
          </cell>
        </row>
        <row r="2028">
          <cell r="N2028">
            <v>3.7373600000000002</v>
          </cell>
          <cell r="O2028">
            <v>0</v>
          </cell>
        </row>
        <row r="2029">
          <cell r="N2029">
            <v>3.7373600000000002</v>
          </cell>
          <cell r="O2029">
            <v>0</v>
          </cell>
        </row>
        <row r="2030">
          <cell r="N2030">
            <v>9.2119999999999997</v>
          </cell>
          <cell r="O2030">
            <v>0</v>
          </cell>
        </row>
        <row r="2031">
          <cell r="N2031">
            <v>14.322000000000001</v>
          </cell>
          <cell r="O2031">
            <v>0</v>
          </cell>
        </row>
        <row r="2032">
          <cell r="N2032">
            <v>2.70072</v>
          </cell>
          <cell r="O2032">
            <v>0</v>
          </cell>
        </row>
        <row r="2033">
          <cell r="N2033">
            <v>73.574160000000006</v>
          </cell>
          <cell r="O2033">
            <v>0</v>
          </cell>
        </row>
        <row r="2034">
          <cell r="N2034">
            <v>21.196559999999998</v>
          </cell>
          <cell r="O2034">
            <v>0</v>
          </cell>
        </row>
        <row r="2035">
          <cell r="N2035">
            <v>16.531680000000001</v>
          </cell>
          <cell r="O2035">
            <v>0</v>
          </cell>
        </row>
        <row r="2036">
          <cell r="N2036">
            <v>0</v>
          </cell>
          <cell r="O2036">
            <v>0</v>
          </cell>
        </row>
        <row r="2037">
          <cell r="N2037">
            <v>16.531680000000001</v>
          </cell>
          <cell r="O2037">
            <v>0</v>
          </cell>
        </row>
        <row r="2038">
          <cell r="N2038">
            <v>8.92056</v>
          </cell>
          <cell r="O2038">
            <v>0</v>
          </cell>
        </row>
        <row r="2039">
          <cell r="N2039">
            <v>16.531680000000001</v>
          </cell>
          <cell r="O2039">
            <v>0</v>
          </cell>
        </row>
        <row r="2040">
          <cell r="N2040">
            <v>0</v>
          </cell>
          <cell r="O2040">
            <v>0</v>
          </cell>
        </row>
        <row r="2041">
          <cell r="N2041">
            <v>16.613520000000001</v>
          </cell>
          <cell r="O2041">
            <v>0</v>
          </cell>
        </row>
        <row r="2042">
          <cell r="N2042">
            <v>37.891919999999999</v>
          </cell>
          <cell r="O2042">
            <v>0</v>
          </cell>
        </row>
        <row r="2043">
          <cell r="N2043">
            <v>4.5830399999999996</v>
          </cell>
          <cell r="O2043">
            <v>0</v>
          </cell>
        </row>
        <row r="2044">
          <cell r="N2044">
            <v>6.0561600000000002</v>
          </cell>
          <cell r="O2044">
            <v>0</v>
          </cell>
        </row>
        <row r="2045">
          <cell r="N2045">
            <v>5.7287999999999997</v>
          </cell>
          <cell r="O2045">
            <v>0</v>
          </cell>
        </row>
        <row r="2046">
          <cell r="N2046">
            <v>16.531680000000001</v>
          </cell>
          <cell r="O2046">
            <v>0</v>
          </cell>
        </row>
        <row r="2047">
          <cell r="N2047">
            <v>4.0101599999999999</v>
          </cell>
          <cell r="O2047">
            <v>0</v>
          </cell>
        </row>
        <row r="2048">
          <cell r="N2048">
            <v>15.38592</v>
          </cell>
          <cell r="O2048">
            <v>0</v>
          </cell>
        </row>
        <row r="2049">
          <cell r="N2049">
            <v>0.20280000000000001</v>
          </cell>
          <cell r="O2049">
            <v>0</v>
          </cell>
        </row>
        <row r="2050">
          <cell r="N2050">
            <v>7.1200799999999997</v>
          </cell>
          <cell r="O2050">
            <v>0</v>
          </cell>
        </row>
        <row r="2051">
          <cell r="N2051">
            <v>16.531680000000001</v>
          </cell>
          <cell r="O2051">
            <v>0</v>
          </cell>
        </row>
        <row r="2052">
          <cell r="N2052">
            <v>16.531680000000001</v>
          </cell>
          <cell r="O2052">
            <v>0</v>
          </cell>
        </row>
        <row r="2053">
          <cell r="N2053">
            <v>5.7287999999999997</v>
          </cell>
          <cell r="O2053">
            <v>0</v>
          </cell>
        </row>
        <row r="2054">
          <cell r="N2054">
            <v>1.4365000000000001</v>
          </cell>
          <cell r="O2054">
            <v>0</v>
          </cell>
        </row>
        <row r="2055">
          <cell r="N2055">
            <v>16.531680000000001</v>
          </cell>
          <cell r="O2055">
            <v>0</v>
          </cell>
        </row>
        <row r="2056">
          <cell r="N2056">
            <v>10.557360000000001</v>
          </cell>
          <cell r="O2056">
            <v>0</v>
          </cell>
        </row>
        <row r="2057">
          <cell r="N2057">
            <v>30.935519999999997</v>
          </cell>
          <cell r="O2057">
            <v>0</v>
          </cell>
        </row>
        <row r="2058">
          <cell r="N2058">
            <v>15.304079999999999</v>
          </cell>
          <cell r="O2058">
            <v>0</v>
          </cell>
        </row>
        <row r="2059">
          <cell r="N2059">
            <v>0.20280000000000001</v>
          </cell>
          <cell r="O2059">
            <v>0</v>
          </cell>
        </row>
        <row r="2060">
          <cell r="N2060">
            <v>4.4193600000000002</v>
          </cell>
          <cell r="O2060">
            <v>0</v>
          </cell>
        </row>
        <row r="2061">
          <cell r="N2061">
            <v>2.6188800000000003</v>
          </cell>
          <cell r="O2061">
            <v>0</v>
          </cell>
        </row>
        <row r="2062">
          <cell r="N2062">
            <v>9.9026399999999999</v>
          </cell>
          <cell r="O2062">
            <v>0</v>
          </cell>
        </row>
        <row r="2063">
          <cell r="N2063">
            <v>9.8208000000000002</v>
          </cell>
          <cell r="O2063">
            <v>0</v>
          </cell>
        </row>
        <row r="2064">
          <cell r="N2064">
            <v>11.539440000000001</v>
          </cell>
          <cell r="O2064">
            <v>0</v>
          </cell>
        </row>
        <row r="2065">
          <cell r="N2065">
            <v>51.15</v>
          </cell>
          <cell r="O2065">
            <v>0</v>
          </cell>
        </row>
        <row r="2066">
          <cell r="N2066">
            <v>13.0944</v>
          </cell>
          <cell r="O2066">
            <v>0</v>
          </cell>
        </row>
        <row r="2067">
          <cell r="N2067">
            <v>24.060959999999998</v>
          </cell>
          <cell r="O2067">
            <v>0</v>
          </cell>
        </row>
        <row r="2068">
          <cell r="N2068">
            <v>5.7287999999999997</v>
          </cell>
          <cell r="O2068">
            <v>0</v>
          </cell>
        </row>
        <row r="2069">
          <cell r="N2069">
            <v>6.0647999999999991</v>
          </cell>
          <cell r="O2069">
            <v>4.3301999999999996</v>
          </cell>
        </row>
        <row r="2070">
          <cell r="N2070">
            <v>8.6750399999999992</v>
          </cell>
          <cell r="O2070">
            <v>0</v>
          </cell>
        </row>
        <row r="2071">
          <cell r="N2071">
            <v>6.9312000000000005</v>
          </cell>
          <cell r="O2071">
            <v>4.9488000000000003</v>
          </cell>
        </row>
        <row r="2072">
          <cell r="N2072">
            <v>5.1983999999999995</v>
          </cell>
          <cell r="O2072">
            <v>3.7115999999999998</v>
          </cell>
        </row>
        <row r="2073">
          <cell r="N2073">
            <v>6.9312000000000005</v>
          </cell>
          <cell r="O2073">
            <v>4.9488000000000003</v>
          </cell>
        </row>
        <row r="2074">
          <cell r="N2074">
            <v>6.0647999999999991</v>
          </cell>
          <cell r="O2074">
            <v>4.3301999999999996</v>
          </cell>
        </row>
        <row r="2075">
          <cell r="N2075">
            <v>2.7508000000000004</v>
          </cell>
          <cell r="O2075">
            <v>0</v>
          </cell>
        </row>
        <row r="2076">
          <cell r="N2076">
            <v>0</v>
          </cell>
          <cell r="O2076">
            <v>0</v>
          </cell>
        </row>
        <row r="2077">
          <cell r="N2077">
            <v>16.531680000000001</v>
          </cell>
          <cell r="O2077">
            <v>0</v>
          </cell>
        </row>
        <row r="2078">
          <cell r="N2078">
            <v>10.066320000000001</v>
          </cell>
          <cell r="O2078">
            <v>0</v>
          </cell>
        </row>
        <row r="2079">
          <cell r="N2079">
            <v>5.2377600000000006</v>
          </cell>
          <cell r="O2079">
            <v>0</v>
          </cell>
        </row>
        <row r="2080">
          <cell r="N2080">
            <v>16.531680000000001</v>
          </cell>
          <cell r="O2080">
            <v>0</v>
          </cell>
        </row>
        <row r="2081">
          <cell r="N2081">
            <v>17.75928</v>
          </cell>
          <cell r="O2081">
            <v>0</v>
          </cell>
        </row>
        <row r="2082">
          <cell r="N2082">
            <v>2.5688</v>
          </cell>
          <cell r="O2082">
            <v>0</v>
          </cell>
        </row>
        <row r="2083">
          <cell r="N2083">
            <v>4.7652000000000001</v>
          </cell>
          <cell r="O2083">
            <v>3.4023000000000003</v>
          </cell>
        </row>
        <row r="2084">
          <cell r="N2084">
            <v>4.7652000000000001</v>
          </cell>
          <cell r="O2084">
            <v>3.4023000000000003</v>
          </cell>
        </row>
        <row r="2085">
          <cell r="N2085">
            <v>4.7652000000000001</v>
          </cell>
          <cell r="O2085">
            <v>3.4023000000000003</v>
          </cell>
        </row>
        <row r="2086">
          <cell r="N2086">
            <v>3.8988</v>
          </cell>
          <cell r="O2086">
            <v>2.7837000000000001</v>
          </cell>
        </row>
        <row r="2087">
          <cell r="N2087">
            <v>4.3319999999999999</v>
          </cell>
          <cell r="O2087">
            <v>3.093</v>
          </cell>
        </row>
        <row r="2088">
          <cell r="N2088">
            <v>22.747</v>
          </cell>
          <cell r="O2088">
            <v>0</v>
          </cell>
        </row>
        <row r="2089">
          <cell r="N2089">
            <v>5.1983999999999995</v>
          </cell>
          <cell r="O2089">
            <v>3.7115999999999998</v>
          </cell>
        </row>
        <row r="2090">
          <cell r="N2090">
            <v>0</v>
          </cell>
          <cell r="O2090">
            <v>0</v>
          </cell>
        </row>
        <row r="2091">
          <cell r="N2091">
            <v>4.3319999999999999</v>
          </cell>
          <cell r="O2091">
            <v>3.093</v>
          </cell>
        </row>
        <row r="2092">
          <cell r="N2092">
            <v>4.3319999999999999</v>
          </cell>
          <cell r="O2092">
            <v>3.093</v>
          </cell>
        </row>
        <row r="2093">
          <cell r="N2093">
            <v>4.3319999999999999</v>
          </cell>
          <cell r="O2093">
            <v>3.093</v>
          </cell>
        </row>
        <row r="2094">
          <cell r="N2094">
            <v>4.3319999999999999</v>
          </cell>
          <cell r="O2094">
            <v>3.093</v>
          </cell>
        </row>
        <row r="2095">
          <cell r="N2095">
            <v>0</v>
          </cell>
          <cell r="O2095">
            <v>0</v>
          </cell>
        </row>
        <row r="2096">
          <cell r="N2096">
            <v>0</v>
          </cell>
          <cell r="O2096">
            <v>0</v>
          </cell>
        </row>
        <row r="2097">
          <cell r="N2097">
            <v>0</v>
          </cell>
          <cell r="O2097">
            <v>0</v>
          </cell>
        </row>
        <row r="2098">
          <cell r="N2098">
            <v>4.7652000000000001</v>
          </cell>
          <cell r="O2098">
            <v>3.4023000000000003</v>
          </cell>
        </row>
        <row r="2099">
          <cell r="N2099">
            <v>31.052300000000002</v>
          </cell>
          <cell r="O2099">
            <v>0</v>
          </cell>
        </row>
        <row r="2100">
          <cell r="N2100">
            <v>14.136000000000001</v>
          </cell>
          <cell r="O2100">
            <v>0</v>
          </cell>
        </row>
        <row r="2101">
          <cell r="N2101">
            <v>0</v>
          </cell>
          <cell r="O2101">
            <v>0</v>
          </cell>
        </row>
        <row r="2102">
          <cell r="N2102">
            <v>0</v>
          </cell>
          <cell r="O2102">
            <v>0</v>
          </cell>
        </row>
        <row r="2103">
          <cell r="N2103">
            <v>0</v>
          </cell>
          <cell r="O2103">
            <v>0</v>
          </cell>
        </row>
        <row r="2104">
          <cell r="N2104">
            <v>0</v>
          </cell>
          <cell r="O2104">
            <v>0</v>
          </cell>
        </row>
        <row r="2105">
          <cell r="N2105">
            <v>0</v>
          </cell>
          <cell r="O2105">
            <v>0</v>
          </cell>
        </row>
        <row r="2106">
          <cell r="N2106">
            <v>0</v>
          </cell>
          <cell r="O2106">
            <v>0</v>
          </cell>
        </row>
        <row r="2107">
          <cell r="N2107">
            <v>29.457599999999999</v>
          </cell>
          <cell r="O2107">
            <v>21.032399999999999</v>
          </cell>
        </row>
        <row r="2108">
          <cell r="N2108">
            <v>20.793599999999998</v>
          </cell>
          <cell r="O2108">
            <v>14.846399999999999</v>
          </cell>
        </row>
        <row r="2109">
          <cell r="N2109">
            <v>12.312000000000001</v>
          </cell>
          <cell r="O2109">
            <v>0</v>
          </cell>
        </row>
        <row r="2110">
          <cell r="N2110">
            <v>35.125600000000006</v>
          </cell>
          <cell r="O2110">
            <v>0</v>
          </cell>
        </row>
        <row r="2111">
          <cell r="N2111">
            <v>0</v>
          </cell>
          <cell r="O2111">
            <v>0</v>
          </cell>
        </row>
        <row r="2112">
          <cell r="N2112">
            <v>67.923600000000008</v>
          </cell>
          <cell r="O2112">
            <v>0</v>
          </cell>
        </row>
        <row r="2113">
          <cell r="N2113">
            <v>0</v>
          </cell>
          <cell r="O2113">
            <v>0</v>
          </cell>
        </row>
        <row r="2114">
          <cell r="N2114">
            <v>10.9503</v>
          </cell>
          <cell r="O2114">
            <v>0</v>
          </cell>
        </row>
        <row r="2115">
          <cell r="N2115">
            <v>18.787200000000002</v>
          </cell>
          <cell r="O2115">
            <v>0</v>
          </cell>
        </row>
        <row r="2116">
          <cell r="N2116">
            <v>16.504799999999999</v>
          </cell>
          <cell r="O2116">
            <v>0</v>
          </cell>
        </row>
        <row r="2117">
          <cell r="N2117">
            <v>5.9829000000000008</v>
          </cell>
          <cell r="O2117">
            <v>0</v>
          </cell>
        </row>
        <row r="2118">
          <cell r="N2118">
            <v>0</v>
          </cell>
          <cell r="O2118">
            <v>0</v>
          </cell>
        </row>
        <row r="2119">
          <cell r="N2119">
            <v>0</v>
          </cell>
          <cell r="O2119">
            <v>0</v>
          </cell>
        </row>
        <row r="2120">
          <cell r="N2120">
            <v>0</v>
          </cell>
          <cell r="O2120">
            <v>0</v>
          </cell>
        </row>
        <row r="2121">
          <cell r="N2121">
            <v>0</v>
          </cell>
          <cell r="O2121">
            <v>0</v>
          </cell>
        </row>
        <row r="2122">
          <cell r="N2122">
            <v>2.1688999999999998</v>
          </cell>
          <cell r="O2122">
            <v>0</v>
          </cell>
        </row>
        <row r="2123">
          <cell r="N2123">
            <v>0</v>
          </cell>
          <cell r="O2123">
            <v>0</v>
          </cell>
        </row>
        <row r="2124">
          <cell r="N2124">
            <v>0</v>
          </cell>
          <cell r="O2124">
            <v>0</v>
          </cell>
        </row>
        <row r="2125">
          <cell r="N2125">
            <v>24.259199999999996</v>
          </cell>
          <cell r="O2125">
            <v>17.320799999999998</v>
          </cell>
        </row>
        <row r="2126">
          <cell r="N2126">
            <v>43.32</v>
          </cell>
          <cell r="O2126">
            <v>30.93</v>
          </cell>
        </row>
        <row r="2127">
          <cell r="N2127">
            <v>0</v>
          </cell>
          <cell r="O2127">
            <v>0</v>
          </cell>
        </row>
        <row r="2128">
          <cell r="N2128">
            <v>8.4111000000000011</v>
          </cell>
          <cell r="O2128">
            <v>0</v>
          </cell>
        </row>
        <row r="2129">
          <cell r="N2129">
            <v>8.1995000000000005</v>
          </cell>
          <cell r="O2129">
            <v>0</v>
          </cell>
        </row>
        <row r="2130">
          <cell r="N2130">
            <v>21.953500000000002</v>
          </cell>
          <cell r="O2130">
            <v>0</v>
          </cell>
        </row>
        <row r="2131">
          <cell r="N2131">
            <v>0.5746</v>
          </cell>
          <cell r="O2131">
            <v>0</v>
          </cell>
        </row>
        <row r="2132">
          <cell r="N2132">
            <v>0</v>
          </cell>
          <cell r="O2132">
            <v>0</v>
          </cell>
        </row>
        <row r="2133">
          <cell r="N2133">
            <v>0</v>
          </cell>
          <cell r="O2133">
            <v>0</v>
          </cell>
        </row>
        <row r="2134">
          <cell r="N2134">
            <v>0</v>
          </cell>
          <cell r="O2134">
            <v>0</v>
          </cell>
        </row>
        <row r="2135">
          <cell r="N2135">
            <v>0</v>
          </cell>
          <cell r="O2135">
            <v>0</v>
          </cell>
        </row>
        <row r="2136">
          <cell r="N2136">
            <v>0</v>
          </cell>
          <cell r="O2136">
            <v>0</v>
          </cell>
        </row>
        <row r="2137">
          <cell r="N2137">
            <v>0</v>
          </cell>
          <cell r="O2137">
            <v>0</v>
          </cell>
        </row>
        <row r="2138">
          <cell r="N2138">
            <v>0</v>
          </cell>
          <cell r="O2138">
            <v>0</v>
          </cell>
        </row>
        <row r="2139">
          <cell r="N2139">
            <v>0</v>
          </cell>
          <cell r="O2139">
            <v>0</v>
          </cell>
        </row>
        <row r="2140">
          <cell r="N2140">
            <v>13.132800000000001</v>
          </cell>
          <cell r="O2140">
            <v>0</v>
          </cell>
        </row>
        <row r="2141">
          <cell r="N2141">
            <v>0</v>
          </cell>
          <cell r="O2141">
            <v>0</v>
          </cell>
        </row>
        <row r="2142">
          <cell r="N2142">
            <v>0</v>
          </cell>
          <cell r="O2142">
            <v>0</v>
          </cell>
        </row>
        <row r="2143">
          <cell r="N2143">
            <v>0</v>
          </cell>
          <cell r="O2143">
            <v>0</v>
          </cell>
        </row>
        <row r="2144">
          <cell r="N2144">
            <v>44.012800000000006</v>
          </cell>
          <cell r="O2144">
            <v>0</v>
          </cell>
        </row>
        <row r="2145">
          <cell r="N2145">
            <v>0</v>
          </cell>
          <cell r="O2145">
            <v>0</v>
          </cell>
        </row>
        <row r="2146">
          <cell r="N2146">
            <v>0</v>
          </cell>
          <cell r="O2146">
            <v>0</v>
          </cell>
        </row>
        <row r="2147">
          <cell r="N2147">
            <v>3.1740000000000004</v>
          </cell>
          <cell r="O2147">
            <v>0</v>
          </cell>
        </row>
        <row r="2148">
          <cell r="N2148">
            <v>23.4876</v>
          </cell>
          <cell r="O2148">
            <v>0</v>
          </cell>
        </row>
        <row r="2149">
          <cell r="N2149">
            <v>20.115999999999996</v>
          </cell>
          <cell r="O2149">
            <v>0</v>
          </cell>
        </row>
        <row r="2150">
          <cell r="N2150">
            <v>8.8387200000000004</v>
          </cell>
          <cell r="O2150">
            <v>0</v>
          </cell>
        </row>
        <row r="2151">
          <cell r="N2151">
            <v>54.4236</v>
          </cell>
          <cell r="O2151">
            <v>0</v>
          </cell>
        </row>
        <row r="2152">
          <cell r="N2152">
            <v>26.414000000000001</v>
          </cell>
          <cell r="O2152">
            <v>0</v>
          </cell>
        </row>
        <row r="2153">
          <cell r="N2153">
            <v>4.2284000000000006</v>
          </cell>
          <cell r="O2153">
            <v>0</v>
          </cell>
        </row>
        <row r="2154">
          <cell r="N2154">
            <v>11.797000000000001</v>
          </cell>
          <cell r="O2154">
            <v>0</v>
          </cell>
        </row>
        <row r="2155">
          <cell r="N2155">
            <v>7.4260000000000002</v>
          </cell>
          <cell r="O2155">
            <v>0</v>
          </cell>
        </row>
        <row r="2156">
          <cell r="N2156">
            <v>7.4260000000000002</v>
          </cell>
          <cell r="O2156">
            <v>0</v>
          </cell>
        </row>
        <row r="2157">
          <cell r="N2157">
            <v>4.3102400000000012</v>
          </cell>
          <cell r="O2157">
            <v>0</v>
          </cell>
        </row>
        <row r="2158">
          <cell r="N2158">
            <v>4.3102400000000012</v>
          </cell>
          <cell r="O2158">
            <v>0</v>
          </cell>
        </row>
        <row r="2159">
          <cell r="N2159">
            <v>15.129400000000002</v>
          </cell>
          <cell r="O2159">
            <v>0</v>
          </cell>
        </row>
        <row r="2160">
          <cell r="N2160">
            <v>4.3102400000000012</v>
          </cell>
          <cell r="O2160">
            <v>0</v>
          </cell>
        </row>
        <row r="2161">
          <cell r="N2161">
            <v>51.952000000000005</v>
          </cell>
          <cell r="O2161">
            <v>0</v>
          </cell>
        </row>
        <row r="2162">
          <cell r="N2162">
            <v>7.4260000000000002</v>
          </cell>
          <cell r="O2162">
            <v>0</v>
          </cell>
        </row>
        <row r="2163">
          <cell r="N2163">
            <v>1.8421000000000003</v>
          </cell>
          <cell r="O2163">
            <v>0</v>
          </cell>
        </row>
        <row r="2164">
          <cell r="N2164">
            <v>4.3102400000000012</v>
          </cell>
          <cell r="O2164">
            <v>0</v>
          </cell>
        </row>
        <row r="2165">
          <cell r="N2165">
            <v>7.2849999999999993</v>
          </cell>
          <cell r="O2165">
            <v>0</v>
          </cell>
        </row>
        <row r="2166">
          <cell r="N2166">
            <v>1.0985</v>
          </cell>
          <cell r="O2166">
            <v>0</v>
          </cell>
        </row>
        <row r="2167">
          <cell r="N2167">
            <v>7.2849999999999993</v>
          </cell>
          <cell r="O2167">
            <v>0</v>
          </cell>
        </row>
        <row r="2168">
          <cell r="N2168">
            <v>1.6007999999999998</v>
          </cell>
          <cell r="O2168">
            <v>0</v>
          </cell>
        </row>
        <row r="2169">
          <cell r="N2169">
            <v>4.2284000000000006</v>
          </cell>
          <cell r="O2169">
            <v>0</v>
          </cell>
        </row>
        <row r="2170">
          <cell r="N2170">
            <v>4.3102400000000012</v>
          </cell>
          <cell r="O2170">
            <v>0</v>
          </cell>
        </row>
        <row r="2171">
          <cell r="N2171">
            <v>7.4260000000000002</v>
          </cell>
          <cell r="O2171">
            <v>0</v>
          </cell>
        </row>
        <row r="2172">
          <cell r="N2172">
            <v>7.4260000000000002</v>
          </cell>
          <cell r="O2172">
            <v>0</v>
          </cell>
        </row>
        <row r="2173">
          <cell r="N2173">
            <v>4.3375200000000005</v>
          </cell>
          <cell r="O2173">
            <v>0</v>
          </cell>
        </row>
        <row r="2174">
          <cell r="N2174">
            <v>28.220000000000002</v>
          </cell>
          <cell r="O2174">
            <v>0</v>
          </cell>
        </row>
        <row r="2175">
          <cell r="N2175">
            <v>3.0153000000000003</v>
          </cell>
          <cell r="O2175">
            <v>0</v>
          </cell>
        </row>
        <row r="2176">
          <cell r="N2176">
            <v>4.2284000000000006</v>
          </cell>
          <cell r="O2176">
            <v>0</v>
          </cell>
        </row>
        <row r="2177">
          <cell r="N2177">
            <v>2.8098400000000008</v>
          </cell>
          <cell r="O2177">
            <v>0</v>
          </cell>
        </row>
        <row r="2178">
          <cell r="N2178">
            <v>10.433999999999999</v>
          </cell>
          <cell r="O2178">
            <v>0</v>
          </cell>
        </row>
        <row r="2179">
          <cell r="N2179">
            <v>7.6929600000000011</v>
          </cell>
          <cell r="O2179">
            <v>0</v>
          </cell>
        </row>
        <row r="2180">
          <cell r="N2180">
            <v>4.910400000000001</v>
          </cell>
          <cell r="O2180">
            <v>0</v>
          </cell>
        </row>
        <row r="2181">
          <cell r="N2181">
            <v>11.467999999999998</v>
          </cell>
          <cell r="O2181">
            <v>0</v>
          </cell>
        </row>
        <row r="2182">
          <cell r="N2182">
            <v>0</v>
          </cell>
          <cell r="O2182">
            <v>0</v>
          </cell>
        </row>
        <row r="2183">
          <cell r="N2183">
            <v>0</v>
          </cell>
          <cell r="O2183">
            <v>0</v>
          </cell>
        </row>
        <row r="2184">
          <cell r="N2184">
            <v>10.997999999999999</v>
          </cell>
          <cell r="O2184">
            <v>0</v>
          </cell>
        </row>
        <row r="2185">
          <cell r="N2185">
            <v>6.4108000000000009</v>
          </cell>
          <cell r="O2185">
            <v>0</v>
          </cell>
        </row>
        <row r="2186">
          <cell r="N2186">
            <v>4.8558400000000006</v>
          </cell>
          <cell r="O2186">
            <v>0</v>
          </cell>
        </row>
        <row r="2187">
          <cell r="N2187">
            <v>4.8012800000000011</v>
          </cell>
          <cell r="O2187">
            <v>0</v>
          </cell>
        </row>
        <row r="2188">
          <cell r="N2188">
            <v>16.0688</v>
          </cell>
          <cell r="O2188">
            <v>0</v>
          </cell>
        </row>
        <row r="2189">
          <cell r="N2189">
            <v>13.488999999999999</v>
          </cell>
          <cell r="O2189">
            <v>0</v>
          </cell>
        </row>
        <row r="2190">
          <cell r="N2190">
            <v>12.407999999999999</v>
          </cell>
          <cell r="O2190">
            <v>0</v>
          </cell>
        </row>
        <row r="2191">
          <cell r="N2191">
            <v>3.7373600000000002</v>
          </cell>
          <cell r="O2191">
            <v>0</v>
          </cell>
        </row>
        <row r="2192">
          <cell r="N2192">
            <v>11.045</v>
          </cell>
          <cell r="O2192">
            <v>0</v>
          </cell>
        </row>
        <row r="2193">
          <cell r="N2193">
            <v>8.3189999999999991</v>
          </cell>
          <cell r="O2193">
            <v>0</v>
          </cell>
        </row>
        <row r="2194">
          <cell r="N2194">
            <v>3.7373600000000002</v>
          </cell>
          <cell r="O2194">
            <v>0</v>
          </cell>
        </row>
        <row r="2195">
          <cell r="N2195">
            <v>3.7373600000000002</v>
          </cell>
          <cell r="O2195">
            <v>0</v>
          </cell>
        </row>
        <row r="2196">
          <cell r="N2196">
            <v>6.4859999999999998</v>
          </cell>
          <cell r="O2196">
            <v>0</v>
          </cell>
        </row>
        <row r="2197">
          <cell r="N2197">
            <v>5.7560800000000016</v>
          </cell>
          <cell r="O2197">
            <v>0</v>
          </cell>
        </row>
        <row r="2198">
          <cell r="N2198">
            <v>10.31184</v>
          </cell>
          <cell r="O2198">
            <v>0</v>
          </cell>
        </row>
        <row r="2199">
          <cell r="N2199">
            <v>5.8924799999999999</v>
          </cell>
          <cell r="O2199">
            <v>0</v>
          </cell>
        </row>
        <row r="2200">
          <cell r="N2200">
            <v>8.6750399999999992</v>
          </cell>
          <cell r="O2200">
            <v>0</v>
          </cell>
        </row>
        <row r="2201">
          <cell r="N2201">
            <v>4.3375199999999996</v>
          </cell>
          <cell r="O2201">
            <v>0</v>
          </cell>
        </row>
        <row r="2202">
          <cell r="N2202">
            <v>3.1099199999999998</v>
          </cell>
          <cell r="O2202">
            <v>0</v>
          </cell>
        </row>
        <row r="2203">
          <cell r="N2203">
            <v>11.130240000000001</v>
          </cell>
          <cell r="O2203">
            <v>0</v>
          </cell>
        </row>
        <row r="2204">
          <cell r="N2204">
            <v>3.0280800000000001</v>
          </cell>
          <cell r="O2204">
            <v>0</v>
          </cell>
        </row>
        <row r="2205">
          <cell r="N2205">
            <v>3.1099199999999998</v>
          </cell>
          <cell r="O2205">
            <v>0</v>
          </cell>
        </row>
        <row r="2206">
          <cell r="N2206">
            <v>7.6929600000000002</v>
          </cell>
          <cell r="O2206">
            <v>0</v>
          </cell>
        </row>
        <row r="2207">
          <cell r="N2207">
            <v>7.6929600000000002</v>
          </cell>
          <cell r="O2207">
            <v>0</v>
          </cell>
        </row>
        <row r="2208">
          <cell r="N2208">
            <v>3.3554399999999998</v>
          </cell>
          <cell r="O2208">
            <v>0</v>
          </cell>
        </row>
        <row r="2209">
          <cell r="N2209">
            <v>8.2658400000000007</v>
          </cell>
          <cell r="O2209">
            <v>0</v>
          </cell>
        </row>
        <row r="2210">
          <cell r="N2210">
            <v>8.92056</v>
          </cell>
          <cell r="O2210">
            <v>0</v>
          </cell>
        </row>
        <row r="2211">
          <cell r="N2211">
            <v>5.40144</v>
          </cell>
          <cell r="O2211">
            <v>0</v>
          </cell>
        </row>
        <row r="2212">
          <cell r="N2212">
            <v>5.4832800000000006</v>
          </cell>
          <cell r="O2212">
            <v>0</v>
          </cell>
        </row>
        <row r="2213">
          <cell r="N2213">
            <v>2.6188800000000003</v>
          </cell>
          <cell r="O2213">
            <v>0</v>
          </cell>
        </row>
        <row r="2214">
          <cell r="N2214">
            <v>12.930720000000001</v>
          </cell>
          <cell r="O2214">
            <v>0</v>
          </cell>
        </row>
        <row r="2215">
          <cell r="N2215">
            <v>5.4832800000000006</v>
          </cell>
          <cell r="O2215">
            <v>0</v>
          </cell>
        </row>
        <row r="2216">
          <cell r="N2216">
            <v>5.4832800000000006</v>
          </cell>
          <cell r="O2216">
            <v>0</v>
          </cell>
        </row>
        <row r="2217">
          <cell r="N2217">
            <v>5.1559200000000001</v>
          </cell>
          <cell r="O2217">
            <v>0</v>
          </cell>
        </row>
        <row r="2218">
          <cell r="N2218">
            <v>3.76464</v>
          </cell>
          <cell r="O2218">
            <v>0</v>
          </cell>
        </row>
        <row r="2219">
          <cell r="N2219">
            <v>5.5651200000000003</v>
          </cell>
          <cell r="O2219">
            <v>0</v>
          </cell>
        </row>
        <row r="2220">
          <cell r="N2220">
            <v>4.3375199999999996</v>
          </cell>
          <cell r="O2220">
            <v>0</v>
          </cell>
        </row>
        <row r="2221">
          <cell r="N2221">
            <v>12.439679999999999</v>
          </cell>
          <cell r="O2221">
            <v>0</v>
          </cell>
        </row>
        <row r="2222">
          <cell r="N2222">
            <v>0</v>
          </cell>
          <cell r="O2222">
            <v>0</v>
          </cell>
        </row>
        <row r="2223">
          <cell r="N2223">
            <v>0</v>
          </cell>
          <cell r="O2223">
            <v>0</v>
          </cell>
        </row>
        <row r="2224">
          <cell r="N2224">
            <v>0</v>
          </cell>
          <cell r="O2224">
            <v>0</v>
          </cell>
        </row>
        <row r="2225">
          <cell r="N2225">
            <v>0</v>
          </cell>
          <cell r="O2225">
            <v>0</v>
          </cell>
        </row>
        <row r="2226">
          <cell r="N2226">
            <v>0</v>
          </cell>
          <cell r="O2226">
            <v>0</v>
          </cell>
        </row>
        <row r="2227">
          <cell r="N2227">
            <v>0</v>
          </cell>
          <cell r="O2227">
            <v>0</v>
          </cell>
        </row>
        <row r="2228">
          <cell r="N2228">
            <v>0</v>
          </cell>
          <cell r="O2228">
            <v>0</v>
          </cell>
        </row>
        <row r="2229">
          <cell r="N2229">
            <v>0</v>
          </cell>
          <cell r="O2229">
            <v>0</v>
          </cell>
        </row>
        <row r="2230">
          <cell r="N2230">
            <v>0</v>
          </cell>
          <cell r="O2230">
            <v>0</v>
          </cell>
        </row>
        <row r="2231">
          <cell r="N2231">
            <v>0</v>
          </cell>
          <cell r="O2231">
            <v>0</v>
          </cell>
        </row>
        <row r="2232">
          <cell r="N2232">
            <v>0</v>
          </cell>
          <cell r="O2232">
            <v>0</v>
          </cell>
        </row>
        <row r="2233">
          <cell r="N2233">
            <v>0</v>
          </cell>
          <cell r="O2233">
            <v>0</v>
          </cell>
        </row>
        <row r="2234">
          <cell r="N2234">
            <v>0</v>
          </cell>
          <cell r="O2234">
            <v>0</v>
          </cell>
        </row>
        <row r="2235">
          <cell r="N2235">
            <v>0</v>
          </cell>
          <cell r="O2235">
            <v>0</v>
          </cell>
        </row>
        <row r="2236">
          <cell r="N2236">
            <v>0</v>
          </cell>
          <cell r="O2236">
            <v>0</v>
          </cell>
        </row>
        <row r="2237">
          <cell r="N2237">
            <v>0</v>
          </cell>
          <cell r="O2237">
            <v>0</v>
          </cell>
        </row>
        <row r="2238">
          <cell r="N2238">
            <v>0</v>
          </cell>
          <cell r="O2238">
            <v>0</v>
          </cell>
        </row>
        <row r="2239">
          <cell r="N2239">
            <v>0</v>
          </cell>
          <cell r="O2239">
            <v>0</v>
          </cell>
        </row>
        <row r="2240">
          <cell r="N2240">
            <v>4.6648800000000001</v>
          </cell>
          <cell r="O2240">
            <v>0</v>
          </cell>
        </row>
        <row r="2241">
          <cell r="N2241">
            <v>4.5830399999999996</v>
          </cell>
          <cell r="O2241">
            <v>0</v>
          </cell>
        </row>
        <row r="2242">
          <cell r="N2242">
            <v>1.8550400000000002</v>
          </cell>
          <cell r="O2242">
            <v>0</v>
          </cell>
        </row>
        <row r="2243">
          <cell r="N2243">
            <v>7.75</v>
          </cell>
          <cell r="O2243">
            <v>0</v>
          </cell>
        </row>
        <row r="2244">
          <cell r="N2244">
            <v>4.6648800000000001</v>
          </cell>
          <cell r="O2244">
            <v>0</v>
          </cell>
        </row>
        <row r="2245">
          <cell r="N2245">
            <v>5.40144</v>
          </cell>
          <cell r="O2245">
            <v>0</v>
          </cell>
        </row>
        <row r="2246">
          <cell r="N2246">
            <v>12.930720000000001</v>
          </cell>
          <cell r="O2246">
            <v>0</v>
          </cell>
        </row>
        <row r="2247">
          <cell r="N2247">
            <v>10.884720000000002</v>
          </cell>
          <cell r="O2247">
            <v>0</v>
          </cell>
        </row>
        <row r="2248">
          <cell r="N2248">
            <v>8.5931999999999995</v>
          </cell>
          <cell r="O2248">
            <v>0</v>
          </cell>
        </row>
        <row r="2249">
          <cell r="N2249">
            <v>5.40144</v>
          </cell>
          <cell r="O2249">
            <v>0</v>
          </cell>
        </row>
        <row r="2250">
          <cell r="N2250">
            <v>5.5651200000000003</v>
          </cell>
          <cell r="O2250">
            <v>0</v>
          </cell>
        </row>
        <row r="2251">
          <cell r="N2251">
            <v>16.695360000000001</v>
          </cell>
          <cell r="O2251">
            <v>0</v>
          </cell>
        </row>
        <row r="2252">
          <cell r="N2252">
            <v>4.3375199999999996</v>
          </cell>
          <cell r="O2252">
            <v>0</v>
          </cell>
        </row>
        <row r="2253">
          <cell r="N2253">
            <v>5.0740800000000004</v>
          </cell>
          <cell r="O2253">
            <v>0</v>
          </cell>
        </row>
        <row r="2254">
          <cell r="N2254">
            <v>24.633840000000003</v>
          </cell>
          <cell r="O2254">
            <v>0</v>
          </cell>
        </row>
        <row r="2255">
          <cell r="N2255">
            <v>4.3375199999999996</v>
          </cell>
          <cell r="O2255">
            <v>0</v>
          </cell>
        </row>
        <row r="2256">
          <cell r="N2256">
            <v>5.0740800000000004</v>
          </cell>
          <cell r="O2256">
            <v>0</v>
          </cell>
        </row>
        <row r="2257">
          <cell r="N2257">
            <v>60.561599999999999</v>
          </cell>
          <cell r="O2257">
            <v>0</v>
          </cell>
        </row>
        <row r="2258">
          <cell r="N2258">
            <v>11.21208</v>
          </cell>
          <cell r="O2258">
            <v>0</v>
          </cell>
        </row>
        <row r="2259">
          <cell r="N2259">
            <v>5.4832800000000006</v>
          </cell>
          <cell r="O2259">
            <v>0</v>
          </cell>
        </row>
        <row r="2260">
          <cell r="N2260">
            <v>5.5651200000000003</v>
          </cell>
          <cell r="O2260">
            <v>0</v>
          </cell>
        </row>
        <row r="2261">
          <cell r="N2261">
            <v>5.40144</v>
          </cell>
          <cell r="O2261">
            <v>0</v>
          </cell>
        </row>
        <row r="2262">
          <cell r="N2262">
            <v>5.5651200000000003</v>
          </cell>
          <cell r="O2262">
            <v>0</v>
          </cell>
        </row>
        <row r="2263">
          <cell r="N2263">
            <v>8.5931999999999995</v>
          </cell>
          <cell r="O2263">
            <v>0</v>
          </cell>
        </row>
        <row r="2264">
          <cell r="N2264">
            <v>5.40144</v>
          </cell>
          <cell r="O2264">
            <v>0</v>
          </cell>
        </row>
        <row r="2265">
          <cell r="N2265">
            <v>5.5651200000000003</v>
          </cell>
          <cell r="O2265">
            <v>0</v>
          </cell>
        </row>
        <row r="2266">
          <cell r="N2266">
            <v>2.3322000000000003</v>
          </cell>
          <cell r="O2266">
            <v>0</v>
          </cell>
        </row>
        <row r="2267">
          <cell r="N2267">
            <v>4.7652000000000001</v>
          </cell>
          <cell r="O2267">
            <v>3.4023000000000003</v>
          </cell>
        </row>
        <row r="2268">
          <cell r="N2268">
            <v>4.7652000000000001</v>
          </cell>
          <cell r="O2268">
            <v>3.4023000000000003</v>
          </cell>
        </row>
        <row r="2269">
          <cell r="N2269">
            <v>4.7652000000000001</v>
          </cell>
          <cell r="O2269">
            <v>3.4023000000000003</v>
          </cell>
        </row>
        <row r="2270">
          <cell r="N2270">
            <v>3.8988</v>
          </cell>
          <cell r="O2270">
            <v>2.7837000000000001</v>
          </cell>
        </row>
        <row r="2271">
          <cell r="N2271">
            <v>4.3319999999999999</v>
          </cell>
          <cell r="O2271">
            <v>3.093</v>
          </cell>
        </row>
        <row r="2272">
          <cell r="N2272">
            <v>4.3319999999999999</v>
          </cell>
          <cell r="O2272">
            <v>3.093</v>
          </cell>
        </row>
        <row r="2273">
          <cell r="N2273">
            <v>4.3319999999999999</v>
          </cell>
          <cell r="O2273">
            <v>3.093</v>
          </cell>
        </row>
        <row r="2274">
          <cell r="N2274">
            <v>4.3319999999999999</v>
          </cell>
          <cell r="O2274">
            <v>3.093</v>
          </cell>
        </row>
        <row r="2275">
          <cell r="N2275">
            <v>4.3319999999999999</v>
          </cell>
          <cell r="O2275">
            <v>3.093</v>
          </cell>
        </row>
        <row r="2276">
          <cell r="N2276">
            <v>4.7652000000000001</v>
          </cell>
          <cell r="O2276">
            <v>3.4023000000000003</v>
          </cell>
        </row>
        <row r="2277">
          <cell r="N2277">
            <v>0</v>
          </cell>
          <cell r="O2277">
            <v>0</v>
          </cell>
        </row>
        <row r="2278">
          <cell r="N2278">
            <v>0</v>
          </cell>
          <cell r="O2278">
            <v>0</v>
          </cell>
        </row>
        <row r="2279">
          <cell r="N2279">
            <v>0</v>
          </cell>
          <cell r="O2279">
            <v>0</v>
          </cell>
        </row>
        <row r="2280">
          <cell r="N2280">
            <v>0</v>
          </cell>
          <cell r="O2280">
            <v>0</v>
          </cell>
        </row>
        <row r="2281">
          <cell r="N2281">
            <v>0</v>
          </cell>
          <cell r="O2281">
            <v>0</v>
          </cell>
        </row>
        <row r="2282">
          <cell r="N2282">
            <v>20.209999999999997</v>
          </cell>
          <cell r="O2282">
            <v>0</v>
          </cell>
        </row>
        <row r="2283">
          <cell r="N2283">
            <v>7.9899999999999993</v>
          </cell>
          <cell r="O2283">
            <v>0</v>
          </cell>
        </row>
        <row r="2284">
          <cell r="N2284">
            <v>7.9899999999999993</v>
          </cell>
          <cell r="O2284">
            <v>0</v>
          </cell>
        </row>
        <row r="2285">
          <cell r="N2285">
            <v>21.337999999999997</v>
          </cell>
          <cell r="O2285">
            <v>0</v>
          </cell>
        </row>
        <row r="2286">
          <cell r="N2286">
            <v>9.8699999999999992</v>
          </cell>
          <cell r="O2286">
            <v>0</v>
          </cell>
        </row>
        <row r="2287">
          <cell r="N2287">
            <v>9.8699999999999992</v>
          </cell>
          <cell r="O2287">
            <v>0</v>
          </cell>
        </row>
        <row r="2288">
          <cell r="N2288">
            <v>9.9169999999999998</v>
          </cell>
          <cell r="O2288">
            <v>0</v>
          </cell>
        </row>
        <row r="2289">
          <cell r="N2289">
            <v>9.9169999999999998</v>
          </cell>
          <cell r="O2289">
            <v>0</v>
          </cell>
        </row>
        <row r="2290">
          <cell r="N2290">
            <v>9.9169999999999998</v>
          </cell>
          <cell r="O2290">
            <v>0</v>
          </cell>
        </row>
        <row r="2291">
          <cell r="N2291">
            <v>5.7560800000000016</v>
          </cell>
          <cell r="O2291">
            <v>0</v>
          </cell>
        </row>
        <row r="2292">
          <cell r="N2292">
            <v>5.7560800000000016</v>
          </cell>
          <cell r="O2292">
            <v>0</v>
          </cell>
        </row>
        <row r="2293">
          <cell r="N2293">
            <v>9.9169999999999998</v>
          </cell>
          <cell r="O2293">
            <v>0</v>
          </cell>
        </row>
        <row r="2294">
          <cell r="N2294">
            <v>9.9169999999999998</v>
          </cell>
          <cell r="O2294">
            <v>0</v>
          </cell>
        </row>
        <row r="2295">
          <cell r="N2295">
            <v>9.9169999999999998</v>
          </cell>
          <cell r="O2295">
            <v>0</v>
          </cell>
        </row>
        <row r="2296">
          <cell r="N2296">
            <v>9.9169999999999998</v>
          </cell>
          <cell r="O2296">
            <v>0</v>
          </cell>
        </row>
        <row r="2297">
          <cell r="N2297">
            <v>9.9169999999999998</v>
          </cell>
          <cell r="O2297">
            <v>0</v>
          </cell>
        </row>
        <row r="2298">
          <cell r="N2298">
            <v>20.115999999999996</v>
          </cell>
          <cell r="O2298">
            <v>0</v>
          </cell>
        </row>
        <row r="2299">
          <cell r="N2299">
            <v>22.324999999999999</v>
          </cell>
          <cell r="O2299">
            <v>0</v>
          </cell>
        </row>
        <row r="2300">
          <cell r="N2300">
            <v>22.959599999999998</v>
          </cell>
          <cell r="O2300">
            <v>32.785800000000002</v>
          </cell>
        </row>
        <row r="2301">
          <cell r="N2301">
            <v>13.132800000000001</v>
          </cell>
          <cell r="O2301">
            <v>0</v>
          </cell>
        </row>
        <row r="2302">
          <cell r="N2302">
            <v>16.074000000000002</v>
          </cell>
          <cell r="O2302">
            <v>0</v>
          </cell>
        </row>
        <row r="2303">
          <cell r="N2303">
            <v>4.5830400000000013</v>
          </cell>
          <cell r="O2303">
            <v>0</v>
          </cell>
        </row>
        <row r="2304">
          <cell r="N2304">
            <v>4.5830400000000013</v>
          </cell>
          <cell r="O2304">
            <v>0</v>
          </cell>
        </row>
        <row r="2305">
          <cell r="N2305">
            <v>4.5557600000000003</v>
          </cell>
          <cell r="O2305">
            <v>0</v>
          </cell>
        </row>
        <row r="2306">
          <cell r="N2306">
            <v>15.979999999999999</v>
          </cell>
          <cell r="O2306">
            <v>0</v>
          </cell>
        </row>
        <row r="2307">
          <cell r="N2307">
            <v>7.9899999999999993</v>
          </cell>
          <cell r="O2307">
            <v>0</v>
          </cell>
        </row>
        <row r="2308">
          <cell r="N2308">
            <v>4.6376000000000008</v>
          </cell>
          <cell r="O2308">
            <v>0</v>
          </cell>
        </row>
        <row r="2309">
          <cell r="N2309">
            <v>15.979999999999999</v>
          </cell>
          <cell r="O2309">
            <v>0</v>
          </cell>
        </row>
        <row r="2310">
          <cell r="N2310">
            <v>4.5830400000000013</v>
          </cell>
          <cell r="O2310">
            <v>0</v>
          </cell>
        </row>
        <row r="2311">
          <cell r="N2311">
            <v>4.5830400000000013</v>
          </cell>
          <cell r="O2311">
            <v>0</v>
          </cell>
        </row>
        <row r="2312">
          <cell r="N2312">
            <v>7.8959999999999999</v>
          </cell>
          <cell r="O2312">
            <v>0</v>
          </cell>
        </row>
        <row r="2313">
          <cell r="N2313">
            <v>7.8959999999999999</v>
          </cell>
          <cell r="O2313">
            <v>0</v>
          </cell>
        </row>
        <row r="2314">
          <cell r="N2314">
            <v>4.5830400000000013</v>
          </cell>
          <cell r="O2314">
            <v>0</v>
          </cell>
        </row>
        <row r="2315">
          <cell r="N2315">
            <v>2.3829000000000002</v>
          </cell>
          <cell r="O2315">
            <v>0</v>
          </cell>
        </row>
        <row r="2316">
          <cell r="N2316">
            <v>58.560300000000005</v>
          </cell>
          <cell r="O2316">
            <v>0</v>
          </cell>
        </row>
        <row r="2317">
          <cell r="N2317">
            <v>20.246400000000001</v>
          </cell>
          <cell r="O2317">
            <v>0</v>
          </cell>
        </row>
        <row r="2318">
          <cell r="N2318">
            <v>19.654400000000003</v>
          </cell>
          <cell r="O2318">
            <v>0</v>
          </cell>
        </row>
        <row r="2319">
          <cell r="N2319">
            <v>0</v>
          </cell>
          <cell r="O2319">
            <v>0</v>
          </cell>
        </row>
        <row r="2320">
          <cell r="N2320">
            <v>73.160700000000006</v>
          </cell>
          <cell r="O2320">
            <v>0</v>
          </cell>
        </row>
        <row r="2321">
          <cell r="N2321">
            <v>12.4032</v>
          </cell>
          <cell r="O2321">
            <v>0</v>
          </cell>
        </row>
        <row r="2322">
          <cell r="N2322">
            <v>1.0478000000000001</v>
          </cell>
          <cell r="O2322">
            <v>0</v>
          </cell>
        </row>
        <row r="2323">
          <cell r="N2323">
            <v>0</v>
          </cell>
          <cell r="O2323">
            <v>0</v>
          </cell>
        </row>
        <row r="2324">
          <cell r="N2324">
            <v>0</v>
          </cell>
          <cell r="O2324">
            <v>0</v>
          </cell>
        </row>
        <row r="2325">
          <cell r="N2325">
            <v>2.7825600000000001</v>
          </cell>
          <cell r="O2325">
            <v>0</v>
          </cell>
        </row>
        <row r="2326">
          <cell r="N2326">
            <v>0</v>
          </cell>
          <cell r="O2326">
            <v>0</v>
          </cell>
        </row>
        <row r="2327">
          <cell r="N2327">
            <v>0.74060000000000004</v>
          </cell>
          <cell r="O2327">
            <v>0</v>
          </cell>
        </row>
        <row r="2328">
          <cell r="N2328">
            <v>0</v>
          </cell>
          <cell r="O2328">
            <v>0</v>
          </cell>
        </row>
        <row r="2329">
          <cell r="N2329">
            <v>19.494</v>
          </cell>
          <cell r="O2329">
            <v>27.837</v>
          </cell>
        </row>
        <row r="2330">
          <cell r="N2330">
            <v>4.3319999999999999</v>
          </cell>
          <cell r="O2330">
            <v>6.1859999999999999</v>
          </cell>
        </row>
        <row r="2331">
          <cell r="N2331">
            <v>4.3319999999999999</v>
          </cell>
          <cell r="O2331">
            <v>6.1859999999999999</v>
          </cell>
        </row>
        <row r="2332">
          <cell r="N2332">
            <v>4.3319999999999999</v>
          </cell>
          <cell r="O2332">
            <v>6.1859999999999999</v>
          </cell>
        </row>
        <row r="2333">
          <cell r="N2333">
            <v>4.3319999999999999</v>
          </cell>
          <cell r="O2333">
            <v>6.1859999999999999</v>
          </cell>
        </row>
        <row r="2334">
          <cell r="N2334">
            <v>19.494</v>
          </cell>
          <cell r="O2334">
            <v>27.837</v>
          </cell>
        </row>
        <row r="2335">
          <cell r="N2335">
            <v>4.3956000000000008</v>
          </cell>
          <cell r="O2335">
            <v>0</v>
          </cell>
        </row>
        <row r="2336">
          <cell r="N2336">
            <v>0</v>
          </cell>
          <cell r="O2336">
            <v>0</v>
          </cell>
        </row>
        <row r="2337">
          <cell r="N2337">
            <v>0</v>
          </cell>
          <cell r="O2337">
            <v>0</v>
          </cell>
        </row>
        <row r="2338">
          <cell r="N2338">
            <v>0</v>
          </cell>
          <cell r="O2338">
            <v>0</v>
          </cell>
        </row>
        <row r="2339">
          <cell r="N2339">
            <v>0</v>
          </cell>
          <cell r="O2339">
            <v>0</v>
          </cell>
        </row>
        <row r="2340">
          <cell r="N2340">
            <v>0</v>
          </cell>
          <cell r="O2340">
            <v>0</v>
          </cell>
        </row>
        <row r="2341">
          <cell r="N2341">
            <v>0</v>
          </cell>
          <cell r="O2341">
            <v>0</v>
          </cell>
        </row>
        <row r="2342">
          <cell r="N2342">
            <v>0</v>
          </cell>
          <cell r="O2342">
            <v>0</v>
          </cell>
        </row>
        <row r="2343">
          <cell r="N2343">
            <v>6.792720000000001</v>
          </cell>
          <cell r="O2343">
            <v>0</v>
          </cell>
        </row>
        <row r="2344">
          <cell r="N2344">
            <v>7.9899999999999993</v>
          </cell>
          <cell r="O2344">
            <v>0</v>
          </cell>
        </row>
        <row r="2345">
          <cell r="N2345">
            <v>4.664880000000001</v>
          </cell>
          <cell r="O2345">
            <v>0</v>
          </cell>
        </row>
        <row r="2346">
          <cell r="N2346">
            <v>12.494240000000001</v>
          </cell>
          <cell r="O2346">
            <v>0</v>
          </cell>
        </row>
        <row r="2347">
          <cell r="N2347">
            <v>9.9639999999999986</v>
          </cell>
          <cell r="O2347">
            <v>0</v>
          </cell>
        </row>
        <row r="2348">
          <cell r="N2348">
            <v>5.7833600000000009</v>
          </cell>
          <cell r="O2348">
            <v>0</v>
          </cell>
        </row>
        <row r="2349">
          <cell r="N2349">
            <v>9.9639999999999986</v>
          </cell>
          <cell r="O2349">
            <v>0</v>
          </cell>
        </row>
        <row r="2350">
          <cell r="N2350">
            <v>5.7833600000000009</v>
          </cell>
          <cell r="O2350">
            <v>0</v>
          </cell>
        </row>
        <row r="2351">
          <cell r="N2351">
            <v>9.9639999999999986</v>
          </cell>
          <cell r="O2351">
            <v>0</v>
          </cell>
        </row>
        <row r="2352">
          <cell r="N2352">
            <v>5.7833600000000009</v>
          </cell>
          <cell r="O2352">
            <v>0</v>
          </cell>
        </row>
        <row r="2353">
          <cell r="N2353">
            <v>9.9639999999999986</v>
          </cell>
          <cell r="O2353">
            <v>0</v>
          </cell>
        </row>
        <row r="2354">
          <cell r="N2354">
            <v>9.9639999999999986</v>
          </cell>
          <cell r="O2354">
            <v>0</v>
          </cell>
        </row>
        <row r="2355">
          <cell r="N2355">
            <v>9.9639999999999986</v>
          </cell>
          <cell r="O2355">
            <v>0</v>
          </cell>
        </row>
        <row r="2356">
          <cell r="N2356">
            <v>9.9639999999999986</v>
          </cell>
          <cell r="O2356">
            <v>0</v>
          </cell>
        </row>
        <row r="2357">
          <cell r="N2357">
            <v>9.9639999999999986</v>
          </cell>
          <cell r="O2357">
            <v>0</v>
          </cell>
        </row>
        <row r="2358">
          <cell r="N2358">
            <v>9.9639999999999986</v>
          </cell>
          <cell r="O2358">
            <v>0</v>
          </cell>
        </row>
        <row r="2359">
          <cell r="N2359">
            <v>9.9639999999999986</v>
          </cell>
          <cell r="O2359">
            <v>0</v>
          </cell>
        </row>
        <row r="2360">
          <cell r="N2360">
            <v>46.41360000000001</v>
          </cell>
          <cell r="O2360">
            <v>0</v>
          </cell>
        </row>
        <row r="2361">
          <cell r="N2361">
            <v>0</v>
          </cell>
          <cell r="O2361">
            <v>0</v>
          </cell>
        </row>
        <row r="2362">
          <cell r="N2362">
            <v>4.3319999999999999</v>
          </cell>
          <cell r="O2362">
            <v>6.1859999999999999</v>
          </cell>
        </row>
        <row r="2363">
          <cell r="N2363">
            <v>2.4863000000000004</v>
          </cell>
          <cell r="O2363">
            <v>0</v>
          </cell>
        </row>
        <row r="2364">
          <cell r="N2364">
            <v>13.224</v>
          </cell>
          <cell r="O2364">
            <v>0</v>
          </cell>
        </row>
        <row r="2365">
          <cell r="N2365">
            <v>16.167999999999999</v>
          </cell>
          <cell r="O2365">
            <v>0</v>
          </cell>
        </row>
        <row r="2366">
          <cell r="N2366">
            <v>4.5830400000000013</v>
          </cell>
          <cell r="O2366">
            <v>0</v>
          </cell>
        </row>
        <row r="2367">
          <cell r="N2367">
            <v>4.5830400000000013</v>
          </cell>
          <cell r="O2367">
            <v>0</v>
          </cell>
        </row>
        <row r="2368">
          <cell r="N2368">
            <v>4.5830400000000013</v>
          </cell>
          <cell r="O2368">
            <v>0</v>
          </cell>
        </row>
        <row r="2369">
          <cell r="N2369">
            <v>4.5830400000000013</v>
          </cell>
          <cell r="O2369">
            <v>0</v>
          </cell>
        </row>
        <row r="2370">
          <cell r="N2370">
            <v>4.5830400000000013</v>
          </cell>
          <cell r="O2370">
            <v>0</v>
          </cell>
        </row>
        <row r="2371">
          <cell r="N2371">
            <v>4.5830400000000013</v>
          </cell>
          <cell r="O2371">
            <v>0</v>
          </cell>
        </row>
        <row r="2372">
          <cell r="N2372">
            <v>4.5830400000000013</v>
          </cell>
          <cell r="O2372">
            <v>0</v>
          </cell>
        </row>
        <row r="2373">
          <cell r="N2373">
            <v>4.5830400000000013</v>
          </cell>
          <cell r="O2373">
            <v>0</v>
          </cell>
        </row>
        <row r="2374">
          <cell r="N2374">
            <v>4.5830400000000013</v>
          </cell>
          <cell r="O2374">
            <v>0</v>
          </cell>
        </row>
        <row r="2375">
          <cell r="N2375">
            <v>4.5557600000000003</v>
          </cell>
          <cell r="O2375">
            <v>0</v>
          </cell>
        </row>
        <row r="2376">
          <cell r="N2376">
            <v>4.5557600000000003</v>
          </cell>
          <cell r="O2376">
            <v>0</v>
          </cell>
        </row>
        <row r="2377">
          <cell r="N2377">
            <v>4.5830400000000013</v>
          </cell>
          <cell r="O2377">
            <v>0</v>
          </cell>
        </row>
        <row r="2378">
          <cell r="N2378">
            <v>4.5557600000000003</v>
          </cell>
          <cell r="O2378">
            <v>0</v>
          </cell>
        </row>
        <row r="2379">
          <cell r="N2379">
            <v>4.5557600000000003</v>
          </cell>
          <cell r="O2379">
            <v>0</v>
          </cell>
        </row>
        <row r="2380">
          <cell r="N2380">
            <v>4.8012800000000011</v>
          </cell>
          <cell r="O2380">
            <v>0</v>
          </cell>
        </row>
        <row r="2381">
          <cell r="N2381">
            <v>38.193800000000003</v>
          </cell>
          <cell r="O2381">
            <v>0</v>
          </cell>
        </row>
        <row r="2382">
          <cell r="N2382">
            <v>14.409600000000001</v>
          </cell>
          <cell r="O2382">
            <v>0</v>
          </cell>
        </row>
        <row r="2383">
          <cell r="N2383">
            <v>8.3582000000000001</v>
          </cell>
          <cell r="O2383">
            <v>0</v>
          </cell>
        </row>
        <row r="2384">
          <cell r="N2384">
            <v>2.9095</v>
          </cell>
          <cell r="O2384">
            <v>0</v>
          </cell>
        </row>
        <row r="2385">
          <cell r="N2385">
            <v>10.491200000000001</v>
          </cell>
          <cell r="O2385">
            <v>0</v>
          </cell>
        </row>
        <row r="2386">
          <cell r="N2386">
            <v>38.4054</v>
          </cell>
          <cell r="O2386">
            <v>0</v>
          </cell>
        </row>
        <row r="2387">
          <cell r="N2387">
            <v>13.132800000000001</v>
          </cell>
          <cell r="O2387">
            <v>0</v>
          </cell>
        </row>
        <row r="2388">
          <cell r="N2388">
            <v>4.2320000000000002</v>
          </cell>
          <cell r="O2388">
            <v>0</v>
          </cell>
        </row>
        <row r="2389">
          <cell r="N2389">
            <v>0</v>
          </cell>
          <cell r="O2389">
            <v>0</v>
          </cell>
        </row>
        <row r="2390">
          <cell r="N2390">
            <v>6.1364000000000001</v>
          </cell>
          <cell r="O2390">
            <v>0</v>
          </cell>
        </row>
        <row r="2391">
          <cell r="N2391">
            <v>19.291800000000002</v>
          </cell>
          <cell r="O2391">
            <v>0</v>
          </cell>
        </row>
        <row r="2392">
          <cell r="N2392">
            <v>10.491200000000001</v>
          </cell>
          <cell r="O2392">
            <v>0</v>
          </cell>
        </row>
        <row r="2393">
          <cell r="N2393">
            <v>1.3225</v>
          </cell>
          <cell r="O2393">
            <v>0</v>
          </cell>
        </row>
        <row r="2394">
          <cell r="N2394">
            <v>16.8948</v>
          </cell>
          <cell r="O2394">
            <v>24.125399999999999</v>
          </cell>
        </row>
        <row r="2395">
          <cell r="N2395">
            <v>0</v>
          </cell>
          <cell r="O2395">
            <v>0</v>
          </cell>
        </row>
        <row r="2396">
          <cell r="N2396">
            <v>0</v>
          </cell>
          <cell r="O2396">
            <v>0</v>
          </cell>
        </row>
        <row r="2397">
          <cell r="N2397">
            <v>0</v>
          </cell>
          <cell r="O2397">
            <v>0</v>
          </cell>
        </row>
        <row r="2398">
          <cell r="N2398">
            <v>4.3319999999999999</v>
          </cell>
          <cell r="O2398">
            <v>6.1859999999999999</v>
          </cell>
        </row>
        <row r="2399">
          <cell r="N2399">
            <v>4.3319999999999999</v>
          </cell>
          <cell r="O2399">
            <v>6.1859999999999999</v>
          </cell>
        </row>
        <row r="2400">
          <cell r="N2400">
            <v>4.3319999999999999</v>
          </cell>
          <cell r="O2400">
            <v>6.1859999999999999</v>
          </cell>
        </row>
        <row r="2401">
          <cell r="N2401">
            <v>4.3319999999999999</v>
          </cell>
          <cell r="O2401">
            <v>6.1859999999999999</v>
          </cell>
        </row>
        <row r="2402">
          <cell r="N2402">
            <v>16.461599999999997</v>
          </cell>
          <cell r="O2402">
            <v>23.506799999999998</v>
          </cell>
        </row>
        <row r="2403">
          <cell r="N2403">
            <v>0</v>
          </cell>
          <cell r="O2403">
            <v>0</v>
          </cell>
        </row>
        <row r="2404">
          <cell r="N2404">
            <v>0</v>
          </cell>
          <cell r="O2404">
            <v>0</v>
          </cell>
        </row>
        <row r="2405">
          <cell r="N2405">
            <v>0</v>
          </cell>
          <cell r="O2405">
            <v>0</v>
          </cell>
        </row>
        <row r="2406">
          <cell r="N2406">
            <v>0</v>
          </cell>
          <cell r="O2406">
            <v>0</v>
          </cell>
        </row>
        <row r="2407">
          <cell r="N2407">
            <v>0</v>
          </cell>
          <cell r="O2407">
            <v>0</v>
          </cell>
        </row>
        <row r="2408">
          <cell r="N2408">
            <v>0</v>
          </cell>
          <cell r="O2408">
            <v>0</v>
          </cell>
        </row>
        <row r="2409">
          <cell r="N2409">
            <v>0</v>
          </cell>
          <cell r="O2409">
            <v>0</v>
          </cell>
        </row>
        <row r="2410">
          <cell r="N2410">
            <v>0</v>
          </cell>
          <cell r="O2410">
            <v>0</v>
          </cell>
        </row>
        <row r="2411">
          <cell r="N2411">
            <v>0</v>
          </cell>
          <cell r="O2411">
            <v>0</v>
          </cell>
        </row>
        <row r="2412">
          <cell r="N2412">
            <v>0</v>
          </cell>
          <cell r="O2412">
            <v>0</v>
          </cell>
        </row>
        <row r="2413">
          <cell r="N2413">
            <v>0</v>
          </cell>
          <cell r="O2413">
            <v>0</v>
          </cell>
        </row>
        <row r="2414">
          <cell r="N2414">
            <v>0</v>
          </cell>
          <cell r="O2414">
            <v>0</v>
          </cell>
        </row>
        <row r="2415">
          <cell r="N2415">
            <v>0</v>
          </cell>
          <cell r="O2415">
            <v>0</v>
          </cell>
        </row>
        <row r="2416">
          <cell r="N2416">
            <v>0</v>
          </cell>
          <cell r="O2416">
            <v>0</v>
          </cell>
        </row>
        <row r="2417">
          <cell r="N2417">
            <v>0</v>
          </cell>
          <cell r="O2417">
            <v>0</v>
          </cell>
        </row>
        <row r="2418">
          <cell r="N2418">
            <v>0</v>
          </cell>
          <cell r="O2418">
            <v>0</v>
          </cell>
        </row>
        <row r="2419">
          <cell r="N2419">
            <v>0</v>
          </cell>
          <cell r="O2419">
            <v>0</v>
          </cell>
        </row>
        <row r="2420">
          <cell r="N2420">
            <v>0</v>
          </cell>
          <cell r="O2420">
            <v>0</v>
          </cell>
        </row>
        <row r="2421">
          <cell r="N2421">
            <v>13.018999999999998</v>
          </cell>
          <cell r="O2421">
            <v>0</v>
          </cell>
        </row>
        <row r="2422">
          <cell r="N2422">
            <v>12.596</v>
          </cell>
          <cell r="O2422">
            <v>0</v>
          </cell>
        </row>
        <row r="2423">
          <cell r="N2423">
            <v>15.750900000000001</v>
          </cell>
          <cell r="O2423">
            <v>0</v>
          </cell>
        </row>
        <row r="2424">
          <cell r="N2424">
            <v>12.69</v>
          </cell>
          <cell r="O2424">
            <v>0</v>
          </cell>
        </row>
        <row r="2425">
          <cell r="N2425">
            <v>5.3109999999999999</v>
          </cell>
          <cell r="O2425">
            <v>0</v>
          </cell>
        </row>
        <row r="2426">
          <cell r="N2426">
            <v>9.1368000000000009</v>
          </cell>
          <cell r="O2426">
            <v>0</v>
          </cell>
        </row>
        <row r="2427">
          <cell r="N2427">
            <v>103.31370000000001</v>
          </cell>
          <cell r="O2427">
            <v>0</v>
          </cell>
        </row>
        <row r="2428">
          <cell r="N2428">
            <v>161.66240000000002</v>
          </cell>
          <cell r="O2428">
            <v>0</v>
          </cell>
        </row>
        <row r="2429">
          <cell r="N2429">
            <v>0</v>
          </cell>
          <cell r="O2429">
            <v>0</v>
          </cell>
        </row>
        <row r="2430">
          <cell r="N2430">
            <v>13.5</v>
          </cell>
          <cell r="O2430">
            <v>0</v>
          </cell>
        </row>
        <row r="2431">
          <cell r="N2431">
            <v>16.45</v>
          </cell>
          <cell r="O2431">
            <v>0</v>
          </cell>
        </row>
        <row r="2432">
          <cell r="N2432">
            <v>19.972799999999999</v>
          </cell>
          <cell r="O2432">
            <v>0</v>
          </cell>
        </row>
        <row r="2433">
          <cell r="N2433">
            <v>13.667280000000002</v>
          </cell>
          <cell r="O2433">
            <v>0</v>
          </cell>
        </row>
        <row r="2434">
          <cell r="N2434">
            <v>11.403040000000001</v>
          </cell>
          <cell r="O2434">
            <v>0</v>
          </cell>
        </row>
        <row r="2435">
          <cell r="N2435">
            <v>8.2992000000000008</v>
          </cell>
          <cell r="O2435">
            <v>0</v>
          </cell>
        </row>
        <row r="2436">
          <cell r="N2436">
            <v>15.2881</v>
          </cell>
          <cell r="O2436">
            <v>0</v>
          </cell>
        </row>
        <row r="2437">
          <cell r="N2437">
            <v>23.276</v>
          </cell>
          <cell r="O2437">
            <v>0</v>
          </cell>
        </row>
        <row r="2438">
          <cell r="N2438">
            <v>18.885300000000001</v>
          </cell>
          <cell r="O2438">
            <v>0</v>
          </cell>
        </row>
        <row r="2439">
          <cell r="N2439">
            <v>24.334</v>
          </cell>
          <cell r="O2439">
            <v>0</v>
          </cell>
        </row>
        <row r="2440">
          <cell r="N2440">
            <v>11.9472</v>
          </cell>
          <cell r="O2440">
            <v>0</v>
          </cell>
        </row>
        <row r="2441">
          <cell r="N2441">
            <v>7.6705000000000005</v>
          </cell>
          <cell r="O2441">
            <v>0</v>
          </cell>
        </row>
        <row r="2442">
          <cell r="N2442">
            <v>0</v>
          </cell>
          <cell r="O2442">
            <v>0</v>
          </cell>
        </row>
        <row r="2443">
          <cell r="N2443">
            <v>50.678200000000004</v>
          </cell>
          <cell r="O2443">
            <v>0</v>
          </cell>
        </row>
        <row r="2444">
          <cell r="N2444">
            <v>19.972799999999999</v>
          </cell>
          <cell r="O2444">
            <v>0</v>
          </cell>
        </row>
        <row r="2445">
          <cell r="N2445">
            <v>0</v>
          </cell>
          <cell r="O2445">
            <v>0</v>
          </cell>
        </row>
        <row r="2446">
          <cell r="N2446">
            <v>24.968800000000002</v>
          </cell>
          <cell r="O2446">
            <v>0</v>
          </cell>
        </row>
        <row r="2447">
          <cell r="N2447">
            <v>19.699200000000001</v>
          </cell>
          <cell r="O2447">
            <v>0</v>
          </cell>
        </row>
        <row r="2448">
          <cell r="N2448">
            <v>92.575000000000003</v>
          </cell>
          <cell r="O2448">
            <v>0</v>
          </cell>
        </row>
        <row r="2449">
          <cell r="N2449">
            <v>0</v>
          </cell>
          <cell r="O2449">
            <v>0</v>
          </cell>
        </row>
        <row r="2450">
          <cell r="N2450">
            <v>24.968800000000002</v>
          </cell>
          <cell r="O2450">
            <v>0</v>
          </cell>
        </row>
        <row r="2451">
          <cell r="N2451">
            <v>19.699200000000001</v>
          </cell>
          <cell r="O2451">
            <v>0</v>
          </cell>
        </row>
        <row r="2452">
          <cell r="N2452">
            <v>0</v>
          </cell>
          <cell r="O2452">
            <v>0</v>
          </cell>
        </row>
        <row r="2453">
          <cell r="N2453">
            <v>24.968800000000002</v>
          </cell>
          <cell r="O2453">
            <v>0</v>
          </cell>
        </row>
        <row r="2454">
          <cell r="N2454">
            <v>19.699200000000001</v>
          </cell>
          <cell r="O2454">
            <v>0</v>
          </cell>
        </row>
        <row r="2455">
          <cell r="N2455">
            <v>9.5657999999999994</v>
          </cell>
          <cell r="O2455">
            <v>0</v>
          </cell>
        </row>
        <row r="2456">
          <cell r="N2456">
            <v>8.2523999999999997</v>
          </cell>
          <cell r="O2456">
            <v>0</v>
          </cell>
        </row>
        <row r="2457">
          <cell r="N2457">
            <v>9.0972000000000008</v>
          </cell>
          <cell r="O2457">
            <v>0</v>
          </cell>
        </row>
        <row r="2458">
          <cell r="N2458">
            <v>19.0608</v>
          </cell>
          <cell r="O2458">
            <v>0</v>
          </cell>
        </row>
        <row r="2459">
          <cell r="N2459">
            <v>9.0972000000000008</v>
          </cell>
          <cell r="O2459">
            <v>0</v>
          </cell>
        </row>
        <row r="2460">
          <cell r="N2460">
            <v>1.9435000000000002</v>
          </cell>
          <cell r="O2460">
            <v>0</v>
          </cell>
        </row>
        <row r="2461">
          <cell r="N2461">
            <v>4.7081000000000008</v>
          </cell>
          <cell r="O2461">
            <v>0</v>
          </cell>
        </row>
        <row r="2462">
          <cell r="N2462">
            <v>0</v>
          </cell>
          <cell r="O2462">
            <v>0</v>
          </cell>
        </row>
        <row r="2463">
          <cell r="N2463">
            <v>0</v>
          </cell>
          <cell r="O2463">
            <v>0</v>
          </cell>
        </row>
        <row r="2464">
          <cell r="N2464">
            <v>5.7661000000000007</v>
          </cell>
          <cell r="O2464">
            <v>0</v>
          </cell>
        </row>
        <row r="2465">
          <cell r="N2465">
            <v>0</v>
          </cell>
          <cell r="O2465">
            <v>0</v>
          </cell>
        </row>
        <row r="2466">
          <cell r="N2466">
            <v>31.1904</v>
          </cell>
          <cell r="O2466">
            <v>0</v>
          </cell>
        </row>
        <row r="2467">
          <cell r="N2467">
            <v>6.9312000000000005</v>
          </cell>
          <cell r="O2467">
            <v>0</v>
          </cell>
        </row>
        <row r="2468">
          <cell r="N2468">
            <v>6.0647999999999991</v>
          </cell>
          <cell r="O2468">
            <v>0</v>
          </cell>
        </row>
        <row r="2469">
          <cell r="N2469">
            <v>6.9312000000000005</v>
          </cell>
          <cell r="O2469">
            <v>0</v>
          </cell>
        </row>
        <row r="2470">
          <cell r="N2470">
            <v>6.4979999999999993</v>
          </cell>
          <cell r="O2470">
            <v>0</v>
          </cell>
        </row>
        <row r="2471">
          <cell r="N2471">
            <v>0</v>
          </cell>
          <cell r="O2471">
            <v>0</v>
          </cell>
        </row>
        <row r="2472">
          <cell r="N2472">
            <v>1.7238</v>
          </cell>
          <cell r="O2472">
            <v>0</v>
          </cell>
        </row>
        <row r="2473">
          <cell r="N2473">
            <v>9.4116</v>
          </cell>
          <cell r="O2473">
            <v>0</v>
          </cell>
        </row>
        <row r="2474">
          <cell r="N2474">
            <v>7.9350000000000005</v>
          </cell>
          <cell r="O2474">
            <v>0</v>
          </cell>
        </row>
        <row r="2475">
          <cell r="N2475">
            <v>13.912700000000001</v>
          </cell>
          <cell r="O2475">
            <v>0</v>
          </cell>
        </row>
        <row r="2476">
          <cell r="N2476">
            <v>41.165520000000001</v>
          </cell>
          <cell r="O2476">
            <v>0</v>
          </cell>
        </row>
        <row r="2477">
          <cell r="N2477">
            <v>0</v>
          </cell>
          <cell r="O2477">
            <v>0</v>
          </cell>
        </row>
        <row r="2478">
          <cell r="N2478">
            <v>0</v>
          </cell>
          <cell r="O2478">
            <v>0</v>
          </cell>
        </row>
        <row r="2479">
          <cell r="N2479">
            <v>0</v>
          </cell>
          <cell r="O2479">
            <v>0</v>
          </cell>
        </row>
        <row r="2480">
          <cell r="N2480">
            <v>0</v>
          </cell>
          <cell r="O2480">
            <v>0</v>
          </cell>
        </row>
        <row r="2481">
          <cell r="N2481">
            <v>0</v>
          </cell>
          <cell r="O2481">
            <v>0</v>
          </cell>
        </row>
        <row r="2482">
          <cell r="N2482">
            <v>12.5373</v>
          </cell>
          <cell r="O2482">
            <v>0</v>
          </cell>
        </row>
        <row r="2483">
          <cell r="N2483">
            <v>0</v>
          </cell>
          <cell r="O2483">
            <v>0</v>
          </cell>
        </row>
        <row r="2484">
          <cell r="N2484">
            <v>1.6928000000000001</v>
          </cell>
          <cell r="O2484">
            <v>0</v>
          </cell>
        </row>
        <row r="2485">
          <cell r="N2485">
            <v>2.9624000000000001</v>
          </cell>
          <cell r="O2485">
            <v>0</v>
          </cell>
        </row>
        <row r="2486">
          <cell r="N2486">
            <v>10.557360000000001</v>
          </cell>
          <cell r="O2486">
            <v>0</v>
          </cell>
        </row>
        <row r="2487">
          <cell r="N2487">
            <v>3.5191200000000005</v>
          </cell>
          <cell r="O2487">
            <v>0</v>
          </cell>
        </row>
        <row r="2488">
          <cell r="N2488">
            <v>3.9634</v>
          </cell>
          <cell r="O2488">
            <v>0</v>
          </cell>
        </row>
        <row r="2489">
          <cell r="N2489">
            <v>0</v>
          </cell>
          <cell r="O2489">
            <v>0</v>
          </cell>
        </row>
        <row r="2490">
          <cell r="N2490">
            <v>5.9743199999999996</v>
          </cell>
          <cell r="O2490">
            <v>0</v>
          </cell>
        </row>
        <row r="2491">
          <cell r="N2491">
            <v>10.4213</v>
          </cell>
          <cell r="O2491">
            <v>0</v>
          </cell>
        </row>
        <row r="2492">
          <cell r="N2492">
            <v>2.8453040000000005</v>
          </cell>
          <cell r="O2492">
            <v>0</v>
          </cell>
        </row>
        <row r="2493">
          <cell r="N2493">
            <v>2.8453040000000005</v>
          </cell>
          <cell r="O2493">
            <v>0</v>
          </cell>
        </row>
        <row r="2494">
          <cell r="N2494">
            <v>30.3949</v>
          </cell>
          <cell r="O2494">
            <v>0</v>
          </cell>
        </row>
        <row r="2495">
          <cell r="N2495">
            <v>29.210499999999996</v>
          </cell>
          <cell r="O2495">
            <v>0</v>
          </cell>
        </row>
        <row r="2496">
          <cell r="N2496">
            <v>29.572399999999998</v>
          </cell>
          <cell r="O2496">
            <v>0</v>
          </cell>
        </row>
        <row r="2497">
          <cell r="N2497">
            <v>26.808799999999998</v>
          </cell>
          <cell r="O2497">
            <v>0</v>
          </cell>
        </row>
        <row r="2498">
          <cell r="N2498">
            <v>30.874299999999998</v>
          </cell>
          <cell r="O2498">
            <v>0</v>
          </cell>
        </row>
        <row r="2499">
          <cell r="N2499">
            <v>11.173888000000002</v>
          </cell>
          <cell r="O2499">
            <v>0</v>
          </cell>
        </row>
        <row r="2500">
          <cell r="N2500">
            <v>5.4996480000000005</v>
          </cell>
          <cell r="O2500">
            <v>0</v>
          </cell>
        </row>
        <row r="2501">
          <cell r="N2501">
            <v>10.86566</v>
          </cell>
          <cell r="O2501">
            <v>0</v>
          </cell>
        </row>
        <row r="2502">
          <cell r="N2502">
            <v>10.802180000000002</v>
          </cell>
          <cell r="O2502">
            <v>0</v>
          </cell>
        </row>
        <row r="2503">
          <cell r="N2503">
            <v>6.00732</v>
          </cell>
          <cell r="O2503">
            <v>0</v>
          </cell>
        </row>
        <row r="2504">
          <cell r="N2504">
            <v>1.5243800000000001</v>
          </cell>
          <cell r="O2504">
            <v>0</v>
          </cell>
        </row>
        <row r="2505">
          <cell r="N2505">
            <v>3.7100800000000005</v>
          </cell>
          <cell r="O2505">
            <v>0</v>
          </cell>
        </row>
        <row r="2506">
          <cell r="N2506">
            <v>30.662799999999997</v>
          </cell>
          <cell r="O2506">
            <v>0</v>
          </cell>
        </row>
        <row r="2507">
          <cell r="N2507">
            <v>5.0631680000000001</v>
          </cell>
          <cell r="O2507">
            <v>0</v>
          </cell>
        </row>
        <row r="2508">
          <cell r="N2508">
            <v>12.323840000000001</v>
          </cell>
          <cell r="O2508">
            <v>0</v>
          </cell>
        </row>
        <row r="2509">
          <cell r="N2509">
            <v>0</v>
          </cell>
          <cell r="O2509">
            <v>0</v>
          </cell>
        </row>
        <row r="2510">
          <cell r="N2510">
            <v>6.3480000000000008</v>
          </cell>
          <cell r="O2510">
            <v>0</v>
          </cell>
        </row>
        <row r="2511">
          <cell r="N2511">
            <v>0</v>
          </cell>
          <cell r="O2511">
            <v>0</v>
          </cell>
        </row>
        <row r="2512">
          <cell r="N2512">
            <v>0</v>
          </cell>
          <cell r="O2512">
            <v>0</v>
          </cell>
        </row>
        <row r="2513">
          <cell r="N2513">
            <v>0</v>
          </cell>
          <cell r="O2513">
            <v>0</v>
          </cell>
        </row>
        <row r="2514">
          <cell r="N2514">
            <v>0</v>
          </cell>
          <cell r="O2514">
            <v>0</v>
          </cell>
        </row>
        <row r="2515">
          <cell r="N2515">
            <v>0</v>
          </cell>
          <cell r="O2515">
            <v>0</v>
          </cell>
        </row>
        <row r="2516">
          <cell r="N2516">
            <v>0</v>
          </cell>
          <cell r="O2516">
            <v>0</v>
          </cell>
        </row>
        <row r="2517">
          <cell r="N2517">
            <v>0</v>
          </cell>
          <cell r="O2517">
            <v>0</v>
          </cell>
        </row>
        <row r="2518">
          <cell r="N2518">
            <v>0</v>
          </cell>
          <cell r="O2518">
            <v>0</v>
          </cell>
        </row>
        <row r="2519">
          <cell r="N2519">
            <v>0</v>
          </cell>
          <cell r="O2519">
            <v>0</v>
          </cell>
        </row>
        <row r="2520">
          <cell r="N2520">
            <v>17.248999999999999</v>
          </cell>
          <cell r="O2520">
            <v>0</v>
          </cell>
        </row>
        <row r="2521">
          <cell r="N2521">
            <v>4.3375200000000005</v>
          </cell>
          <cell r="O2521">
            <v>0</v>
          </cell>
        </row>
        <row r="2522">
          <cell r="N2522">
            <v>13.312640000000002</v>
          </cell>
          <cell r="O2522">
            <v>0</v>
          </cell>
        </row>
        <row r="2523">
          <cell r="N2523">
            <v>2.8054000000000006</v>
          </cell>
          <cell r="O2523">
            <v>0</v>
          </cell>
        </row>
        <row r="2524">
          <cell r="N2524">
            <v>1.7914000000000001</v>
          </cell>
          <cell r="O2524">
            <v>0</v>
          </cell>
        </row>
        <row r="2525">
          <cell r="N2525">
            <v>0</v>
          </cell>
          <cell r="O2525">
            <v>0</v>
          </cell>
        </row>
        <row r="2526">
          <cell r="N2526">
            <v>0</v>
          </cell>
          <cell r="O2526">
            <v>0</v>
          </cell>
        </row>
        <row r="2527">
          <cell r="N2527">
            <v>0</v>
          </cell>
          <cell r="O2527">
            <v>0</v>
          </cell>
        </row>
        <row r="2528">
          <cell r="N2528">
            <v>1.4310000000000003</v>
          </cell>
          <cell r="O2528">
            <v>0</v>
          </cell>
        </row>
        <row r="2529">
          <cell r="N2529">
            <v>3.1211000000000002</v>
          </cell>
          <cell r="O2529">
            <v>0</v>
          </cell>
        </row>
        <row r="2530">
          <cell r="N2530">
            <v>37.255199999999995</v>
          </cell>
          <cell r="O2530">
            <v>0</v>
          </cell>
        </row>
        <row r="2531">
          <cell r="N2531">
            <v>6.9312000000000005</v>
          </cell>
          <cell r="O2531">
            <v>0</v>
          </cell>
        </row>
        <row r="2532">
          <cell r="N2532">
            <v>6.9312000000000005</v>
          </cell>
          <cell r="O2532">
            <v>0</v>
          </cell>
        </row>
        <row r="2533">
          <cell r="N2533">
            <v>6.9312000000000005</v>
          </cell>
          <cell r="O2533">
            <v>0</v>
          </cell>
        </row>
        <row r="2534">
          <cell r="N2534">
            <v>6.9312000000000005</v>
          </cell>
          <cell r="O2534">
            <v>0</v>
          </cell>
        </row>
        <row r="2535">
          <cell r="N2535">
            <v>4.6921600000000003</v>
          </cell>
          <cell r="O2535">
            <v>0</v>
          </cell>
        </row>
        <row r="2536">
          <cell r="N2536">
            <v>23.733600000000003</v>
          </cell>
          <cell r="O2536">
            <v>0</v>
          </cell>
        </row>
        <row r="2537">
          <cell r="N2537">
            <v>0.42250000000000004</v>
          </cell>
          <cell r="O2537">
            <v>0</v>
          </cell>
        </row>
        <row r="2538">
          <cell r="N2538">
            <v>0.40560000000000002</v>
          </cell>
          <cell r="O2538">
            <v>0</v>
          </cell>
        </row>
        <row r="2539">
          <cell r="N2539">
            <v>3.5443000000000002</v>
          </cell>
          <cell r="O2539">
            <v>0</v>
          </cell>
        </row>
        <row r="2540">
          <cell r="N2540">
            <v>4.3710000000000004</v>
          </cell>
          <cell r="O2540">
            <v>0</v>
          </cell>
        </row>
        <row r="2541">
          <cell r="N2541">
            <v>2.8916800000000005</v>
          </cell>
          <cell r="O2541">
            <v>0</v>
          </cell>
        </row>
        <row r="2542">
          <cell r="N2542">
            <v>2.8098400000000008</v>
          </cell>
          <cell r="O2542">
            <v>0</v>
          </cell>
        </row>
        <row r="2543">
          <cell r="N2543">
            <v>3.1644800000000002</v>
          </cell>
          <cell r="O2543">
            <v>0</v>
          </cell>
        </row>
        <row r="2544">
          <cell r="N2544">
            <v>3.8737600000000003</v>
          </cell>
          <cell r="O2544">
            <v>0</v>
          </cell>
        </row>
        <row r="2545">
          <cell r="N2545">
            <v>8.1466000000000012</v>
          </cell>
          <cell r="O2545">
            <v>0</v>
          </cell>
        </row>
        <row r="2546">
          <cell r="N2546">
            <v>5.4832800000000015</v>
          </cell>
          <cell r="O2546">
            <v>0</v>
          </cell>
        </row>
        <row r="2547">
          <cell r="N2547">
            <v>24.580999999999996</v>
          </cell>
          <cell r="O2547">
            <v>0</v>
          </cell>
        </row>
        <row r="2548">
          <cell r="N2548">
            <v>8.3203999999999994</v>
          </cell>
          <cell r="O2548">
            <v>0</v>
          </cell>
        </row>
        <row r="2549">
          <cell r="N2549">
            <v>16.825999999999997</v>
          </cell>
          <cell r="O2549">
            <v>0</v>
          </cell>
        </row>
        <row r="2550">
          <cell r="N2550">
            <v>2.0449000000000002</v>
          </cell>
          <cell r="O2550">
            <v>0</v>
          </cell>
        </row>
        <row r="2551">
          <cell r="N2551">
            <v>2.5370400000000006</v>
          </cell>
          <cell r="O2551">
            <v>0</v>
          </cell>
        </row>
        <row r="2552">
          <cell r="N2552">
            <v>4.2320000000000002</v>
          </cell>
          <cell r="O2552">
            <v>0</v>
          </cell>
        </row>
        <row r="2553">
          <cell r="N2553">
            <v>63.6387</v>
          </cell>
          <cell r="O2553">
            <v>0</v>
          </cell>
        </row>
        <row r="2554">
          <cell r="N2554">
            <v>47</v>
          </cell>
          <cell r="O2554">
            <v>0</v>
          </cell>
        </row>
        <row r="2555">
          <cell r="N2555">
            <v>5.64</v>
          </cell>
          <cell r="O2555">
            <v>0</v>
          </cell>
        </row>
        <row r="2556">
          <cell r="N2556">
            <v>3.0826400000000005</v>
          </cell>
          <cell r="O2556">
            <v>0</v>
          </cell>
        </row>
        <row r="2557">
          <cell r="N2557">
            <v>2.9189600000000002</v>
          </cell>
          <cell r="O2557">
            <v>0</v>
          </cell>
        </row>
        <row r="2558">
          <cell r="N2558">
            <v>2.8644000000000003</v>
          </cell>
          <cell r="O2558">
            <v>0</v>
          </cell>
        </row>
        <row r="2559">
          <cell r="N2559">
            <v>2.9735200000000006</v>
          </cell>
          <cell r="O2559">
            <v>0</v>
          </cell>
        </row>
        <row r="2560">
          <cell r="N2560">
            <v>8.0586000000000002</v>
          </cell>
          <cell r="O2560">
            <v>0</v>
          </cell>
        </row>
        <row r="2561">
          <cell r="N2561">
            <v>20.916</v>
          </cell>
          <cell r="O2561">
            <v>0</v>
          </cell>
        </row>
        <row r="2562">
          <cell r="N2562">
            <v>39.886600000000008</v>
          </cell>
          <cell r="O2562">
            <v>0</v>
          </cell>
        </row>
        <row r="2563">
          <cell r="N2563">
            <v>25.943999999999999</v>
          </cell>
          <cell r="O2563">
            <v>0</v>
          </cell>
        </row>
        <row r="2564">
          <cell r="N2564">
            <v>1.8759000000000001</v>
          </cell>
          <cell r="O2564">
            <v>0</v>
          </cell>
        </row>
        <row r="2565">
          <cell r="N2565">
            <v>6.8882000000000003</v>
          </cell>
          <cell r="O2565">
            <v>0</v>
          </cell>
        </row>
        <row r="2566">
          <cell r="N2566">
            <v>3.8064</v>
          </cell>
          <cell r="O2566">
            <v>0</v>
          </cell>
        </row>
        <row r="2567">
          <cell r="N2567">
            <v>17.9331</v>
          </cell>
          <cell r="O2567">
            <v>0</v>
          </cell>
        </row>
        <row r="2568">
          <cell r="N2568">
            <v>2.1160000000000001</v>
          </cell>
          <cell r="O2568">
            <v>0</v>
          </cell>
        </row>
        <row r="2569">
          <cell r="N2569">
            <v>0</v>
          </cell>
          <cell r="O2569">
            <v>0</v>
          </cell>
        </row>
        <row r="2570">
          <cell r="N2570">
            <v>0</v>
          </cell>
          <cell r="O2570">
            <v>0</v>
          </cell>
        </row>
        <row r="2571">
          <cell r="N2571">
            <v>9.5304000000000002</v>
          </cell>
          <cell r="O2571">
            <v>0</v>
          </cell>
        </row>
        <row r="2572">
          <cell r="N2572">
            <v>9.5304000000000002</v>
          </cell>
          <cell r="O2572">
            <v>0</v>
          </cell>
        </row>
        <row r="2573">
          <cell r="N2573">
            <v>1.272</v>
          </cell>
          <cell r="O2573">
            <v>0</v>
          </cell>
        </row>
        <row r="2574">
          <cell r="N2574">
            <v>0</v>
          </cell>
          <cell r="O2574">
            <v>0</v>
          </cell>
        </row>
        <row r="2575">
          <cell r="N2575">
            <v>21.3187</v>
          </cell>
          <cell r="O2575">
            <v>0</v>
          </cell>
        </row>
        <row r="2576">
          <cell r="N2576">
            <v>5.6315999999999997</v>
          </cell>
          <cell r="O2576">
            <v>0</v>
          </cell>
        </row>
        <row r="2577">
          <cell r="N2577">
            <v>5.6315999999999997</v>
          </cell>
          <cell r="O2577">
            <v>0</v>
          </cell>
        </row>
        <row r="2578">
          <cell r="N2578">
            <v>26.238400000000002</v>
          </cell>
          <cell r="O2578">
            <v>0</v>
          </cell>
        </row>
        <row r="2579">
          <cell r="N2579">
            <v>3.9828800000000006</v>
          </cell>
          <cell r="O2579">
            <v>0</v>
          </cell>
        </row>
        <row r="2580">
          <cell r="N2580">
            <v>4.6103200000000006</v>
          </cell>
          <cell r="O2580">
            <v>0</v>
          </cell>
        </row>
        <row r="2581">
          <cell r="N2581">
            <v>9.0304000000000002</v>
          </cell>
          <cell r="O2581">
            <v>0</v>
          </cell>
        </row>
        <row r="2582">
          <cell r="N2582">
            <v>9.6943999999999999</v>
          </cell>
          <cell r="O2582">
            <v>0</v>
          </cell>
        </row>
        <row r="2583">
          <cell r="N2583">
            <v>11.2216</v>
          </cell>
          <cell r="O2583">
            <v>0</v>
          </cell>
        </row>
        <row r="2584">
          <cell r="N2584">
            <v>4.8879999999999999</v>
          </cell>
          <cell r="O2584">
            <v>0</v>
          </cell>
        </row>
        <row r="2585">
          <cell r="N2585">
            <v>7.2379999999999995</v>
          </cell>
          <cell r="O2585">
            <v>0</v>
          </cell>
        </row>
        <row r="2586">
          <cell r="N2586">
            <v>3.1099200000000007</v>
          </cell>
          <cell r="O2586">
            <v>0</v>
          </cell>
        </row>
        <row r="2587">
          <cell r="N2587">
            <v>3.5191200000000005</v>
          </cell>
          <cell r="O2587">
            <v>0</v>
          </cell>
        </row>
        <row r="2588">
          <cell r="N2588">
            <v>3.4918400000000007</v>
          </cell>
          <cell r="O2588">
            <v>0</v>
          </cell>
        </row>
        <row r="2589">
          <cell r="N2589">
            <v>2.1970000000000001</v>
          </cell>
          <cell r="O2589">
            <v>0</v>
          </cell>
        </row>
        <row r="2590">
          <cell r="N2590">
            <v>2.0449000000000002</v>
          </cell>
          <cell r="O2590">
            <v>0</v>
          </cell>
        </row>
        <row r="2591">
          <cell r="N2591">
            <v>0</v>
          </cell>
          <cell r="O2591">
            <v>0</v>
          </cell>
        </row>
        <row r="2592">
          <cell r="N2592">
            <v>0</v>
          </cell>
          <cell r="O2592">
            <v>0</v>
          </cell>
        </row>
        <row r="2593">
          <cell r="N2593">
            <v>0.50700000000000001</v>
          </cell>
          <cell r="O2593">
            <v>0</v>
          </cell>
        </row>
        <row r="2594">
          <cell r="N2594">
            <v>0</v>
          </cell>
          <cell r="O2594">
            <v>0</v>
          </cell>
        </row>
        <row r="2595">
          <cell r="N2595">
            <v>4.7652000000000001</v>
          </cell>
          <cell r="O2595">
            <v>0</v>
          </cell>
        </row>
        <row r="2596">
          <cell r="N2596">
            <v>4.7652000000000001</v>
          </cell>
          <cell r="O2596">
            <v>0</v>
          </cell>
        </row>
        <row r="2597">
          <cell r="N2597">
            <v>4.7652000000000001</v>
          </cell>
          <cell r="O2597">
            <v>0</v>
          </cell>
        </row>
        <row r="2598">
          <cell r="N2598">
            <v>4.7652000000000001</v>
          </cell>
          <cell r="O2598">
            <v>0</v>
          </cell>
        </row>
        <row r="2599">
          <cell r="N2599">
            <v>12.995999999999999</v>
          </cell>
          <cell r="O2599">
            <v>0</v>
          </cell>
        </row>
        <row r="2600">
          <cell r="N2600">
            <v>12.995999999999999</v>
          </cell>
          <cell r="O2600">
            <v>0</v>
          </cell>
        </row>
        <row r="2601">
          <cell r="N2601">
            <v>0</v>
          </cell>
          <cell r="O2601">
            <v>0</v>
          </cell>
        </row>
        <row r="2602">
          <cell r="N2602">
            <v>37.559000000000005</v>
          </cell>
          <cell r="O2602">
            <v>0</v>
          </cell>
        </row>
        <row r="2603">
          <cell r="N2603">
            <v>80.285039999999995</v>
          </cell>
          <cell r="O2603">
            <v>0</v>
          </cell>
        </row>
        <row r="2604">
          <cell r="N2604">
            <v>25.779600000000002</v>
          </cell>
          <cell r="O2604">
            <v>0</v>
          </cell>
        </row>
        <row r="2605">
          <cell r="N2605">
            <v>20.869199999999999</v>
          </cell>
          <cell r="O2605">
            <v>0</v>
          </cell>
        </row>
        <row r="2606">
          <cell r="N2606">
            <v>0</v>
          </cell>
          <cell r="O2606">
            <v>0</v>
          </cell>
        </row>
        <row r="2607">
          <cell r="N2607">
            <v>3.0280800000000001</v>
          </cell>
          <cell r="O2607">
            <v>0</v>
          </cell>
        </row>
        <row r="2608">
          <cell r="N2608">
            <v>7.8566400000000014</v>
          </cell>
          <cell r="O2608">
            <v>0</v>
          </cell>
        </row>
        <row r="2609">
          <cell r="N2609">
            <v>14.64936</v>
          </cell>
          <cell r="O2609">
            <v>0</v>
          </cell>
        </row>
        <row r="2610">
          <cell r="N2610">
            <v>6.8745600000000007</v>
          </cell>
          <cell r="O2610">
            <v>0</v>
          </cell>
        </row>
        <row r="2611">
          <cell r="N2611">
            <v>14.946</v>
          </cell>
          <cell r="O2611">
            <v>0</v>
          </cell>
        </row>
        <row r="2612">
          <cell r="N2612">
            <v>54.804400000000001</v>
          </cell>
          <cell r="O2612">
            <v>0</v>
          </cell>
        </row>
        <row r="2613">
          <cell r="N2613">
            <v>18.577680000000001</v>
          </cell>
          <cell r="O2613">
            <v>0</v>
          </cell>
        </row>
        <row r="2614">
          <cell r="N2614">
            <v>41.574719999999999</v>
          </cell>
          <cell r="O2614">
            <v>0</v>
          </cell>
        </row>
        <row r="2615">
          <cell r="N2615">
            <v>63.998880000000007</v>
          </cell>
          <cell r="O2615">
            <v>0</v>
          </cell>
        </row>
        <row r="2616">
          <cell r="N2616">
            <v>1.1638000000000002</v>
          </cell>
          <cell r="O2616">
            <v>0</v>
          </cell>
        </row>
        <row r="2617">
          <cell r="N2617">
            <v>10.402560000000001</v>
          </cell>
          <cell r="O2617">
            <v>0</v>
          </cell>
        </row>
        <row r="2618">
          <cell r="N2618">
            <v>14.894880000000001</v>
          </cell>
          <cell r="O2618">
            <v>0</v>
          </cell>
        </row>
        <row r="2619">
          <cell r="N2619">
            <v>5.40144</v>
          </cell>
          <cell r="O2619">
            <v>0</v>
          </cell>
        </row>
        <row r="2620">
          <cell r="N2620">
            <v>21.186199999999996</v>
          </cell>
          <cell r="O2620">
            <v>0</v>
          </cell>
        </row>
        <row r="2621">
          <cell r="N2621">
            <v>22.112199999999998</v>
          </cell>
          <cell r="O2621">
            <v>0</v>
          </cell>
        </row>
        <row r="2622">
          <cell r="N2622">
            <v>1.7986</v>
          </cell>
          <cell r="O2622">
            <v>0</v>
          </cell>
        </row>
        <row r="2623">
          <cell r="N2623">
            <v>2.0563199999999999</v>
          </cell>
          <cell r="O2623">
            <v>0</v>
          </cell>
        </row>
        <row r="2624">
          <cell r="N2624">
            <v>1.7986</v>
          </cell>
          <cell r="O2624">
            <v>0</v>
          </cell>
        </row>
        <row r="2625">
          <cell r="N2625">
            <v>0.27600000000000002</v>
          </cell>
          <cell r="O2625">
            <v>0</v>
          </cell>
        </row>
        <row r="2626">
          <cell r="N2626">
            <v>0</v>
          </cell>
          <cell r="O2626">
            <v>0</v>
          </cell>
        </row>
        <row r="2627">
          <cell r="N2627">
            <v>0.27600000000000002</v>
          </cell>
          <cell r="O2627">
            <v>0</v>
          </cell>
        </row>
        <row r="2628">
          <cell r="N2628">
            <v>0.13520000000000001</v>
          </cell>
          <cell r="O2628">
            <v>0</v>
          </cell>
        </row>
        <row r="2629">
          <cell r="N2629">
            <v>0.15210000000000001</v>
          </cell>
          <cell r="O2629">
            <v>0</v>
          </cell>
        </row>
        <row r="2630">
          <cell r="N2630">
            <v>3.5464000000000007</v>
          </cell>
          <cell r="O2630">
            <v>0</v>
          </cell>
        </row>
        <row r="2631">
          <cell r="N2631">
            <v>2.2982400000000003</v>
          </cell>
          <cell r="O2631">
            <v>0</v>
          </cell>
        </row>
        <row r="2632">
          <cell r="N2632">
            <v>2.7552800000000004</v>
          </cell>
          <cell r="O2632">
            <v>0</v>
          </cell>
        </row>
        <row r="2633">
          <cell r="N2633">
            <v>1.8277600000000003</v>
          </cell>
          <cell r="O2633">
            <v>0</v>
          </cell>
        </row>
        <row r="2634">
          <cell r="N2634">
            <v>2.8644000000000003</v>
          </cell>
          <cell r="O2634">
            <v>0</v>
          </cell>
        </row>
        <row r="2635">
          <cell r="N2635">
            <v>3.5191200000000005</v>
          </cell>
          <cell r="O2635">
            <v>0</v>
          </cell>
        </row>
        <row r="2636">
          <cell r="N2636">
            <v>5.4835199999999995</v>
          </cell>
          <cell r="O2636">
            <v>0</v>
          </cell>
        </row>
        <row r="2637">
          <cell r="N2637">
            <v>5.4835199999999995</v>
          </cell>
          <cell r="O2637">
            <v>0</v>
          </cell>
        </row>
        <row r="2638">
          <cell r="N2638">
            <v>6.0076800000000006</v>
          </cell>
          <cell r="O2638">
            <v>0</v>
          </cell>
        </row>
        <row r="2639">
          <cell r="N2639">
            <v>6.0076800000000006</v>
          </cell>
          <cell r="O2639">
            <v>0</v>
          </cell>
        </row>
        <row r="2640">
          <cell r="N2640">
            <v>10.151999999999999</v>
          </cell>
          <cell r="O2640">
            <v>0</v>
          </cell>
        </row>
        <row r="2641">
          <cell r="N2641">
            <v>0</v>
          </cell>
          <cell r="O2641">
            <v>0</v>
          </cell>
        </row>
        <row r="2642">
          <cell r="N2642">
            <v>0</v>
          </cell>
          <cell r="O2642">
            <v>0</v>
          </cell>
        </row>
        <row r="2643">
          <cell r="N2643">
            <v>1.59</v>
          </cell>
          <cell r="O2643">
            <v>0</v>
          </cell>
        </row>
        <row r="2644">
          <cell r="N2644">
            <v>4.3319999999999999</v>
          </cell>
          <cell r="O2644">
            <v>0</v>
          </cell>
        </row>
        <row r="2645">
          <cell r="N2645">
            <v>4.3319999999999999</v>
          </cell>
          <cell r="O2645">
            <v>0</v>
          </cell>
        </row>
        <row r="2646">
          <cell r="N2646">
            <v>30.757199999999997</v>
          </cell>
          <cell r="O2646">
            <v>0</v>
          </cell>
        </row>
        <row r="2647">
          <cell r="N2647">
            <v>4.3319999999999999</v>
          </cell>
          <cell r="O2647">
            <v>0</v>
          </cell>
        </row>
        <row r="2648">
          <cell r="N2648">
            <v>4.3319999999999999</v>
          </cell>
          <cell r="O2648">
            <v>0</v>
          </cell>
        </row>
        <row r="2649">
          <cell r="N2649">
            <v>16.028400000000001</v>
          </cell>
          <cell r="O2649">
            <v>0</v>
          </cell>
        </row>
        <row r="2650">
          <cell r="N2650">
            <v>15.5952</v>
          </cell>
          <cell r="O2650">
            <v>0</v>
          </cell>
        </row>
        <row r="2651">
          <cell r="N2651">
            <v>0</v>
          </cell>
          <cell r="O2651">
            <v>0</v>
          </cell>
        </row>
        <row r="2652">
          <cell r="N2652">
            <v>34.014699999999998</v>
          </cell>
          <cell r="O2652">
            <v>0</v>
          </cell>
        </row>
        <row r="2653">
          <cell r="N2653">
            <v>3.0826400000000005</v>
          </cell>
          <cell r="O2653">
            <v>0</v>
          </cell>
        </row>
        <row r="2654">
          <cell r="N2654">
            <v>3.4372800000000003</v>
          </cell>
          <cell r="O2654">
            <v>0</v>
          </cell>
        </row>
        <row r="2655">
          <cell r="N2655">
            <v>2.9735200000000006</v>
          </cell>
          <cell r="O2655">
            <v>0</v>
          </cell>
        </row>
        <row r="2656">
          <cell r="N2656">
            <v>4.14656</v>
          </cell>
          <cell r="O2656">
            <v>0</v>
          </cell>
        </row>
        <row r="2657">
          <cell r="N2657">
            <v>8.4599999999999991</v>
          </cell>
          <cell r="O2657">
            <v>0</v>
          </cell>
        </row>
        <row r="2658">
          <cell r="N2658">
            <v>3.1644800000000002</v>
          </cell>
          <cell r="O2658">
            <v>0</v>
          </cell>
        </row>
        <row r="2659">
          <cell r="N2659">
            <v>3.8464800000000006</v>
          </cell>
          <cell r="O2659">
            <v>0</v>
          </cell>
        </row>
        <row r="2660">
          <cell r="N2660">
            <v>3.1099200000000007</v>
          </cell>
          <cell r="O2660">
            <v>0</v>
          </cell>
        </row>
        <row r="2661">
          <cell r="N2661">
            <v>3.5191200000000005</v>
          </cell>
          <cell r="O2661">
            <v>0</v>
          </cell>
        </row>
        <row r="2662">
          <cell r="N2662">
            <v>3.5191200000000005</v>
          </cell>
          <cell r="O2662">
            <v>0</v>
          </cell>
        </row>
        <row r="2663">
          <cell r="N2663">
            <v>4.3319999999999999</v>
          </cell>
          <cell r="O2663">
            <v>0</v>
          </cell>
        </row>
        <row r="2664">
          <cell r="N2664">
            <v>4.3319999999999999</v>
          </cell>
          <cell r="O2664">
            <v>0</v>
          </cell>
        </row>
        <row r="2665">
          <cell r="N2665">
            <v>13.4292</v>
          </cell>
          <cell r="O2665">
            <v>0</v>
          </cell>
        </row>
        <row r="2666">
          <cell r="N2666">
            <v>13.4292</v>
          </cell>
          <cell r="O2666">
            <v>0</v>
          </cell>
        </row>
        <row r="2667">
          <cell r="N2667">
            <v>4.3319999999999999</v>
          </cell>
          <cell r="O2667">
            <v>0</v>
          </cell>
        </row>
        <row r="2668">
          <cell r="N2668">
            <v>4.3319999999999999</v>
          </cell>
          <cell r="O2668">
            <v>0</v>
          </cell>
        </row>
        <row r="2669">
          <cell r="N2669">
            <v>0</v>
          </cell>
          <cell r="O2669">
            <v>0</v>
          </cell>
        </row>
        <row r="2670">
          <cell r="N2670">
            <v>1.59</v>
          </cell>
          <cell r="O2670">
            <v>0</v>
          </cell>
        </row>
        <row r="2671">
          <cell r="N2671">
            <v>0</v>
          </cell>
          <cell r="O2671">
            <v>0</v>
          </cell>
        </row>
        <row r="2672">
          <cell r="N2672">
            <v>0</v>
          </cell>
          <cell r="O2672">
            <v>0</v>
          </cell>
        </row>
        <row r="2673">
          <cell r="N2673">
            <v>2.3805000000000001</v>
          </cell>
          <cell r="O2673">
            <v>0</v>
          </cell>
        </row>
        <row r="2674">
          <cell r="N2674">
            <v>1.8144</v>
          </cell>
          <cell r="O2674">
            <v>0</v>
          </cell>
        </row>
        <row r="2675">
          <cell r="N2675">
            <v>26.046719999999997</v>
          </cell>
          <cell r="O2675">
            <v>0</v>
          </cell>
        </row>
        <row r="2676">
          <cell r="N2676">
            <v>16.610600000000002</v>
          </cell>
          <cell r="O2676">
            <v>0</v>
          </cell>
        </row>
        <row r="2677">
          <cell r="N2677">
            <v>4.2926000000000002</v>
          </cell>
          <cell r="O2677">
            <v>0</v>
          </cell>
        </row>
        <row r="2678">
          <cell r="N2678">
            <v>0</v>
          </cell>
          <cell r="O2678">
            <v>0</v>
          </cell>
        </row>
        <row r="2679">
          <cell r="N2679">
            <v>0</v>
          </cell>
          <cell r="O2679">
            <v>0</v>
          </cell>
        </row>
        <row r="2680">
          <cell r="N2680">
            <v>26.5029</v>
          </cell>
          <cell r="O2680">
            <v>0</v>
          </cell>
        </row>
        <row r="2681">
          <cell r="N2681">
            <v>7.1400000000000006</v>
          </cell>
          <cell r="O2681">
            <v>0</v>
          </cell>
        </row>
        <row r="2682">
          <cell r="N2682">
            <v>1.53</v>
          </cell>
          <cell r="O2682">
            <v>0</v>
          </cell>
        </row>
        <row r="2683">
          <cell r="N2683">
            <v>0.81600000000000006</v>
          </cell>
          <cell r="O2683">
            <v>0</v>
          </cell>
        </row>
        <row r="2684">
          <cell r="N2684">
            <v>7.65</v>
          </cell>
          <cell r="O2684">
            <v>0</v>
          </cell>
        </row>
        <row r="2685">
          <cell r="N2685">
            <v>1.53</v>
          </cell>
          <cell r="O2685">
            <v>0</v>
          </cell>
        </row>
        <row r="2686">
          <cell r="N2686">
            <v>0.81600000000000006</v>
          </cell>
          <cell r="O2686">
            <v>0</v>
          </cell>
        </row>
        <row r="2687">
          <cell r="N2687">
            <v>5.7119999999999997</v>
          </cell>
          <cell r="O2687">
            <v>0</v>
          </cell>
        </row>
        <row r="2688">
          <cell r="N2688">
            <v>1.3857999999999999</v>
          </cell>
          <cell r="O2688">
            <v>0</v>
          </cell>
        </row>
        <row r="2689">
          <cell r="N2689">
            <v>11.933999999999999</v>
          </cell>
          <cell r="O2689">
            <v>0</v>
          </cell>
        </row>
        <row r="2690">
          <cell r="N2690">
            <v>19.396080000000001</v>
          </cell>
          <cell r="O2690">
            <v>0</v>
          </cell>
        </row>
        <row r="2691">
          <cell r="N2691">
            <v>2.2369600000000003</v>
          </cell>
          <cell r="O2691">
            <v>0</v>
          </cell>
        </row>
        <row r="2692">
          <cell r="N2692">
            <v>16.422000000000001</v>
          </cell>
          <cell r="O2692">
            <v>0</v>
          </cell>
        </row>
        <row r="2693">
          <cell r="N2693">
            <v>7.9559999999999995</v>
          </cell>
          <cell r="O2693">
            <v>0</v>
          </cell>
        </row>
        <row r="2694">
          <cell r="N2694">
            <v>16.218</v>
          </cell>
          <cell r="O2694">
            <v>0</v>
          </cell>
        </row>
        <row r="2695">
          <cell r="N2695">
            <v>7.8540000000000001</v>
          </cell>
          <cell r="O2695">
            <v>0</v>
          </cell>
        </row>
        <row r="2696">
          <cell r="N2696">
            <v>16.422000000000001</v>
          </cell>
          <cell r="O2696">
            <v>0</v>
          </cell>
        </row>
        <row r="2697">
          <cell r="N2697">
            <v>7.9559999999999995</v>
          </cell>
          <cell r="O2697">
            <v>0</v>
          </cell>
        </row>
        <row r="2698">
          <cell r="N2698">
            <v>2.2440000000000002</v>
          </cell>
          <cell r="O2698">
            <v>0</v>
          </cell>
        </row>
        <row r="2699">
          <cell r="N2699">
            <v>1.1220000000000001</v>
          </cell>
          <cell r="O2699">
            <v>0</v>
          </cell>
        </row>
        <row r="2700">
          <cell r="N2700">
            <v>37.128</v>
          </cell>
          <cell r="O2700">
            <v>0</v>
          </cell>
        </row>
        <row r="2701">
          <cell r="N2701">
            <v>51.891839999999995</v>
          </cell>
          <cell r="O2701">
            <v>0</v>
          </cell>
        </row>
        <row r="2702">
          <cell r="N2702">
            <v>14.07648</v>
          </cell>
          <cell r="O2702">
            <v>0</v>
          </cell>
        </row>
        <row r="2703">
          <cell r="N2703">
            <v>8.92056</v>
          </cell>
          <cell r="O2703">
            <v>0</v>
          </cell>
        </row>
        <row r="2704">
          <cell r="N2704">
            <v>22.260480000000001</v>
          </cell>
          <cell r="O2704">
            <v>0</v>
          </cell>
        </row>
        <row r="2705">
          <cell r="N2705">
            <v>170.71824000000001</v>
          </cell>
          <cell r="O2705">
            <v>0</v>
          </cell>
        </row>
        <row r="2706">
          <cell r="N2706">
            <v>0</v>
          </cell>
          <cell r="O2706">
            <v>0</v>
          </cell>
        </row>
        <row r="2707">
          <cell r="N2707">
            <v>0</v>
          </cell>
          <cell r="O2707">
            <v>0</v>
          </cell>
        </row>
        <row r="2708">
          <cell r="N2708">
            <v>9.7389600000000005</v>
          </cell>
          <cell r="O2708">
            <v>0</v>
          </cell>
        </row>
        <row r="2709">
          <cell r="N2709">
            <v>13.25808</v>
          </cell>
          <cell r="O2709">
            <v>0</v>
          </cell>
        </row>
        <row r="2710">
          <cell r="N2710">
            <v>5.0740800000000013</v>
          </cell>
          <cell r="O2710">
            <v>0</v>
          </cell>
        </row>
        <row r="2711">
          <cell r="N2711">
            <v>8.9770000000000003</v>
          </cell>
          <cell r="O2711">
            <v>0</v>
          </cell>
        </row>
        <row r="2712">
          <cell r="N2712">
            <v>0</v>
          </cell>
          <cell r="O2712">
            <v>0</v>
          </cell>
        </row>
        <row r="2713">
          <cell r="N2713">
            <v>0</v>
          </cell>
          <cell r="O2713">
            <v>0</v>
          </cell>
        </row>
        <row r="2714">
          <cell r="N2714">
            <v>1.59</v>
          </cell>
          <cell r="O2714">
            <v>0</v>
          </cell>
        </row>
        <row r="2715">
          <cell r="N2715">
            <v>0</v>
          </cell>
          <cell r="O2715">
            <v>0</v>
          </cell>
        </row>
        <row r="2716">
          <cell r="N2716">
            <v>15.5952</v>
          </cell>
          <cell r="O2716">
            <v>0</v>
          </cell>
        </row>
        <row r="2717">
          <cell r="N2717">
            <v>4.7652000000000001</v>
          </cell>
          <cell r="O2717">
            <v>0</v>
          </cell>
        </row>
        <row r="2718">
          <cell r="N2718">
            <v>4.7652000000000001</v>
          </cell>
          <cell r="O2718">
            <v>0</v>
          </cell>
        </row>
        <row r="2719">
          <cell r="N2719">
            <v>30.757199999999997</v>
          </cell>
          <cell r="O2719">
            <v>0</v>
          </cell>
        </row>
        <row r="2720">
          <cell r="N2720">
            <v>4.7652000000000001</v>
          </cell>
          <cell r="O2720">
            <v>0</v>
          </cell>
        </row>
        <row r="2721">
          <cell r="N2721">
            <v>4.7652000000000001</v>
          </cell>
          <cell r="O2721">
            <v>0</v>
          </cell>
        </row>
        <row r="2722">
          <cell r="N2722">
            <v>15.5952</v>
          </cell>
          <cell r="O2722">
            <v>0</v>
          </cell>
        </row>
        <row r="2723">
          <cell r="N2723">
            <v>27.402200000000001</v>
          </cell>
          <cell r="O2723">
            <v>0</v>
          </cell>
        </row>
        <row r="2724">
          <cell r="N2724">
            <v>4.037440000000001</v>
          </cell>
          <cell r="O2724">
            <v>0</v>
          </cell>
        </row>
        <row r="2725">
          <cell r="N2725">
            <v>3.5736800000000004</v>
          </cell>
          <cell r="O2725">
            <v>0</v>
          </cell>
        </row>
        <row r="2726">
          <cell r="N2726">
            <v>3.6555200000000005</v>
          </cell>
          <cell r="O2726">
            <v>0</v>
          </cell>
        </row>
        <row r="2727">
          <cell r="N2727">
            <v>3.2463200000000008</v>
          </cell>
          <cell r="O2727">
            <v>0</v>
          </cell>
        </row>
        <row r="2728">
          <cell r="N2728">
            <v>5.2377600000000006</v>
          </cell>
          <cell r="O2728">
            <v>0</v>
          </cell>
        </row>
        <row r="2729">
          <cell r="N2729">
            <v>4.0733000000000006</v>
          </cell>
          <cell r="O2729">
            <v>0</v>
          </cell>
        </row>
        <row r="2730">
          <cell r="N2730">
            <v>8.8387200000000004</v>
          </cell>
          <cell r="O2730">
            <v>0</v>
          </cell>
        </row>
        <row r="2731">
          <cell r="N2731">
            <v>74.601600000000005</v>
          </cell>
          <cell r="O2731">
            <v>0</v>
          </cell>
        </row>
        <row r="2732">
          <cell r="N2732">
            <v>0</v>
          </cell>
          <cell r="O2732">
            <v>0</v>
          </cell>
        </row>
        <row r="2733">
          <cell r="N2733">
            <v>0</v>
          </cell>
          <cell r="O2733">
            <v>0</v>
          </cell>
        </row>
        <row r="2734">
          <cell r="N2734">
            <v>1.6960000000000002</v>
          </cell>
          <cell r="O2734">
            <v>0</v>
          </cell>
        </row>
        <row r="2735">
          <cell r="N2735">
            <v>0</v>
          </cell>
          <cell r="O2735">
            <v>0</v>
          </cell>
        </row>
        <row r="2736">
          <cell r="N2736">
            <v>5.1983999999999995</v>
          </cell>
          <cell r="O2736">
            <v>0</v>
          </cell>
        </row>
        <row r="2737">
          <cell r="N2737">
            <v>5.1983999999999995</v>
          </cell>
          <cell r="O2737">
            <v>0</v>
          </cell>
        </row>
        <row r="2738">
          <cell r="N2738">
            <v>7.3643999999999998</v>
          </cell>
          <cell r="O2738">
            <v>0</v>
          </cell>
        </row>
        <row r="2739">
          <cell r="N2739">
            <v>7.3643999999999998</v>
          </cell>
          <cell r="O2739">
            <v>0</v>
          </cell>
        </row>
        <row r="2740">
          <cell r="N2740">
            <v>0.79430000000000012</v>
          </cell>
          <cell r="O2740">
            <v>0</v>
          </cell>
        </row>
        <row r="2741">
          <cell r="N2741">
            <v>35.601700000000001</v>
          </cell>
          <cell r="O2741">
            <v>0</v>
          </cell>
        </row>
        <row r="2742">
          <cell r="N2742">
            <v>27.635999999999996</v>
          </cell>
          <cell r="O2742">
            <v>0</v>
          </cell>
        </row>
        <row r="2743">
          <cell r="N2743">
            <v>24.752000000000002</v>
          </cell>
          <cell r="O2743">
            <v>0</v>
          </cell>
        </row>
        <row r="2744">
          <cell r="N2744">
            <v>14.96</v>
          </cell>
          <cell r="O2744">
            <v>0</v>
          </cell>
        </row>
        <row r="2745">
          <cell r="N2745">
            <v>16.894079999999999</v>
          </cell>
          <cell r="O2745">
            <v>0</v>
          </cell>
        </row>
        <row r="2746">
          <cell r="N2746">
            <v>15.009199999999998</v>
          </cell>
          <cell r="O2746">
            <v>0</v>
          </cell>
        </row>
        <row r="2747">
          <cell r="N2747">
            <v>30.787800000000004</v>
          </cell>
          <cell r="O2747">
            <v>0</v>
          </cell>
        </row>
        <row r="2748">
          <cell r="N2748">
            <v>0</v>
          </cell>
          <cell r="O2748">
            <v>0</v>
          </cell>
        </row>
        <row r="2749">
          <cell r="N2749">
            <v>0</v>
          </cell>
          <cell r="O2749">
            <v>0</v>
          </cell>
        </row>
        <row r="2750">
          <cell r="N2750">
            <v>0</v>
          </cell>
          <cell r="O2750">
            <v>0</v>
          </cell>
        </row>
        <row r="2751">
          <cell r="N2751">
            <v>0</v>
          </cell>
          <cell r="O2751">
            <v>0</v>
          </cell>
        </row>
        <row r="2752">
          <cell r="N2752">
            <v>5.7015200000000004</v>
          </cell>
          <cell r="O2752">
            <v>0</v>
          </cell>
        </row>
        <row r="2753">
          <cell r="N2753">
            <v>4.8285600000000004</v>
          </cell>
          <cell r="O2753">
            <v>0</v>
          </cell>
        </row>
        <row r="2754">
          <cell r="N2754">
            <v>3.7646400000000009</v>
          </cell>
          <cell r="O2754">
            <v>0</v>
          </cell>
        </row>
        <row r="2755">
          <cell r="N2755">
            <v>3.8192000000000004</v>
          </cell>
          <cell r="O2755">
            <v>0</v>
          </cell>
        </row>
        <row r="2756">
          <cell r="N2756">
            <v>4.3375200000000005</v>
          </cell>
          <cell r="O2756">
            <v>0</v>
          </cell>
        </row>
        <row r="2757">
          <cell r="N2757">
            <v>4.0101600000000008</v>
          </cell>
          <cell r="O2757">
            <v>0</v>
          </cell>
        </row>
        <row r="2758">
          <cell r="N2758">
            <v>3.6555200000000005</v>
          </cell>
          <cell r="O2758">
            <v>0</v>
          </cell>
        </row>
        <row r="2759">
          <cell r="N2759">
            <v>2.4336000000000002</v>
          </cell>
          <cell r="O2759">
            <v>0</v>
          </cell>
        </row>
        <row r="2760">
          <cell r="N2760">
            <v>3.7100800000000005</v>
          </cell>
          <cell r="O2760">
            <v>0</v>
          </cell>
        </row>
        <row r="2761">
          <cell r="N2761">
            <v>4.7740000000000009</v>
          </cell>
          <cell r="O2761">
            <v>0</v>
          </cell>
        </row>
        <row r="2762">
          <cell r="N2762">
            <v>4.5012000000000008</v>
          </cell>
          <cell r="O2762">
            <v>0</v>
          </cell>
        </row>
        <row r="2763">
          <cell r="N2763">
            <v>4.4193600000000002</v>
          </cell>
          <cell r="O2763">
            <v>0</v>
          </cell>
        </row>
        <row r="2764">
          <cell r="N2764">
            <v>3.7646400000000009</v>
          </cell>
          <cell r="O2764">
            <v>0</v>
          </cell>
        </row>
        <row r="2765">
          <cell r="N2765">
            <v>4.14656</v>
          </cell>
          <cell r="O2765">
            <v>0</v>
          </cell>
        </row>
        <row r="2766">
          <cell r="N2766">
            <v>1.2168000000000001</v>
          </cell>
          <cell r="O2766">
            <v>0</v>
          </cell>
        </row>
        <row r="2767">
          <cell r="N2767">
            <v>2.8899000000000004</v>
          </cell>
          <cell r="O2767">
            <v>0</v>
          </cell>
        </row>
        <row r="2768">
          <cell r="N2768">
            <v>3.3554400000000006</v>
          </cell>
          <cell r="O2768">
            <v>0</v>
          </cell>
        </row>
        <row r="2769">
          <cell r="N2769">
            <v>2.9735200000000006</v>
          </cell>
          <cell r="O2769">
            <v>0</v>
          </cell>
        </row>
        <row r="2770">
          <cell r="N2770">
            <v>3.4918400000000007</v>
          </cell>
          <cell r="O2770">
            <v>0</v>
          </cell>
        </row>
        <row r="2771">
          <cell r="N2771">
            <v>15.8171</v>
          </cell>
          <cell r="O2771">
            <v>0</v>
          </cell>
        </row>
        <row r="2772">
          <cell r="N2772">
            <v>20.313600000000001</v>
          </cell>
          <cell r="O2772">
            <v>0</v>
          </cell>
        </row>
        <row r="2773">
          <cell r="N2773">
            <v>0</v>
          </cell>
          <cell r="O2773">
            <v>0</v>
          </cell>
        </row>
        <row r="2774">
          <cell r="N2774">
            <v>0</v>
          </cell>
          <cell r="O2774">
            <v>0</v>
          </cell>
        </row>
        <row r="2775">
          <cell r="N2775">
            <v>0</v>
          </cell>
          <cell r="O2775">
            <v>0</v>
          </cell>
        </row>
        <row r="2776">
          <cell r="N2776">
            <v>0</v>
          </cell>
          <cell r="O2776">
            <v>0</v>
          </cell>
        </row>
        <row r="2777">
          <cell r="N2777">
            <v>6.0423999999999998</v>
          </cell>
          <cell r="O2777">
            <v>0</v>
          </cell>
        </row>
        <row r="2778">
          <cell r="N2778">
            <v>0</v>
          </cell>
          <cell r="O2778">
            <v>0</v>
          </cell>
        </row>
        <row r="2779">
          <cell r="N2779">
            <v>9.0304000000000002</v>
          </cell>
          <cell r="O2779">
            <v>0</v>
          </cell>
        </row>
        <row r="2780">
          <cell r="N2780">
            <v>3.8464800000000006</v>
          </cell>
          <cell r="O2780">
            <v>0</v>
          </cell>
        </row>
        <row r="2781">
          <cell r="N2781">
            <v>4.0101600000000008</v>
          </cell>
          <cell r="O2781">
            <v>0</v>
          </cell>
        </row>
        <row r="2782">
          <cell r="N2782">
            <v>3.8737600000000003</v>
          </cell>
          <cell r="O2782">
            <v>0</v>
          </cell>
        </row>
        <row r="2783">
          <cell r="N2783">
            <v>4.2011200000000004</v>
          </cell>
          <cell r="O2783">
            <v>0</v>
          </cell>
        </row>
        <row r="2784">
          <cell r="N2784">
            <v>4.6103200000000006</v>
          </cell>
          <cell r="O2784">
            <v>0</v>
          </cell>
        </row>
        <row r="2785">
          <cell r="N2785">
            <v>5.8924800000000017</v>
          </cell>
          <cell r="O2785">
            <v>0</v>
          </cell>
        </row>
        <row r="2786">
          <cell r="N2786">
            <v>5.2923200000000001</v>
          </cell>
          <cell r="O2786">
            <v>0</v>
          </cell>
        </row>
        <row r="2787">
          <cell r="N2787">
            <v>10.151999999999999</v>
          </cell>
          <cell r="O2787">
            <v>0</v>
          </cell>
        </row>
        <row r="2788">
          <cell r="N2788">
            <v>9.6349999999999998</v>
          </cell>
          <cell r="O2788">
            <v>0</v>
          </cell>
        </row>
        <row r="2789">
          <cell r="N2789">
            <v>0</v>
          </cell>
          <cell r="O2789">
            <v>0</v>
          </cell>
        </row>
        <row r="2790">
          <cell r="N2790">
            <v>0</v>
          </cell>
          <cell r="O2790">
            <v>0</v>
          </cell>
        </row>
        <row r="2791">
          <cell r="N2791">
            <v>1.59</v>
          </cell>
          <cell r="O2791">
            <v>0</v>
          </cell>
        </row>
        <row r="2792">
          <cell r="N2792">
            <v>0</v>
          </cell>
          <cell r="O2792">
            <v>0</v>
          </cell>
        </row>
        <row r="2793">
          <cell r="N2793">
            <v>15.5952</v>
          </cell>
          <cell r="O2793">
            <v>0</v>
          </cell>
        </row>
        <row r="2794">
          <cell r="N2794">
            <v>5.6603000000000003</v>
          </cell>
          <cell r="O2794">
            <v>0</v>
          </cell>
        </row>
        <row r="2795">
          <cell r="N2795">
            <v>16.028400000000001</v>
          </cell>
          <cell r="O2795">
            <v>0</v>
          </cell>
        </row>
        <row r="2796">
          <cell r="N2796">
            <v>4.7652000000000001</v>
          </cell>
          <cell r="O2796">
            <v>0</v>
          </cell>
        </row>
        <row r="2797">
          <cell r="N2797">
            <v>4.3319999999999999</v>
          </cell>
          <cell r="O2797">
            <v>0</v>
          </cell>
        </row>
        <row r="2798">
          <cell r="N2798">
            <v>30.757199999999997</v>
          </cell>
          <cell r="O2798">
            <v>0</v>
          </cell>
        </row>
        <row r="2799">
          <cell r="N2799">
            <v>28.936300000000003</v>
          </cell>
          <cell r="O2799">
            <v>0</v>
          </cell>
        </row>
        <row r="2800">
          <cell r="N2800">
            <v>6.7108800000000013</v>
          </cell>
          <cell r="O2800">
            <v>0</v>
          </cell>
        </row>
        <row r="2801">
          <cell r="N2801">
            <v>9.4939999999999998</v>
          </cell>
          <cell r="O2801">
            <v>0</v>
          </cell>
        </row>
        <row r="2802">
          <cell r="N2802">
            <v>3.4100000000000006</v>
          </cell>
          <cell r="O2802">
            <v>0</v>
          </cell>
        </row>
        <row r="2803">
          <cell r="N2803">
            <v>3.1099200000000007</v>
          </cell>
          <cell r="O2803">
            <v>0</v>
          </cell>
        </row>
        <row r="2804">
          <cell r="N2804">
            <v>4.3319999999999999</v>
          </cell>
          <cell r="O2804">
            <v>0</v>
          </cell>
        </row>
        <row r="2805">
          <cell r="N2805">
            <v>4.3319999999999999</v>
          </cell>
          <cell r="O2805">
            <v>0</v>
          </cell>
        </row>
        <row r="2806">
          <cell r="N2806">
            <v>18.938199999999998</v>
          </cell>
          <cell r="O2806">
            <v>0</v>
          </cell>
        </row>
        <row r="2807">
          <cell r="N2807">
            <v>21</v>
          </cell>
          <cell r="O2807">
            <v>0</v>
          </cell>
        </row>
        <row r="2808">
          <cell r="N2808">
            <v>0</v>
          </cell>
          <cell r="O2808">
            <v>0</v>
          </cell>
        </row>
        <row r="2809">
          <cell r="N2809">
            <v>0</v>
          </cell>
          <cell r="O2809">
            <v>0</v>
          </cell>
        </row>
        <row r="2810">
          <cell r="N2810">
            <v>0</v>
          </cell>
          <cell r="O2810">
            <v>0</v>
          </cell>
        </row>
        <row r="2811">
          <cell r="N2811">
            <v>0</v>
          </cell>
          <cell r="O2811">
            <v>0</v>
          </cell>
        </row>
        <row r="2812">
          <cell r="N2812">
            <v>0</v>
          </cell>
          <cell r="O2812">
            <v>0</v>
          </cell>
        </row>
        <row r="2813">
          <cell r="N2813">
            <v>0</v>
          </cell>
          <cell r="O2813">
            <v>0</v>
          </cell>
        </row>
        <row r="2814">
          <cell r="N2814">
            <v>0</v>
          </cell>
          <cell r="O2814">
            <v>0</v>
          </cell>
        </row>
        <row r="2815">
          <cell r="N2815">
            <v>386.34559999999999</v>
          </cell>
          <cell r="O2815">
            <v>0</v>
          </cell>
        </row>
        <row r="2816">
          <cell r="N2816">
            <v>0</v>
          </cell>
          <cell r="O2816">
            <v>0</v>
          </cell>
        </row>
        <row r="2817">
          <cell r="N2817">
            <v>5.6315999999999997</v>
          </cell>
          <cell r="O2817">
            <v>0</v>
          </cell>
        </row>
        <row r="2818">
          <cell r="N2818">
            <v>5.6315999999999997</v>
          </cell>
          <cell r="O2818">
            <v>0</v>
          </cell>
        </row>
        <row r="2819">
          <cell r="N2819">
            <v>5.6315999999999997</v>
          </cell>
          <cell r="O2819">
            <v>0</v>
          </cell>
        </row>
        <row r="2820">
          <cell r="N2820">
            <v>5.6315999999999997</v>
          </cell>
          <cell r="O2820">
            <v>0</v>
          </cell>
        </row>
        <row r="2821">
          <cell r="N2821">
            <v>5.6315999999999997</v>
          </cell>
          <cell r="O2821">
            <v>0</v>
          </cell>
        </row>
        <row r="2822">
          <cell r="N2822">
            <v>2.1688999999999998</v>
          </cell>
          <cell r="O2822">
            <v>0</v>
          </cell>
        </row>
        <row r="2823">
          <cell r="N2823">
            <v>0</v>
          </cell>
          <cell r="O2823">
            <v>0</v>
          </cell>
        </row>
        <row r="2824">
          <cell r="N2824">
            <v>3.2269000000000001</v>
          </cell>
          <cell r="O2824">
            <v>0</v>
          </cell>
        </row>
        <row r="2825">
          <cell r="N2825">
            <v>30.757199999999997</v>
          </cell>
          <cell r="O2825">
            <v>0</v>
          </cell>
        </row>
        <row r="2826">
          <cell r="N2826">
            <v>149.27180000000001</v>
          </cell>
          <cell r="O2826">
            <v>0</v>
          </cell>
        </row>
        <row r="2827">
          <cell r="N2827">
            <v>11.109</v>
          </cell>
          <cell r="O2827">
            <v>0</v>
          </cell>
        </row>
        <row r="2828">
          <cell r="N2828">
            <v>9.6278000000000006</v>
          </cell>
          <cell r="O2828">
            <v>0</v>
          </cell>
        </row>
        <row r="2829">
          <cell r="N2829">
            <v>2.5370400000000006</v>
          </cell>
          <cell r="O2829">
            <v>0</v>
          </cell>
        </row>
        <row r="2830">
          <cell r="N2830">
            <v>0.64219999999999999</v>
          </cell>
          <cell r="O2830">
            <v>0</v>
          </cell>
        </row>
        <row r="2831">
          <cell r="N2831">
            <v>0</v>
          </cell>
          <cell r="O2831">
            <v>0</v>
          </cell>
        </row>
        <row r="2832">
          <cell r="N2832">
            <v>0</v>
          </cell>
          <cell r="O2832">
            <v>0</v>
          </cell>
        </row>
        <row r="2833">
          <cell r="N2833">
            <v>27.291599999999999</v>
          </cell>
          <cell r="O2833">
            <v>0</v>
          </cell>
        </row>
        <row r="2834">
          <cell r="N2834">
            <v>65.413199999999989</v>
          </cell>
          <cell r="O2834">
            <v>0</v>
          </cell>
        </row>
        <row r="2835">
          <cell r="N2835">
            <v>216.39659999999998</v>
          </cell>
          <cell r="O2835">
            <v>0</v>
          </cell>
        </row>
        <row r="2836">
          <cell r="N2836">
            <v>16.461599999999997</v>
          </cell>
          <cell r="O2836">
            <v>0</v>
          </cell>
        </row>
        <row r="2837">
          <cell r="N2837">
            <v>2.7280000000000006</v>
          </cell>
          <cell r="O2837">
            <v>0</v>
          </cell>
        </row>
        <row r="2838">
          <cell r="N2838">
            <v>189.83980000000003</v>
          </cell>
          <cell r="O2838">
            <v>0</v>
          </cell>
        </row>
        <row r="2839">
          <cell r="N2839">
            <v>9.7865000000000002</v>
          </cell>
          <cell r="O2839">
            <v>0</v>
          </cell>
        </row>
        <row r="2840">
          <cell r="N2840">
            <v>1.7069000000000001</v>
          </cell>
          <cell r="O2840">
            <v>0</v>
          </cell>
        </row>
        <row r="2841">
          <cell r="N2841">
            <v>16.461599999999997</v>
          </cell>
          <cell r="O2841">
            <v>0</v>
          </cell>
        </row>
        <row r="2842">
          <cell r="N2842">
            <v>2.8644000000000003</v>
          </cell>
          <cell r="O2842">
            <v>0</v>
          </cell>
        </row>
        <row r="2843">
          <cell r="N2843">
            <v>0</v>
          </cell>
          <cell r="O2843">
            <v>0</v>
          </cell>
        </row>
        <row r="2844">
          <cell r="N2844">
            <v>0</v>
          </cell>
          <cell r="O2844">
            <v>0</v>
          </cell>
        </row>
        <row r="2845">
          <cell r="N2845">
            <v>0</v>
          </cell>
          <cell r="O2845">
            <v>0</v>
          </cell>
        </row>
        <row r="2846">
          <cell r="N2846">
            <v>11.003200000000001</v>
          </cell>
          <cell r="O2846">
            <v>0</v>
          </cell>
        </row>
        <row r="2847">
          <cell r="N2847">
            <v>149.73280000000003</v>
          </cell>
          <cell r="O2847">
            <v>0</v>
          </cell>
        </row>
        <row r="2848">
          <cell r="N2848">
            <v>0</v>
          </cell>
          <cell r="O2848">
            <v>0</v>
          </cell>
        </row>
        <row r="2849">
          <cell r="N2849">
            <v>5.1983999999999995</v>
          </cell>
          <cell r="O2849">
            <v>0</v>
          </cell>
        </row>
        <row r="2850">
          <cell r="N2850">
            <v>5.1983999999999995</v>
          </cell>
          <cell r="O2850">
            <v>0</v>
          </cell>
        </row>
        <row r="2851">
          <cell r="N2851">
            <v>5.1983999999999995</v>
          </cell>
          <cell r="O2851">
            <v>0</v>
          </cell>
        </row>
        <row r="2852">
          <cell r="N2852">
            <v>78.409199999999998</v>
          </cell>
          <cell r="O2852">
            <v>0</v>
          </cell>
        </row>
        <row r="2853">
          <cell r="N2853">
            <v>5.6315999999999997</v>
          </cell>
          <cell r="O2853">
            <v>0</v>
          </cell>
        </row>
        <row r="2854">
          <cell r="N2854">
            <v>5.6315999999999997</v>
          </cell>
          <cell r="O2854">
            <v>0</v>
          </cell>
        </row>
        <row r="2855">
          <cell r="N2855">
            <v>5.1983999999999995</v>
          </cell>
          <cell r="O2855">
            <v>0</v>
          </cell>
        </row>
        <row r="2856">
          <cell r="N2856">
            <v>5.6315999999999997</v>
          </cell>
          <cell r="O2856">
            <v>0</v>
          </cell>
        </row>
        <row r="2857">
          <cell r="N2857">
            <v>5.6315999999999997</v>
          </cell>
          <cell r="O2857">
            <v>0</v>
          </cell>
        </row>
        <row r="2858">
          <cell r="N2858">
            <v>5.6315999999999997</v>
          </cell>
          <cell r="O2858">
            <v>0</v>
          </cell>
        </row>
        <row r="2859">
          <cell r="N2859">
            <v>0</v>
          </cell>
          <cell r="O2859">
            <v>0</v>
          </cell>
        </row>
        <row r="2860">
          <cell r="N2860">
            <v>0</v>
          </cell>
          <cell r="O2860">
            <v>0</v>
          </cell>
        </row>
        <row r="2861">
          <cell r="N2861">
            <v>3.2798000000000003</v>
          </cell>
          <cell r="O2861">
            <v>0</v>
          </cell>
        </row>
        <row r="2862">
          <cell r="N2862">
            <v>17.033800000000003</v>
          </cell>
          <cell r="O2862">
            <v>0</v>
          </cell>
        </row>
        <row r="2863">
          <cell r="N2863">
            <v>537.45410000000004</v>
          </cell>
          <cell r="O2863">
            <v>0</v>
          </cell>
        </row>
        <row r="2864">
          <cell r="N2864">
            <v>5.2169999999999996</v>
          </cell>
          <cell r="O2864">
            <v>0</v>
          </cell>
        </row>
        <row r="2865">
          <cell r="N2865">
            <v>15.557</v>
          </cell>
          <cell r="O2865">
            <v>0</v>
          </cell>
        </row>
        <row r="2866">
          <cell r="N2866">
            <v>2.7508000000000004</v>
          </cell>
          <cell r="O2866">
            <v>0</v>
          </cell>
        </row>
        <row r="2867">
          <cell r="N2867">
            <v>3.3554400000000006</v>
          </cell>
          <cell r="O2867">
            <v>0</v>
          </cell>
        </row>
        <row r="2868">
          <cell r="N2868">
            <v>0</v>
          </cell>
          <cell r="O2868">
            <v>0</v>
          </cell>
        </row>
        <row r="2869">
          <cell r="N2869">
            <v>2.2747000000000002</v>
          </cell>
          <cell r="O2869">
            <v>0</v>
          </cell>
        </row>
        <row r="2870">
          <cell r="N2870">
            <v>2.645</v>
          </cell>
          <cell r="O2870">
            <v>0</v>
          </cell>
        </row>
        <row r="2871">
          <cell r="N2871">
            <v>3.4645600000000005</v>
          </cell>
          <cell r="O2871">
            <v>0</v>
          </cell>
        </row>
        <row r="2872">
          <cell r="N2872">
            <v>2.645</v>
          </cell>
          <cell r="O2872">
            <v>0</v>
          </cell>
        </row>
        <row r="2873">
          <cell r="N2873">
            <v>0</v>
          </cell>
          <cell r="O2873">
            <v>0</v>
          </cell>
        </row>
        <row r="2874">
          <cell r="N2874">
            <v>2.2747000000000002</v>
          </cell>
          <cell r="O2874">
            <v>0</v>
          </cell>
        </row>
        <row r="2875">
          <cell r="N2875">
            <v>0</v>
          </cell>
          <cell r="O2875">
            <v>0</v>
          </cell>
        </row>
        <row r="2876">
          <cell r="N2876">
            <v>3.3554400000000006</v>
          </cell>
          <cell r="O2876">
            <v>0</v>
          </cell>
        </row>
        <row r="2877">
          <cell r="N2877">
            <v>2.7508000000000004</v>
          </cell>
          <cell r="O2877">
            <v>0</v>
          </cell>
        </row>
        <row r="2878">
          <cell r="N2878">
            <v>21.7056</v>
          </cell>
          <cell r="O2878">
            <v>0</v>
          </cell>
        </row>
        <row r="2879">
          <cell r="N2879">
            <v>86.051100000000005</v>
          </cell>
          <cell r="O2879">
            <v>0</v>
          </cell>
        </row>
        <row r="2880">
          <cell r="N2880">
            <v>0</v>
          </cell>
          <cell r="O2880">
            <v>0</v>
          </cell>
        </row>
        <row r="2881">
          <cell r="N2881">
            <v>0</v>
          </cell>
          <cell r="O2881">
            <v>0</v>
          </cell>
        </row>
        <row r="2882">
          <cell r="N2882">
            <v>0</v>
          </cell>
          <cell r="O2882">
            <v>0</v>
          </cell>
        </row>
        <row r="2883">
          <cell r="N2883">
            <v>0</v>
          </cell>
          <cell r="O2883">
            <v>0</v>
          </cell>
        </row>
        <row r="2884">
          <cell r="N2884">
            <v>0</v>
          </cell>
          <cell r="O2884">
            <v>0</v>
          </cell>
        </row>
        <row r="2885">
          <cell r="N2885">
            <v>0</v>
          </cell>
          <cell r="O2885">
            <v>0</v>
          </cell>
        </row>
        <row r="2886">
          <cell r="N2886">
            <v>4.3319999999999999</v>
          </cell>
          <cell r="O2886">
            <v>0</v>
          </cell>
        </row>
        <row r="2887">
          <cell r="N2887">
            <v>4.3319999999999999</v>
          </cell>
          <cell r="O2887">
            <v>0</v>
          </cell>
        </row>
        <row r="2888">
          <cell r="N2888">
            <v>5.5</v>
          </cell>
          <cell r="O2888">
            <v>0</v>
          </cell>
        </row>
        <row r="2889">
          <cell r="N2889">
            <v>0</v>
          </cell>
          <cell r="O2889">
            <v>0</v>
          </cell>
        </row>
        <row r="2890">
          <cell r="N2890">
            <v>0</v>
          </cell>
          <cell r="O2890">
            <v>0</v>
          </cell>
        </row>
        <row r="2891">
          <cell r="N2891">
            <v>3.7559</v>
          </cell>
          <cell r="O2891">
            <v>0</v>
          </cell>
        </row>
        <row r="2892">
          <cell r="N2892">
            <v>11.267700000000001</v>
          </cell>
          <cell r="O2892">
            <v>0</v>
          </cell>
        </row>
        <row r="2893">
          <cell r="N2893">
            <v>19.096900000000002</v>
          </cell>
          <cell r="O2893">
            <v>0</v>
          </cell>
        </row>
        <row r="2894">
          <cell r="N2894">
            <v>11.320600000000001</v>
          </cell>
          <cell r="O2894">
            <v>0</v>
          </cell>
        </row>
        <row r="2895">
          <cell r="N2895">
            <v>0</v>
          </cell>
          <cell r="O2895">
            <v>0</v>
          </cell>
        </row>
        <row r="2896">
          <cell r="N2896">
            <v>0</v>
          </cell>
          <cell r="O2896">
            <v>0</v>
          </cell>
        </row>
        <row r="2897">
          <cell r="N2897">
            <v>0</v>
          </cell>
          <cell r="O2897">
            <v>0</v>
          </cell>
        </row>
        <row r="2898">
          <cell r="N2898">
            <v>0</v>
          </cell>
          <cell r="O2898">
            <v>0</v>
          </cell>
        </row>
        <row r="2899">
          <cell r="N2899">
            <v>0</v>
          </cell>
          <cell r="O2899">
            <v>0</v>
          </cell>
        </row>
        <row r="2900">
          <cell r="N2900">
            <v>0</v>
          </cell>
          <cell r="O2900">
            <v>0</v>
          </cell>
        </row>
        <row r="2901">
          <cell r="N2901">
            <v>0</v>
          </cell>
          <cell r="O2901">
            <v>0</v>
          </cell>
        </row>
        <row r="2902">
          <cell r="N2902">
            <v>0</v>
          </cell>
          <cell r="O2902">
            <v>0</v>
          </cell>
        </row>
        <row r="2903">
          <cell r="N2903">
            <v>0</v>
          </cell>
          <cell r="O2903">
            <v>0</v>
          </cell>
        </row>
        <row r="2904">
          <cell r="N2904">
            <v>0</v>
          </cell>
          <cell r="O2904">
            <v>0</v>
          </cell>
        </row>
        <row r="2905">
          <cell r="N2905">
            <v>0</v>
          </cell>
          <cell r="O2905">
            <v>0</v>
          </cell>
        </row>
        <row r="2906">
          <cell r="N2906">
            <v>0</v>
          </cell>
          <cell r="O2906">
            <v>0</v>
          </cell>
        </row>
        <row r="2907">
          <cell r="N2907">
            <v>0</v>
          </cell>
          <cell r="O2907">
            <v>0</v>
          </cell>
        </row>
        <row r="2908">
          <cell r="N2908">
            <v>0</v>
          </cell>
          <cell r="O2908">
            <v>0</v>
          </cell>
        </row>
        <row r="2909">
          <cell r="N2909">
            <v>0</v>
          </cell>
          <cell r="O2909">
            <v>0</v>
          </cell>
        </row>
        <row r="2910">
          <cell r="N2910">
            <v>0</v>
          </cell>
          <cell r="O2910">
            <v>0</v>
          </cell>
        </row>
        <row r="2911">
          <cell r="N2911">
            <v>0</v>
          </cell>
          <cell r="O2911">
            <v>0</v>
          </cell>
        </row>
        <row r="2912">
          <cell r="N2912">
            <v>0</v>
          </cell>
          <cell r="O2912">
            <v>0</v>
          </cell>
        </row>
        <row r="2913">
          <cell r="N2913">
            <v>0</v>
          </cell>
          <cell r="O2913">
            <v>0</v>
          </cell>
        </row>
        <row r="2914">
          <cell r="N2914">
            <v>0</v>
          </cell>
          <cell r="O2914">
            <v>0</v>
          </cell>
        </row>
        <row r="2915">
          <cell r="N2915">
            <v>17.327999999999999</v>
          </cell>
          <cell r="O2915">
            <v>24.744</v>
          </cell>
        </row>
        <row r="2916">
          <cell r="N2916">
            <v>5.6315999999999997</v>
          </cell>
          <cell r="O2916">
            <v>8.0418000000000003</v>
          </cell>
        </row>
        <row r="2917">
          <cell r="N2917">
            <v>5.6315999999999997</v>
          </cell>
          <cell r="O2917">
            <v>8.0418000000000003</v>
          </cell>
        </row>
        <row r="2918">
          <cell r="N2918">
            <v>5.6315999999999997</v>
          </cell>
          <cell r="O2918">
            <v>8.0418000000000003</v>
          </cell>
        </row>
        <row r="2919">
          <cell r="N2919">
            <v>17.327999999999999</v>
          </cell>
          <cell r="O2919">
            <v>24.744</v>
          </cell>
        </row>
        <row r="2920">
          <cell r="N2920">
            <v>5.6315999999999997</v>
          </cell>
          <cell r="O2920">
            <v>8.0418000000000003</v>
          </cell>
        </row>
        <row r="2921">
          <cell r="N2921">
            <v>18.917499999999997</v>
          </cell>
          <cell r="O2921">
            <v>0</v>
          </cell>
        </row>
        <row r="2922">
          <cell r="N2922">
            <v>25.48584</v>
          </cell>
          <cell r="O2922">
            <v>0</v>
          </cell>
        </row>
        <row r="2923">
          <cell r="N2923">
            <v>13.005120000000002</v>
          </cell>
          <cell r="O2923">
            <v>0</v>
          </cell>
        </row>
        <row r="2924">
          <cell r="N2924">
            <v>13.634399999999999</v>
          </cell>
          <cell r="O2924">
            <v>0</v>
          </cell>
        </row>
        <row r="2925">
          <cell r="N2925">
            <v>22.813124999999999</v>
          </cell>
          <cell r="O2925">
            <v>0</v>
          </cell>
        </row>
        <row r="2926">
          <cell r="N2926">
            <v>72.941164999999998</v>
          </cell>
          <cell r="O2926">
            <v>0</v>
          </cell>
        </row>
        <row r="2927">
          <cell r="N2927">
            <v>25.380959999999998</v>
          </cell>
          <cell r="O2927">
            <v>0</v>
          </cell>
        </row>
        <row r="2928">
          <cell r="N2928">
            <v>107.79961999999999</v>
          </cell>
          <cell r="O2928">
            <v>0</v>
          </cell>
        </row>
        <row r="2929">
          <cell r="N2929">
            <v>82.553094999999985</v>
          </cell>
          <cell r="O2929">
            <v>0</v>
          </cell>
        </row>
        <row r="2930">
          <cell r="N2930">
            <v>75.922079999999994</v>
          </cell>
          <cell r="O2930">
            <v>0</v>
          </cell>
        </row>
        <row r="2931">
          <cell r="N2931">
            <v>20.31889</v>
          </cell>
          <cell r="O2931">
            <v>0</v>
          </cell>
        </row>
        <row r="2932">
          <cell r="N2932">
            <v>343.53524500000003</v>
          </cell>
          <cell r="O2932">
            <v>0</v>
          </cell>
        </row>
        <row r="2933">
          <cell r="N2933">
            <v>89.123275000000007</v>
          </cell>
          <cell r="O2933">
            <v>0</v>
          </cell>
        </row>
        <row r="2934">
          <cell r="N2934">
            <v>43.801199999999994</v>
          </cell>
          <cell r="O2934">
            <v>0</v>
          </cell>
        </row>
        <row r="2935">
          <cell r="N2935">
            <v>31.921010000000003</v>
          </cell>
          <cell r="O2935">
            <v>0</v>
          </cell>
        </row>
        <row r="2936">
          <cell r="N2936">
            <v>6.4485099999999997</v>
          </cell>
          <cell r="O2936">
            <v>0</v>
          </cell>
        </row>
        <row r="2937">
          <cell r="N2937">
            <v>107.18919999999999</v>
          </cell>
          <cell r="O2937">
            <v>0</v>
          </cell>
        </row>
        <row r="2938">
          <cell r="N2938">
            <v>15.62712</v>
          </cell>
          <cell r="O2938">
            <v>0</v>
          </cell>
        </row>
        <row r="2939">
          <cell r="N2939">
            <v>10.82863</v>
          </cell>
          <cell r="O2939">
            <v>0</v>
          </cell>
        </row>
        <row r="2940">
          <cell r="N2940">
            <v>28.737120000000001</v>
          </cell>
          <cell r="O2940">
            <v>0</v>
          </cell>
        </row>
        <row r="2941">
          <cell r="N2941">
            <v>0</v>
          </cell>
          <cell r="O2941">
            <v>0</v>
          </cell>
        </row>
        <row r="2942">
          <cell r="N2942">
            <v>60.777959999999986</v>
          </cell>
          <cell r="O2942">
            <v>86.789580000000001</v>
          </cell>
        </row>
        <row r="2943">
          <cell r="N2943">
            <v>19.927199999999999</v>
          </cell>
          <cell r="O2943">
            <v>0</v>
          </cell>
        </row>
        <row r="2944">
          <cell r="N2944">
            <v>60.777959999999986</v>
          </cell>
          <cell r="O2944">
            <v>86.789580000000001</v>
          </cell>
        </row>
        <row r="2945">
          <cell r="N2945">
            <v>0</v>
          </cell>
          <cell r="O2945">
            <v>0</v>
          </cell>
        </row>
        <row r="2946">
          <cell r="N2946">
            <v>2.5299999999999998</v>
          </cell>
          <cell r="O2946">
            <v>0</v>
          </cell>
        </row>
        <row r="2947">
          <cell r="N2947">
            <v>3.7949999999999995</v>
          </cell>
          <cell r="O2947">
            <v>0</v>
          </cell>
        </row>
        <row r="2948">
          <cell r="N2948">
            <v>11.31531</v>
          </cell>
          <cell r="O2948">
            <v>0</v>
          </cell>
        </row>
        <row r="2949">
          <cell r="N2949">
            <v>18.676345000000001</v>
          </cell>
          <cell r="O2949">
            <v>0</v>
          </cell>
        </row>
        <row r="2950">
          <cell r="N2950">
            <v>9.0644150000000003</v>
          </cell>
          <cell r="O2950">
            <v>0</v>
          </cell>
        </row>
        <row r="2951">
          <cell r="N2951">
            <v>113.58503999999999</v>
          </cell>
          <cell r="O2951">
            <v>162.19691999999998</v>
          </cell>
        </row>
        <row r="2952">
          <cell r="N2952">
            <v>126.53771999999998</v>
          </cell>
          <cell r="O2952">
            <v>180.69305999999997</v>
          </cell>
        </row>
        <row r="2953">
          <cell r="N2953">
            <v>0</v>
          </cell>
          <cell r="O2953">
            <v>0</v>
          </cell>
        </row>
        <row r="2954">
          <cell r="N2954">
            <v>44.044540000000005</v>
          </cell>
          <cell r="O2954">
            <v>0</v>
          </cell>
        </row>
        <row r="2955">
          <cell r="N2955">
            <v>58.462434999999992</v>
          </cell>
          <cell r="O2955">
            <v>0</v>
          </cell>
        </row>
        <row r="2956">
          <cell r="N2956">
            <v>5.3534800000000002</v>
          </cell>
          <cell r="O2956">
            <v>0</v>
          </cell>
        </row>
        <row r="2957">
          <cell r="N2957">
            <v>0</v>
          </cell>
          <cell r="O2957">
            <v>0</v>
          </cell>
        </row>
        <row r="2958">
          <cell r="N2958">
            <v>1.5548</v>
          </cell>
          <cell r="O2958">
            <v>0</v>
          </cell>
        </row>
        <row r="2959">
          <cell r="N2959">
            <v>11.15385</v>
          </cell>
          <cell r="O2959">
            <v>0</v>
          </cell>
        </row>
        <row r="2960">
          <cell r="N2960">
            <v>0</v>
          </cell>
          <cell r="O2960">
            <v>0</v>
          </cell>
        </row>
        <row r="2961">
          <cell r="N2961">
            <v>0</v>
          </cell>
          <cell r="O2961">
            <v>0</v>
          </cell>
        </row>
        <row r="2962">
          <cell r="N2962">
            <v>0</v>
          </cell>
          <cell r="O2962">
            <v>0</v>
          </cell>
        </row>
        <row r="2963">
          <cell r="N2963">
            <v>0</v>
          </cell>
          <cell r="O2963">
            <v>0</v>
          </cell>
        </row>
        <row r="2964">
          <cell r="N2964">
            <v>0</v>
          </cell>
          <cell r="O2964">
            <v>0</v>
          </cell>
        </row>
        <row r="2965">
          <cell r="N2965">
            <v>0</v>
          </cell>
          <cell r="O2965">
            <v>0</v>
          </cell>
        </row>
        <row r="2966">
          <cell r="N2966">
            <v>19.927199999999999</v>
          </cell>
          <cell r="O2966">
            <v>0</v>
          </cell>
        </row>
        <row r="2967">
          <cell r="N2967">
            <v>0</v>
          </cell>
          <cell r="O2967">
            <v>0</v>
          </cell>
        </row>
        <row r="2968">
          <cell r="N2968">
            <v>13.356559999999998</v>
          </cell>
          <cell r="O2968">
            <v>0</v>
          </cell>
        </row>
        <row r="2969">
          <cell r="N2969">
            <v>13.356559999999998</v>
          </cell>
          <cell r="O2969">
            <v>0</v>
          </cell>
        </row>
        <row r="2970">
          <cell r="N2970">
            <v>0</v>
          </cell>
          <cell r="O2970">
            <v>0</v>
          </cell>
        </row>
        <row r="2971">
          <cell r="N2971">
            <v>84.456000000000003</v>
          </cell>
          <cell r="O2971">
            <v>0</v>
          </cell>
        </row>
        <row r="2972">
          <cell r="N2972">
            <v>31.463999999999999</v>
          </cell>
          <cell r="O2972">
            <v>0</v>
          </cell>
        </row>
        <row r="2973">
          <cell r="N2973">
            <v>31.463999999999999</v>
          </cell>
          <cell r="O2973">
            <v>0</v>
          </cell>
        </row>
        <row r="2974">
          <cell r="N2974">
            <v>31.463999999999999</v>
          </cell>
          <cell r="O2974">
            <v>0</v>
          </cell>
        </row>
        <row r="2975">
          <cell r="N2975">
            <v>90.008199999999988</v>
          </cell>
          <cell r="O2975">
            <v>0</v>
          </cell>
        </row>
        <row r="2976">
          <cell r="N2976">
            <v>44.026599999999995</v>
          </cell>
          <cell r="O2976">
            <v>0</v>
          </cell>
        </row>
        <row r="2977">
          <cell r="N2977">
            <v>158.84018499999999</v>
          </cell>
          <cell r="O2977">
            <v>0</v>
          </cell>
        </row>
        <row r="2978">
          <cell r="N2978">
            <v>4.2352200000000009</v>
          </cell>
          <cell r="O2978">
            <v>0</v>
          </cell>
        </row>
        <row r="2979">
          <cell r="N2979">
            <v>4.2352200000000009</v>
          </cell>
          <cell r="O2979">
            <v>0</v>
          </cell>
        </row>
        <row r="2980">
          <cell r="N2980">
            <v>4.2352200000000009</v>
          </cell>
          <cell r="O2980">
            <v>0</v>
          </cell>
        </row>
        <row r="2981">
          <cell r="N2981">
            <v>124.57260000000001</v>
          </cell>
          <cell r="O2981">
            <v>0</v>
          </cell>
        </row>
        <row r="2982">
          <cell r="N2982">
            <v>17.934480000000001</v>
          </cell>
          <cell r="O2982">
            <v>0</v>
          </cell>
        </row>
        <row r="2983">
          <cell r="N2983">
            <v>4.5626249999999997</v>
          </cell>
          <cell r="O2983">
            <v>0</v>
          </cell>
        </row>
        <row r="2984">
          <cell r="N2984">
            <v>19.402799999999999</v>
          </cell>
          <cell r="O2984">
            <v>0</v>
          </cell>
        </row>
        <row r="2985">
          <cell r="N2985">
            <v>0</v>
          </cell>
          <cell r="O2985">
            <v>0</v>
          </cell>
        </row>
        <row r="2986">
          <cell r="N2986">
            <v>3.9528720000000002</v>
          </cell>
          <cell r="O2986">
            <v>0</v>
          </cell>
        </row>
        <row r="2987">
          <cell r="N2987">
            <v>59.78159999999999</v>
          </cell>
          <cell r="O2987">
            <v>85.366799999999998</v>
          </cell>
        </row>
        <row r="2988">
          <cell r="N2988">
            <v>19.927199999999999</v>
          </cell>
          <cell r="O2988">
            <v>0</v>
          </cell>
        </row>
        <row r="2989">
          <cell r="N2989">
            <v>59.78159999999999</v>
          </cell>
          <cell r="O2989">
            <v>85.366799999999998</v>
          </cell>
        </row>
        <row r="2990">
          <cell r="N2990">
            <v>0</v>
          </cell>
          <cell r="O2990">
            <v>0</v>
          </cell>
        </row>
        <row r="2991">
          <cell r="N2991">
            <v>0</v>
          </cell>
          <cell r="O2991">
            <v>0</v>
          </cell>
        </row>
        <row r="2992">
          <cell r="N2992">
            <v>0</v>
          </cell>
          <cell r="O2992">
            <v>0</v>
          </cell>
        </row>
        <row r="2993">
          <cell r="N2993">
            <v>45.629584999999992</v>
          </cell>
          <cell r="O2993">
            <v>0</v>
          </cell>
        </row>
        <row r="2994">
          <cell r="N2994">
            <v>15.607569999999999</v>
          </cell>
          <cell r="O2994">
            <v>0</v>
          </cell>
        </row>
        <row r="2995">
          <cell r="N2995">
            <v>15.62712</v>
          </cell>
          <cell r="O2995">
            <v>0</v>
          </cell>
        </row>
        <row r="2996">
          <cell r="N2996">
            <v>29.576159999999998</v>
          </cell>
          <cell r="O2996">
            <v>0</v>
          </cell>
        </row>
        <row r="2997">
          <cell r="N2997">
            <v>67.752479999999991</v>
          </cell>
          <cell r="O2997">
            <v>96.749039999999994</v>
          </cell>
        </row>
        <row r="2998">
          <cell r="N2998">
            <v>53.803440000000002</v>
          </cell>
          <cell r="O2998">
            <v>76.830119999999994</v>
          </cell>
        </row>
        <row r="2999">
          <cell r="N2999">
            <v>71.161999999999992</v>
          </cell>
          <cell r="O2999">
            <v>0</v>
          </cell>
        </row>
        <row r="3000">
          <cell r="N3000">
            <v>43.849959999999996</v>
          </cell>
          <cell r="O3000">
            <v>0</v>
          </cell>
        </row>
        <row r="3001">
          <cell r="N3001">
            <v>43.780499999999996</v>
          </cell>
          <cell r="O3001">
            <v>0</v>
          </cell>
        </row>
        <row r="3002">
          <cell r="N3002">
            <v>3.7960120000000002</v>
          </cell>
          <cell r="O3002">
            <v>0</v>
          </cell>
        </row>
        <row r="3003">
          <cell r="N3003">
            <v>3.7960120000000002</v>
          </cell>
          <cell r="O3003">
            <v>0</v>
          </cell>
        </row>
        <row r="3004">
          <cell r="N3004">
            <v>19.079649999999997</v>
          </cell>
          <cell r="O3004">
            <v>0</v>
          </cell>
        </row>
        <row r="3005">
          <cell r="N3005">
            <v>27.685789999999997</v>
          </cell>
          <cell r="O3005">
            <v>0</v>
          </cell>
        </row>
        <row r="3006">
          <cell r="N3006">
            <v>3.5132499999999993</v>
          </cell>
          <cell r="O3006">
            <v>0</v>
          </cell>
        </row>
        <row r="3007">
          <cell r="N3007">
            <v>3.7294499999999995</v>
          </cell>
          <cell r="O3007">
            <v>0</v>
          </cell>
        </row>
        <row r="3008">
          <cell r="N3008">
            <v>3.7294499999999995</v>
          </cell>
          <cell r="O3008">
            <v>0</v>
          </cell>
        </row>
        <row r="3009">
          <cell r="N3009">
            <v>52.104199999999999</v>
          </cell>
          <cell r="O3009">
            <v>0</v>
          </cell>
        </row>
        <row r="3010">
          <cell r="N3010">
            <v>8.94102</v>
          </cell>
          <cell r="O3010">
            <v>0</v>
          </cell>
        </row>
        <row r="3011">
          <cell r="N3011">
            <v>3.6077800000000004</v>
          </cell>
          <cell r="O3011">
            <v>0</v>
          </cell>
        </row>
        <row r="3012">
          <cell r="N3012">
            <v>52.378934999999998</v>
          </cell>
          <cell r="O3012">
            <v>0</v>
          </cell>
        </row>
        <row r="3013">
          <cell r="N3013">
            <v>139.9205</v>
          </cell>
          <cell r="O3013">
            <v>0</v>
          </cell>
        </row>
        <row r="3014">
          <cell r="N3014">
            <v>41.445999999999998</v>
          </cell>
          <cell r="O3014">
            <v>0</v>
          </cell>
        </row>
        <row r="3015">
          <cell r="N3015">
            <v>0</v>
          </cell>
          <cell r="O3015">
            <v>0</v>
          </cell>
        </row>
        <row r="3016">
          <cell r="N3016">
            <v>14.743575</v>
          </cell>
          <cell r="O3016">
            <v>0</v>
          </cell>
        </row>
        <row r="3017">
          <cell r="N3017">
            <v>0</v>
          </cell>
          <cell r="O3017">
            <v>0</v>
          </cell>
        </row>
        <row r="3018">
          <cell r="N3018">
            <v>0</v>
          </cell>
          <cell r="O3018">
            <v>0</v>
          </cell>
        </row>
        <row r="3019">
          <cell r="N3019">
            <v>8.1253480000000007</v>
          </cell>
          <cell r="O3019">
            <v>0</v>
          </cell>
        </row>
        <row r="3020">
          <cell r="N3020">
            <v>8.1253480000000007</v>
          </cell>
          <cell r="O3020">
            <v>0</v>
          </cell>
        </row>
        <row r="3021">
          <cell r="N3021">
            <v>8.1253480000000007</v>
          </cell>
          <cell r="O3021">
            <v>0</v>
          </cell>
        </row>
        <row r="3022">
          <cell r="N3022">
            <v>63.889400000000002</v>
          </cell>
          <cell r="O3022">
            <v>0</v>
          </cell>
        </row>
        <row r="3023">
          <cell r="N3023">
            <v>32.531199999999998</v>
          </cell>
          <cell r="O3023">
            <v>0</v>
          </cell>
        </row>
        <row r="3024">
          <cell r="N3024">
            <v>20.175599999999999</v>
          </cell>
          <cell r="O3024">
            <v>0</v>
          </cell>
        </row>
        <row r="3025">
          <cell r="N3025">
            <v>20.331999999999997</v>
          </cell>
          <cell r="O3025">
            <v>0</v>
          </cell>
        </row>
        <row r="3026">
          <cell r="N3026">
            <v>20.331999999999997</v>
          </cell>
          <cell r="O3026">
            <v>0</v>
          </cell>
        </row>
        <row r="3027">
          <cell r="N3027">
            <v>20.331999999999997</v>
          </cell>
          <cell r="O3027">
            <v>0</v>
          </cell>
        </row>
        <row r="3028">
          <cell r="N3028">
            <v>20.331999999999997</v>
          </cell>
          <cell r="O3028">
            <v>0</v>
          </cell>
        </row>
        <row r="3029">
          <cell r="N3029">
            <v>20.331999999999997</v>
          </cell>
          <cell r="O3029">
            <v>0</v>
          </cell>
        </row>
        <row r="3030">
          <cell r="N3030">
            <v>22.4434</v>
          </cell>
          <cell r="O3030">
            <v>0</v>
          </cell>
        </row>
        <row r="3031">
          <cell r="N3031">
            <v>18.676345000000001</v>
          </cell>
          <cell r="O3031">
            <v>0</v>
          </cell>
        </row>
        <row r="3032">
          <cell r="N3032">
            <v>10.697759999999999</v>
          </cell>
          <cell r="O3032">
            <v>0</v>
          </cell>
        </row>
        <row r="3033">
          <cell r="N3033">
            <v>12.690479999999999</v>
          </cell>
          <cell r="O3033">
            <v>0</v>
          </cell>
        </row>
        <row r="3034">
          <cell r="N3034">
            <v>75.617904999999993</v>
          </cell>
          <cell r="O3034">
            <v>0</v>
          </cell>
        </row>
        <row r="3035">
          <cell r="N3035">
            <v>28.227439999999998</v>
          </cell>
          <cell r="O3035">
            <v>0</v>
          </cell>
        </row>
        <row r="3036">
          <cell r="N3036">
            <v>10.461319999999999</v>
          </cell>
          <cell r="O3036">
            <v>0</v>
          </cell>
        </row>
        <row r="3037">
          <cell r="N3037">
            <v>21.778929999999995</v>
          </cell>
          <cell r="O3037">
            <v>0</v>
          </cell>
        </row>
        <row r="3038">
          <cell r="N3038">
            <v>24.820679999999996</v>
          </cell>
          <cell r="O3038">
            <v>0</v>
          </cell>
        </row>
        <row r="3039">
          <cell r="N3039">
            <v>582.51179999999999</v>
          </cell>
          <cell r="O3039">
            <v>0</v>
          </cell>
        </row>
        <row r="3040">
          <cell r="N3040">
            <v>68.112200000000001</v>
          </cell>
          <cell r="O3040">
            <v>0</v>
          </cell>
        </row>
        <row r="3041">
          <cell r="N3041">
            <v>17.986000000000001</v>
          </cell>
          <cell r="O3041">
            <v>0</v>
          </cell>
        </row>
        <row r="3042">
          <cell r="N3042">
            <v>2.5654199999999996</v>
          </cell>
          <cell r="O3042">
            <v>0</v>
          </cell>
        </row>
        <row r="3043">
          <cell r="N3043">
            <v>15.62712</v>
          </cell>
          <cell r="O3043">
            <v>0</v>
          </cell>
        </row>
        <row r="3044">
          <cell r="N3044">
            <v>29.785919999999997</v>
          </cell>
          <cell r="O3044">
            <v>0</v>
          </cell>
        </row>
        <row r="3045">
          <cell r="N3045">
            <v>5.207752000000001</v>
          </cell>
          <cell r="O3045">
            <v>0</v>
          </cell>
        </row>
        <row r="3046">
          <cell r="N3046">
            <v>60.777959999999986</v>
          </cell>
          <cell r="O3046">
            <v>86.789580000000001</v>
          </cell>
        </row>
        <row r="3047">
          <cell r="N3047">
            <v>19.927199999999999</v>
          </cell>
          <cell r="O3047">
            <v>0</v>
          </cell>
        </row>
        <row r="3048">
          <cell r="N3048">
            <v>60.777959999999986</v>
          </cell>
          <cell r="O3048">
            <v>86.789580000000001</v>
          </cell>
        </row>
        <row r="3049">
          <cell r="N3049">
            <v>0</v>
          </cell>
          <cell r="O3049">
            <v>0</v>
          </cell>
        </row>
        <row r="3050">
          <cell r="N3050">
            <v>0</v>
          </cell>
          <cell r="O3050">
            <v>0</v>
          </cell>
        </row>
        <row r="3051">
          <cell r="N3051">
            <v>0</v>
          </cell>
          <cell r="O3051">
            <v>0</v>
          </cell>
        </row>
        <row r="3052">
          <cell r="N3052">
            <v>70.458199999999991</v>
          </cell>
          <cell r="O3052">
            <v>0</v>
          </cell>
        </row>
        <row r="3053">
          <cell r="N3053">
            <v>2.5712505000000001</v>
          </cell>
          <cell r="O3053">
            <v>0</v>
          </cell>
        </row>
        <row r="3054">
          <cell r="N3054">
            <v>0</v>
          </cell>
          <cell r="O3054">
            <v>0</v>
          </cell>
        </row>
        <row r="3055">
          <cell r="N3055">
            <v>0</v>
          </cell>
          <cell r="O3055">
            <v>0</v>
          </cell>
        </row>
        <row r="3056">
          <cell r="N3056">
            <v>3.9008000000000003</v>
          </cell>
          <cell r="O3056">
            <v>0</v>
          </cell>
        </row>
        <row r="3057">
          <cell r="N3057">
            <v>3.1685720000000002</v>
          </cell>
          <cell r="O3057">
            <v>0</v>
          </cell>
        </row>
        <row r="3058">
          <cell r="N3058">
            <v>15.62712</v>
          </cell>
          <cell r="O3058">
            <v>0</v>
          </cell>
        </row>
        <row r="3059">
          <cell r="N3059">
            <v>29.576159999999998</v>
          </cell>
          <cell r="O3059">
            <v>0</v>
          </cell>
        </row>
        <row r="3060">
          <cell r="N3060">
            <v>67.752479999999991</v>
          </cell>
          <cell r="O3060">
            <v>96.749039999999994</v>
          </cell>
        </row>
        <row r="3061">
          <cell r="N3061">
            <v>53.803440000000002</v>
          </cell>
          <cell r="O3061">
            <v>76.830119999999994</v>
          </cell>
        </row>
        <row r="3062">
          <cell r="N3062">
            <v>5.1101399999999995</v>
          </cell>
          <cell r="O3062">
            <v>0</v>
          </cell>
        </row>
        <row r="3063">
          <cell r="N3063">
            <v>19.467199999999998</v>
          </cell>
          <cell r="O3063">
            <v>0</v>
          </cell>
        </row>
        <row r="3064">
          <cell r="N3064">
            <v>63.498400000000004</v>
          </cell>
          <cell r="O3064">
            <v>0</v>
          </cell>
        </row>
        <row r="3065">
          <cell r="N3065">
            <v>62.56</v>
          </cell>
          <cell r="O3065">
            <v>0</v>
          </cell>
        </row>
        <row r="3066">
          <cell r="N3066">
            <v>62.56</v>
          </cell>
          <cell r="O3066">
            <v>0</v>
          </cell>
        </row>
        <row r="3067">
          <cell r="N3067">
            <v>62.56</v>
          </cell>
          <cell r="O3067">
            <v>0</v>
          </cell>
        </row>
        <row r="3068">
          <cell r="N3068">
            <v>27.291799999999999</v>
          </cell>
          <cell r="O3068">
            <v>0</v>
          </cell>
        </row>
        <row r="3069">
          <cell r="N3069">
            <v>13.215799999999998</v>
          </cell>
          <cell r="O3069">
            <v>0</v>
          </cell>
        </row>
        <row r="3070">
          <cell r="N3070">
            <v>50.908199999999994</v>
          </cell>
          <cell r="O3070">
            <v>0</v>
          </cell>
        </row>
        <row r="3071">
          <cell r="N3071">
            <v>128.84853000000001</v>
          </cell>
          <cell r="O3071">
            <v>0</v>
          </cell>
        </row>
        <row r="3072">
          <cell r="N3072">
            <v>60.292199999999994</v>
          </cell>
          <cell r="O3072">
            <v>0</v>
          </cell>
        </row>
        <row r="3073">
          <cell r="N3073">
            <v>41.445999999999998</v>
          </cell>
          <cell r="O3073">
            <v>0</v>
          </cell>
        </row>
        <row r="3074">
          <cell r="N3074">
            <v>0</v>
          </cell>
          <cell r="O3074">
            <v>0</v>
          </cell>
        </row>
        <row r="3075">
          <cell r="N3075">
            <v>9.8773499999999981</v>
          </cell>
          <cell r="O3075">
            <v>0</v>
          </cell>
        </row>
        <row r="3076">
          <cell r="N3076">
            <v>0</v>
          </cell>
          <cell r="O3076">
            <v>0</v>
          </cell>
        </row>
        <row r="3077">
          <cell r="N3077">
            <v>0</v>
          </cell>
          <cell r="O3077">
            <v>0</v>
          </cell>
        </row>
        <row r="3078">
          <cell r="N3078">
            <v>8.1253480000000007</v>
          </cell>
          <cell r="O3078">
            <v>0</v>
          </cell>
        </row>
        <row r="3079">
          <cell r="N3079">
            <v>8.1253480000000007</v>
          </cell>
          <cell r="O3079">
            <v>0</v>
          </cell>
        </row>
        <row r="3080">
          <cell r="N3080">
            <v>8.1253480000000007</v>
          </cell>
          <cell r="O3080">
            <v>0</v>
          </cell>
        </row>
        <row r="3081">
          <cell r="N3081">
            <v>20.175599999999999</v>
          </cell>
          <cell r="O3081">
            <v>0</v>
          </cell>
        </row>
        <row r="3082">
          <cell r="N3082">
            <v>31.749200000000002</v>
          </cell>
          <cell r="O3082">
            <v>0</v>
          </cell>
        </row>
        <row r="3083">
          <cell r="N3083">
            <v>20.331999999999997</v>
          </cell>
          <cell r="O3083">
            <v>0</v>
          </cell>
        </row>
        <row r="3084">
          <cell r="N3084">
            <v>20.253800000000002</v>
          </cell>
          <cell r="O3084">
            <v>0</v>
          </cell>
        </row>
        <row r="3085">
          <cell r="N3085">
            <v>20.253800000000002</v>
          </cell>
          <cell r="O3085">
            <v>0</v>
          </cell>
        </row>
        <row r="3086">
          <cell r="N3086">
            <v>20.331999999999997</v>
          </cell>
          <cell r="O3086">
            <v>0</v>
          </cell>
        </row>
        <row r="3087">
          <cell r="N3087">
            <v>20.331999999999997</v>
          </cell>
          <cell r="O3087">
            <v>0</v>
          </cell>
        </row>
        <row r="3088">
          <cell r="N3088">
            <v>20.331999999999997</v>
          </cell>
          <cell r="O3088">
            <v>0</v>
          </cell>
        </row>
        <row r="3089">
          <cell r="N3089">
            <v>21.583199999999998</v>
          </cell>
          <cell r="O3089">
            <v>0</v>
          </cell>
        </row>
        <row r="3090">
          <cell r="N3090">
            <v>38.071439999999988</v>
          </cell>
          <cell r="O3090">
            <v>0</v>
          </cell>
        </row>
        <row r="3091">
          <cell r="N3091">
            <v>156.58584000000002</v>
          </cell>
          <cell r="O3091">
            <v>0</v>
          </cell>
        </row>
        <row r="3092">
          <cell r="N3092">
            <v>54.852239999999995</v>
          </cell>
          <cell r="O3092">
            <v>0</v>
          </cell>
        </row>
        <row r="3093">
          <cell r="N3093">
            <v>14.57832</v>
          </cell>
          <cell r="O3093">
            <v>0</v>
          </cell>
        </row>
        <row r="3094">
          <cell r="N3094">
            <v>10.461319999999999</v>
          </cell>
          <cell r="O3094">
            <v>0</v>
          </cell>
        </row>
        <row r="3095">
          <cell r="N3095">
            <v>620.82979999999998</v>
          </cell>
          <cell r="O3095">
            <v>0</v>
          </cell>
        </row>
        <row r="3096">
          <cell r="N3096">
            <v>0</v>
          </cell>
          <cell r="O3096">
            <v>0</v>
          </cell>
        </row>
        <row r="3097">
          <cell r="N3097">
            <v>0</v>
          </cell>
          <cell r="O3097">
            <v>0</v>
          </cell>
        </row>
        <row r="3098">
          <cell r="N3098">
            <v>0</v>
          </cell>
          <cell r="O3098">
            <v>0</v>
          </cell>
        </row>
        <row r="3099">
          <cell r="N3099">
            <v>81.975035999999989</v>
          </cell>
          <cell r="O3099">
            <v>0</v>
          </cell>
        </row>
        <row r="3100">
          <cell r="N3100">
            <v>7.2155600000000009</v>
          </cell>
          <cell r="O3100">
            <v>0</v>
          </cell>
        </row>
        <row r="3101">
          <cell r="N3101">
            <v>17.026669999999999</v>
          </cell>
          <cell r="O3101">
            <v>0</v>
          </cell>
        </row>
        <row r="3102">
          <cell r="N3102">
            <v>15.62712</v>
          </cell>
          <cell r="O3102">
            <v>0</v>
          </cell>
        </row>
        <row r="3103">
          <cell r="N3103">
            <v>29.502743999999996</v>
          </cell>
          <cell r="O3103">
            <v>0</v>
          </cell>
        </row>
        <row r="3104">
          <cell r="N3104">
            <v>5.207752000000001</v>
          </cell>
          <cell r="O3104">
            <v>0</v>
          </cell>
        </row>
        <row r="3105">
          <cell r="N3105">
            <v>60.777959999999986</v>
          </cell>
          <cell r="O3105">
            <v>86.789580000000001</v>
          </cell>
        </row>
        <row r="3106">
          <cell r="N3106">
            <v>19.927199999999999</v>
          </cell>
          <cell r="O3106">
            <v>0</v>
          </cell>
        </row>
        <row r="3107">
          <cell r="N3107">
            <v>60.777959999999986</v>
          </cell>
          <cell r="O3107">
            <v>86.789580000000001</v>
          </cell>
        </row>
        <row r="3108">
          <cell r="N3108">
            <v>0</v>
          </cell>
          <cell r="O3108">
            <v>0</v>
          </cell>
        </row>
        <row r="3109">
          <cell r="N3109">
            <v>0</v>
          </cell>
          <cell r="O3109">
            <v>0</v>
          </cell>
        </row>
        <row r="3110">
          <cell r="N3110">
            <v>0</v>
          </cell>
          <cell r="O3110">
            <v>0</v>
          </cell>
        </row>
        <row r="3111">
          <cell r="N3111">
            <v>84.610284000000007</v>
          </cell>
          <cell r="O3111">
            <v>0</v>
          </cell>
        </row>
        <row r="3112">
          <cell r="N3112">
            <v>0</v>
          </cell>
          <cell r="O3112">
            <v>0</v>
          </cell>
        </row>
        <row r="3113">
          <cell r="N3113">
            <v>0</v>
          </cell>
          <cell r="O3113">
            <v>0</v>
          </cell>
        </row>
        <row r="3114">
          <cell r="N3114">
            <v>1.0361499999999999</v>
          </cell>
          <cell r="O3114">
            <v>0</v>
          </cell>
        </row>
        <row r="3115">
          <cell r="N3115">
            <v>7.7645700000000009</v>
          </cell>
          <cell r="O3115">
            <v>0</v>
          </cell>
        </row>
        <row r="3116">
          <cell r="N3116">
            <v>15.62712</v>
          </cell>
          <cell r="O3116">
            <v>0</v>
          </cell>
        </row>
        <row r="3117">
          <cell r="N3117">
            <v>29.47128</v>
          </cell>
          <cell r="O3117">
            <v>0</v>
          </cell>
        </row>
        <row r="3118">
          <cell r="N3118">
            <v>65.759759999999986</v>
          </cell>
          <cell r="O3118">
            <v>93.903479999999988</v>
          </cell>
        </row>
        <row r="3119">
          <cell r="N3119">
            <v>52.807079999999992</v>
          </cell>
          <cell r="O3119">
            <v>75.407340000000005</v>
          </cell>
        </row>
        <row r="3120">
          <cell r="N3120">
            <v>42.262499999999996</v>
          </cell>
          <cell r="O3120">
            <v>0</v>
          </cell>
        </row>
        <row r="3121">
          <cell r="N3121">
            <v>51.857915999999996</v>
          </cell>
          <cell r="O3121">
            <v>0</v>
          </cell>
        </row>
        <row r="3122">
          <cell r="N3122">
            <v>74.257524000000004</v>
          </cell>
          <cell r="O3122">
            <v>0</v>
          </cell>
        </row>
        <row r="3123">
          <cell r="N3123">
            <v>3.69265</v>
          </cell>
          <cell r="O3123">
            <v>0</v>
          </cell>
        </row>
        <row r="3124">
          <cell r="N3124">
            <v>8.5753199999999978</v>
          </cell>
          <cell r="O3124">
            <v>0</v>
          </cell>
        </row>
        <row r="3125">
          <cell r="N3125">
            <v>8.6852599999999995</v>
          </cell>
          <cell r="O3125">
            <v>0</v>
          </cell>
        </row>
        <row r="3126">
          <cell r="N3126">
            <v>0</v>
          </cell>
          <cell r="O3126">
            <v>0</v>
          </cell>
        </row>
        <row r="3127">
          <cell r="N3127">
            <v>51.010871999999999</v>
          </cell>
          <cell r="O3127">
            <v>0</v>
          </cell>
        </row>
        <row r="3128">
          <cell r="N3128">
            <v>49.881479999999996</v>
          </cell>
          <cell r="O3128">
            <v>0</v>
          </cell>
        </row>
        <row r="3129">
          <cell r="N3129">
            <v>49.881479999999996</v>
          </cell>
          <cell r="O3129">
            <v>0</v>
          </cell>
        </row>
        <row r="3130">
          <cell r="N3130">
            <v>49.881479999999996</v>
          </cell>
          <cell r="O3130">
            <v>0</v>
          </cell>
        </row>
        <row r="3131">
          <cell r="N3131">
            <v>3.2626880000000003</v>
          </cell>
          <cell r="O3131">
            <v>0</v>
          </cell>
        </row>
        <row r="3132">
          <cell r="N3132">
            <v>8.15672</v>
          </cell>
          <cell r="O3132">
            <v>0</v>
          </cell>
        </row>
        <row r="3133">
          <cell r="N3133">
            <v>31.024699999999996</v>
          </cell>
          <cell r="O3133">
            <v>0</v>
          </cell>
        </row>
        <row r="3134">
          <cell r="N3134">
            <v>49.881479999999996</v>
          </cell>
          <cell r="O3134">
            <v>0</v>
          </cell>
        </row>
        <row r="3135">
          <cell r="N3135">
            <v>49.881479999999996</v>
          </cell>
          <cell r="O3135">
            <v>0</v>
          </cell>
        </row>
        <row r="3136">
          <cell r="N3136">
            <v>49.128551999999999</v>
          </cell>
          <cell r="O3136">
            <v>0</v>
          </cell>
        </row>
        <row r="3137">
          <cell r="N3137">
            <v>48.281507999999995</v>
          </cell>
          <cell r="O3137">
            <v>0</v>
          </cell>
        </row>
        <row r="3138">
          <cell r="N3138">
            <v>49.787363999999997</v>
          </cell>
          <cell r="O3138">
            <v>0</v>
          </cell>
        </row>
        <row r="3139">
          <cell r="N3139">
            <v>223.62945999999999</v>
          </cell>
          <cell r="O3139">
            <v>0</v>
          </cell>
        </row>
        <row r="3140">
          <cell r="N3140">
            <v>29.186999999999998</v>
          </cell>
          <cell r="O3140">
            <v>0</v>
          </cell>
        </row>
        <row r="3141">
          <cell r="N3141">
            <v>8.1567200000000017</v>
          </cell>
          <cell r="O3141">
            <v>0</v>
          </cell>
        </row>
        <row r="3142">
          <cell r="N3142">
            <v>28.538399999999996</v>
          </cell>
          <cell r="O3142">
            <v>0</v>
          </cell>
        </row>
        <row r="3143">
          <cell r="N3143">
            <v>0</v>
          </cell>
          <cell r="O3143">
            <v>0</v>
          </cell>
        </row>
        <row r="3144">
          <cell r="N3144">
            <v>15.20875</v>
          </cell>
          <cell r="O3144">
            <v>0</v>
          </cell>
        </row>
        <row r="3145">
          <cell r="N3145">
            <v>0</v>
          </cell>
          <cell r="O3145">
            <v>0</v>
          </cell>
        </row>
        <row r="3146">
          <cell r="N3146">
            <v>0</v>
          </cell>
          <cell r="O3146">
            <v>0</v>
          </cell>
        </row>
        <row r="3147">
          <cell r="N3147">
            <v>13.566549999999999</v>
          </cell>
          <cell r="O3147">
            <v>0</v>
          </cell>
        </row>
        <row r="3148">
          <cell r="N3148">
            <v>13.566549999999999</v>
          </cell>
          <cell r="O3148">
            <v>0</v>
          </cell>
        </row>
        <row r="3149">
          <cell r="N3149">
            <v>59.941449999999989</v>
          </cell>
          <cell r="O3149">
            <v>0</v>
          </cell>
        </row>
        <row r="3150">
          <cell r="N3150">
            <v>31.749200000000002</v>
          </cell>
          <cell r="O3150">
            <v>0</v>
          </cell>
        </row>
        <row r="3151">
          <cell r="N3151">
            <v>43.131899999999987</v>
          </cell>
          <cell r="O3151">
            <v>0</v>
          </cell>
        </row>
        <row r="3152">
          <cell r="N3152">
            <v>8.1253480000000007</v>
          </cell>
          <cell r="O3152">
            <v>0</v>
          </cell>
        </row>
        <row r="3153">
          <cell r="N3153">
            <v>43.888599999999997</v>
          </cell>
          <cell r="O3153">
            <v>0</v>
          </cell>
        </row>
        <row r="3154">
          <cell r="N3154">
            <v>0</v>
          </cell>
          <cell r="O3154">
            <v>0</v>
          </cell>
        </row>
        <row r="3155">
          <cell r="N3155">
            <v>0</v>
          </cell>
          <cell r="O3155">
            <v>0</v>
          </cell>
        </row>
        <row r="3156">
          <cell r="N3156">
            <v>0</v>
          </cell>
          <cell r="O3156">
            <v>0</v>
          </cell>
        </row>
        <row r="3157">
          <cell r="N3157">
            <v>5.207752000000001</v>
          </cell>
          <cell r="O3157">
            <v>0</v>
          </cell>
        </row>
        <row r="3158">
          <cell r="N3158">
            <v>42.540800000000004</v>
          </cell>
          <cell r="O3158">
            <v>0</v>
          </cell>
        </row>
        <row r="3159">
          <cell r="N3159">
            <v>61.308799999999998</v>
          </cell>
          <cell r="O3159">
            <v>0</v>
          </cell>
        </row>
        <row r="3160">
          <cell r="N3160">
            <v>58.373999999999995</v>
          </cell>
          <cell r="O3160">
            <v>0</v>
          </cell>
        </row>
        <row r="3161">
          <cell r="N3161">
            <v>38.91599999999999</v>
          </cell>
          <cell r="O3161">
            <v>0</v>
          </cell>
        </row>
        <row r="3162">
          <cell r="N3162">
            <v>526.89193499999999</v>
          </cell>
          <cell r="O3162">
            <v>0</v>
          </cell>
        </row>
        <row r="3163">
          <cell r="N3163">
            <v>0</v>
          </cell>
          <cell r="O3163">
            <v>0</v>
          </cell>
        </row>
        <row r="3164">
          <cell r="N3164">
            <v>0</v>
          </cell>
          <cell r="O3164">
            <v>0</v>
          </cell>
        </row>
        <row r="3165">
          <cell r="N3165">
            <v>0</v>
          </cell>
          <cell r="O3165">
            <v>0</v>
          </cell>
        </row>
        <row r="3166">
          <cell r="N3166">
            <v>0</v>
          </cell>
          <cell r="O3166">
            <v>0</v>
          </cell>
        </row>
        <row r="3167">
          <cell r="N3167">
            <v>68.112200000000001</v>
          </cell>
          <cell r="O3167">
            <v>0</v>
          </cell>
        </row>
        <row r="3168">
          <cell r="N3168">
            <v>17.986000000000001</v>
          </cell>
          <cell r="O3168">
            <v>0</v>
          </cell>
        </row>
        <row r="3169">
          <cell r="N3169">
            <v>5.678332000000001</v>
          </cell>
          <cell r="O3169">
            <v>0</v>
          </cell>
        </row>
        <row r="3170">
          <cell r="N3170">
            <v>15.62712</v>
          </cell>
          <cell r="O3170">
            <v>0</v>
          </cell>
        </row>
        <row r="3171">
          <cell r="N3171">
            <v>29.47128</v>
          </cell>
          <cell r="O3171">
            <v>0</v>
          </cell>
        </row>
        <row r="3172">
          <cell r="N3172">
            <v>60.777959999999986</v>
          </cell>
          <cell r="O3172">
            <v>86.789580000000001</v>
          </cell>
        </row>
        <row r="3173">
          <cell r="N3173">
            <v>19.927199999999999</v>
          </cell>
          <cell r="O3173">
            <v>0</v>
          </cell>
        </row>
        <row r="3174">
          <cell r="N3174">
            <v>60.777959999999986</v>
          </cell>
          <cell r="O3174">
            <v>86.789580000000001</v>
          </cell>
        </row>
        <row r="3175">
          <cell r="N3175">
            <v>0</v>
          </cell>
          <cell r="O3175">
            <v>0</v>
          </cell>
        </row>
        <row r="3176">
          <cell r="N3176">
            <v>0</v>
          </cell>
          <cell r="O3176">
            <v>0</v>
          </cell>
        </row>
        <row r="3177">
          <cell r="N3177">
            <v>0</v>
          </cell>
          <cell r="O3177">
            <v>0</v>
          </cell>
        </row>
        <row r="3178">
          <cell r="N3178">
            <v>69.910800000000009</v>
          </cell>
          <cell r="O3178">
            <v>0</v>
          </cell>
        </row>
        <row r="3179">
          <cell r="N3179">
            <v>2.5712505000000001</v>
          </cell>
          <cell r="O3179">
            <v>0</v>
          </cell>
        </row>
        <row r="3180">
          <cell r="N3180">
            <v>0</v>
          </cell>
          <cell r="O3180">
            <v>0</v>
          </cell>
        </row>
        <row r="3181">
          <cell r="N3181">
            <v>0</v>
          </cell>
          <cell r="O3181">
            <v>0</v>
          </cell>
        </row>
        <row r="3182">
          <cell r="N3182">
            <v>1.2438400000000001</v>
          </cell>
          <cell r="O3182">
            <v>0</v>
          </cell>
        </row>
        <row r="3183">
          <cell r="N3183">
            <v>2.0391800000000004</v>
          </cell>
          <cell r="O3183">
            <v>0</v>
          </cell>
        </row>
        <row r="3184">
          <cell r="N3184">
            <v>15.62712</v>
          </cell>
          <cell r="O3184">
            <v>0</v>
          </cell>
        </row>
        <row r="3185">
          <cell r="N3185">
            <v>29.47128</v>
          </cell>
          <cell r="O3185">
            <v>0</v>
          </cell>
        </row>
        <row r="3186">
          <cell r="N3186">
            <v>67.752479999999991</v>
          </cell>
          <cell r="O3186">
            <v>96.749039999999994</v>
          </cell>
        </row>
        <row r="3187">
          <cell r="N3187">
            <v>53.803440000000002</v>
          </cell>
          <cell r="O3187">
            <v>76.830119999999994</v>
          </cell>
        </row>
        <row r="3188">
          <cell r="N3188">
            <v>6.0861679999999998</v>
          </cell>
          <cell r="O3188">
            <v>0</v>
          </cell>
        </row>
        <row r="3189">
          <cell r="N3189">
            <v>3.5764080000000007</v>
          </cell>
          <cell r="O3189">
            <v>0</v>
          </cell>
        </row>
        <row r="3190">
          <cell r="N3190">
            <v>3.5764080000000007</v>
          </cell>
          <cell r="O3190">
            <v>0</v>
          </cell>
        </row>
        <row r="3191">
          <cell r="N3191">
            <v>5.1136360000000014</v>
          </cell>
          <cell r="O3191">
            <v>0</v>
          </cell>
        </row>
        <row r="3192">
          <cell r="N3192">
            <v>0</v>
          </cell>
          <cell r="O3192">
            <v>0</v>
          </cell>
        </row>
        <row r="3193">
          <cell r="N3193">
            <v>6.9724499999999994</v>
          </cell>
          <cell r="O3193">
            <v>0</v>
          </cell>
        </row>
        <row r="3194">
          <cell r="N3194">
            <v>43.348100000000002</v>
          </cell>
          <cell r="O3194">
            <v>0</v>
          </cell>
        </row>
        <row r="3195">
          <cell r="N3195">
            <v>3.8273840000000003</v>
          </cell>
          <cell r="O3195">
            <v>0</v>
          </cell>
        </row>
        <row r="3196">
          <cell r="N3196">
            <v>5.2391239999999994</v>
          </cell>
          <cell r="O3196">
            <v>0</v>
          </cell>
        </row>
        <row r="3197">
          <cell r="N3197">
            <v>5.2391239999999994</v>
          </cell>
          <cell r="O3197">
            <v>0</v>
          </cell>
        </row>
        <row r="3198">
          <cell r="N3198">
            <v>3.8273840000000003</v>
          </cell>
          <cell r="O3198">
            <v>0</v>
          </cell>
        </row>
        <row r="3199">
          <cell r="N3199">
            <v>38.159299999999995</v>
          </cell>
          <cell r="O3199">
            <v>0</v>
          </cell>
        </row>
        <row r="3200">
          <cell r="N3200">
            <v>4.0469879999999998</v>
          </cell>
          <cell r="O3200">
            <v>0</v>
          </cell>
        </row>
        <row r="3201">
          <cell r="N3201">
            <v>3.2313160000000005</v>
          </cell>
          <cell r="O3201">
            <v>0</v>
          </cell>
        </row>
        <row r="3202">
          <cell r="N3202">
            <v>3.2313160000000005</v>
          </cell>
          <cell r="O3202">
            <v>0</v>
          </cell>
        </row>
        <row r="3203">
          <cell r="N3203">
            <v>7.9998600000000009</v>
          </cell>
          <cell r="O3203">
            <v>0</v>
          </cell>
        </row>
        <row r="3204">
          <cell r="N3204">
            <v>30.754449999999995</v>
          </cell>
          <cell r="O3204">
            <v>0</v>
          </cell>
        </row>
        <row r="3205">
          <cell r="N3205">
            <v>6.58812</v>
          </cell>
          <cell r="O3205">
            <v>0</v>
          </cell>
        </row>
        <row r="3206">
          <cell r="N3206">
            <v>6.9724499999999994</v>
          </cell>
          <cell r="O3206">
            <v>0</v>
          </cell>
        </row>
        <row r="3207">
          <cell r="N3207">
            <v>30.754449999999995</v>
          </cell>
          <cell r="O3207">
            <v>0</v>
          </cell>
        </row>
        <row r="3208">
          <cell r="N3208">
            <v>3.8273840000000003</v>
          </cell>
          <cell r="O3208">
            <v>0</v>
          </cell>
        </row>
        <row r="3209">
          <cell r="N3209">
            <v>4.8940320000000002</v>
          </cell>
          <cell r="O3209">
            <v>0</v>
          </cell>
        </row>
        <row r="3210">
          <cell r="N3210">
            <v>18.917499999999997</v>
          </cell>
          <cell r="O3210">
            <v>0</v>
          </cell>
        </row>
        <row r="3211">
          <cell r="N3211">
            <v>4.8940320000000002</v>
          </cell>
          <cell r="O3211">
            <v>0</v>
          </cell>
        </row>
        <row r="3212">
          <cell r="N3212">
            <v>18.917499999999997</v>
          </cell>
          <cell r="O3212">
            <v>0</v>
          </cell>
        </row>
        <row r="3213">
          <cell r="N3213">
            <v>265.30143500000003</v>
          </cell>
          <cell r="O3213">
            <v>0</v>
          </cell>
        </row>
        <row r="3214">
          <cell r="N3214">
            <v>51.064599999999999</v>
          </cell>
          <cell r="O3214">
            <v>0</v>
          </cell>
        </row>
        <row r="3215">
          <cell r="N3215">
            <v>4.40496</v>
          </cell>
          <cell r="O3215">
            <v>0</v>
          </cell>
        </row>
      </sheetData>
      <sheetData sheetId="11" refreshError="1"/>
      <sheetData sheetId="12"/>
      <sheetData sheetId="13" refreshError="1"/>
      <sheetData sheetId="14"/>
      <sheetData sheetId="15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al"/>
      <sheetName val="facturatie"/>
      <sheetName val="kengetal incl. afval"/>
      <sheetName val="kengetal excl. afval"/>
      <sheetName val="frequentie max"/>
      <sheetName val="ruimtestaat"/>
      <sheetName val="uurtarieven"/>
      <sheetName val="additionele werkzaamheden"/>
      <sheetName val="machine investeringskosten"/>
      <sheetName val="overnamekosten"/>
      <sheetName val="glas prijzen"/>
      <sheetName val="glas totaal"/>
      <sheetName val="sanitaire voorzieningen"/>
      <sheetName val="afroepprijzen"/>
      <sheetName val="vervanging eigen dienst"/>
      <sheetName val="besteknummers"/>
      <sheetName val="additioneel"/>
      <sheetName val="artikelprijzen"/>
      <sheetName val="3-ZMC Rmst UB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</sheetPr>
  <dimension ref="A1:P50"/>
  <sheetViews>
    <sheetView showGridLines="0" showZeros="0" tabSelected="1" zoomScale="85" zoomScaleNormal="85" zoomScaleSheetLayoutView="90" workbookViewId="0">
      <pane ySplit="11" topLeftCell="A12" activePane="bottomLeft" state="frozen"/>
      <selection activeCell="D28" sqref="D28"/>
      <selection pane="bottomLeft" activeCell="C23" sqref="C23"/>
    </sheetView>
  </sheetViews>
  <sheetFormatPr defaultColWidth="9.33203125" defaultRowHeight="13.2"/>
  <cols>
    <col min="1" max="1" width="33.109375" style="3" customWidth="1"/>
    <col min="2" max="2" width="20.6640625" style="3" customWidth="1"/>
    <col min="3" max="5" width="19.5546875" style="3" customWidth="1"/>
    <col min="6" max="6" width="10.6640625" style="3" customWidth="1"/>
    <col min="7" max="7" width="16.88671875" style="3" customWidth="1"/>
    <col min="8" max="8" width="14.88671875" style="3" bestFit="1" customWidth="1"/>
    <col min="9" max="9" width="19.33203125" style="3" customWidth="1"/>
    <col min="10" max="10" width="2.44140625" style="3" customWidth="1"/>
    <col min="11" max="11" width="17.6640625" style="3" customWidth="1"/>
    <col min="12" max="12" width="9.33203125" style="3"/>
    <col min="13" max="13" width="13.33203125" style="3" bestFit="1" customWidth="1"/>
    <col min="14" max="14" width="9.33203125" style="3"/>
    <col min="15" max="15" width="9.5546875" style="3" bestFit="1" customWidth="1"/>
    <col min="16" max="16384" width="9.33203125" style="3"/>
  </cols>
  <sheetData>
    <row r="1" spans="1:16">
      <c r="A1" s="157" t="s">
        <v>0</v>
      </c>
      <c r="B1" s="2"/>
    </row>
    <row r="2" spans="1:16">
      <c r="A2" s="5"/>
      <c r="B2" s="2"/>
    </row>
    <row r="3" spans="1:16" s="37" customFormat="1" ht="15.6">
      <c r="A3" s="162" t="s">
        <v>1</v>
      </c>
      <c r="B3" s="163" t="s">
        <v>2</v>
      </c>
      <c r="C3" s="6"/>
      <c r="D3" s="6"/>
      <c r="E3" s="6"/>
      <c r="F3" s="6"/>
      <c r="G3" s="6"/>
      <c r="H3" s="9"/>
      <c r="I3" s="3"/>
    </row>
    <row r="4" spans="1:16" s="37" customFormat="1" ht="15.6">
      <c r="A4" s="162" t="s">
        <v>3</v>
      </c>
      <c r="B4" s="163" t="s">
        <v>4</v>
      </c>
      <c r="C4" s="6"/>
      <c r="D4" s="6"/>
      <c r="E4" s="6"/>
      <c r="F4" s="6"/>
      <c r="G4" s="6"/>
      <c r="H4" s="9"/>
      <c r="I4" s="3"/>
    </row>
    <row r="5" spans="1:16" s="37" customFormat="1" ht="15.6">
      <c r="A5" s="162" t="s">
        <v>5</v>
      </c>
      <c r="B5" s="163" t="s">
        <v>6</v>
      </c>
      <c r="C5" s="6"/>
      <c r="D5" s="6"/>
      <c r="E5" s="6"/>
      <c r="F5" s="6"/>
      <c r="G5" s="6"/>
      <c r="H5" s="9"/>
      <c r="I5" s="3"/>
    </row>
    <row r="6" spans="1:16" s="37" customFormat="1" ht="15.6">
      <c r="A6" s="162" t="s">
        <v>7</v>
      </c>
      <c r="B6" s="382" t="s">
        <v>8</v>
      </c>
      <c r="C6" s="6"/>
      <c r="D6" s="6"/>
      <c r="E6" s="6"/>
      <c r="F6" s="6"/>
      <c r="G6" s="6"/>
      <c r="H6" s="9"/>
      <c r="I6" s="3"/>
    </row>
    <row r="7" spans="1:16" s="37" customFormat="1" ht="15.6">
      <c r="A7" s="162" t="s">
        <v>9</v>
      </c>
      <c r="B7" s="304"/>
      <c r="C7" s="305"/>
      <c r="D7" s="6"/>
      <c r="E7" s="6"/>
      <c r="F7" s="6"/>
      <c r="G7" s="6"/>
      <c r="H7" s="9"/>
      <c r="I7" s="9"/>
    </row>
    <row r="8" spans="1:16" s="37" customFormat="1" ht="15.6">
      <c r="A8" s="162" t="s">
        <v>10</v>
      </c>
      <c r="B8" s="393">
        <v>45658</v>
      </c>
      <c r="C8" s="6"/>
      <c r="D8" s="6"/>
      <c r="E8" s="6"/>
      <c r="F8" s="6"/>
      <c r="G8" s="6"/>
      <c r="H8" s="9"/>
      <c r="I8" s="9"/>
    </row>
    <row r="9" spans="1:16" s="37" customFormat="1" ht="15.6">
      <c r="A9" s="162" t="s">
        <v>11</v>
      </c>
      <c r="B9" s="309" t="s">
        <v>12</v>
      </c>
      <c r="C9" s="6"/>
      <c r="D9" s="6"/>
      <c r="E9" s="6"/>
      <c r="F9" s="6"/>
      <c r="G9" s="6"/>
      <c r="H9" s="9"/>
      <c r="I9" s="9"/>
    </row>
    <row r="10" spans="1:16" s="392" customFormat="1" ht="15.6">
      <c r="A10" s="162" t="s">
        <v>13</v>
      </c>
      <c r="B10" s="388" t="s">
        <v>483</v>
      </c>
      <c r="C10" s="389"/>
      <c r="D10" s="390"/>
      <c r="E10" s="390"/>
      <c r="F10" s="390"/>
      <c r="G10" s="391"/>
      <c r="H10" s="391"/>
      <c r="I10" s="391"/>
      <c r="J10" s="391"/>
      <c r="K10" s="391"/>
      <c r="L10" s="391"/>
    </row>
    <row r="11" spans="1:16" s="37" customFormat="1" ht="15">
      <c r="A11" s="39"/>
      <c r="H11" s="38"/>
      <c r="I11" s="38"/>
    </row>
    <row r="12" spans="1:16" s="37" customFormat="1" ht="15.6">
      <c r="A12" s="402" t="s">
        <v>14</v>
      </c>
      <c r="B12" s="403"/>
      <c r="C12" s="403"/>
      <c r="D12" s="403"/>
      <c r="E12" s="403"/>
      <c r="F12" s="403"/>
      <c r="G12" s="403"/>
      <c r="H12" s="404"/>
      <c r="I12" s="38"/>
    </row>
    <row r="13" spans="1:16" ht="15">
      <c r="B13" s="41"/>
      <c r="E13" s="42"/>
      <c r="G13" s="43"/>
      <c r="H13" s="44"/>
      <c r="I13" s="38"/>
      <c r="J13" s="37"/>
      <c r="K13" s="37"/>
      <c r="L13" s="37"/>
      <c r="M13" s="37"/>
      <c r="N13" s="37"/>
      <c r="O13" s="37"/>
      <c r="P13" s="37"/>
    </row>
    <row r="14" spans="1:16" ht="15">
      <c r="A14" s="248"/>
      <c r="E14" s="40"/>
      <c r="G14" s="246" t="s">
        <v>15</v>
      </c>
      <c r="H14" s="246" t="s">
        <v>15</v>
      </c>
      <c r="I14" s="38"/>
      <c r="J14" s="37"/>
      <c r="K14" s="37"/>
      <c r="L14" s="37"/>
      <c r="M14" s="37"/>
      <c r="N14" s="37"/>
      <c r="O14" s="37"/>
      <c r="P14" s="37"/>
    </row>
    <row r="15" spans="1:16" ht="15">
      <c r="A15" s="242"/>
      <c r="E15" s="42"/>
      <c r="G15" s="247" t="s">
        <v>16</v>
      </c>
      <c r="H15" s="247" t="s">
        <v>17</v>
      </c>
      <c r="I15" s="38"/>
      <c r="J15" s="37"/>
      <c r="K15" s="37"/>
      <c r="L15" s="37"/>
      <c r="M15" s="37"/>
      <c r="N15" s="37"/>
      <c r="O15" s="37"/>
      <c r="P15" s="37"/>
    </row>
    <row r="16" spans="1:16" ht="15">
      <c r="A16" s="242" t="str">
        <f ca="1">'3a-Ballastbed - DAG'!C4</f>
        <v>3a-Ballastbed - DAG</v>
      </c>
      <c r="E16" s="40"/>
      <c r="G16" s="243">
        <f>'3a-Ballastbed - DAG'!L22</f>
        <v>0</v>
      </c>
      <c r="H16" s="369"/>
      <c r="I16" s="38"/>
      <c r="J16" s="37"/>
      <c r="K16" s="37"/>
      <c r="L16" s="37"/>
      <c r="M16" s="37"/>
      <c r="N16" s="37"/>
      <c r="O16" s="37"/>
      <c r="P16" s="37"/>
    </row>
    <row r="17" spans="1:16" ht="15">
      <c r="A17" s="242"/>
      <c r="E17" s="40"/>
      <c r="G17" s="243"/>
      <c r="H17" s="243"/>
      <c r="I17" s="38"/>
      <c r="J17" s="37"/>
      <c r="K17" s="37"/>
      <c r="L17" s="37"/>
      <c r="M17" s="37"/>
      <c r="N17" s="37"/>
      <c r="O17" s="37"/>
      <c r="P17" s="37"/>
    </row>
    <row r="18" spans="1:16" ht="15">
      <c r="A18" s="242" t="str">
        <f ca="1">'3b-Ballastbed - NACHT'!C4</f>
        <v>3b-Ballastbed - NACHT</v>
      </c>
      <c r="E18" s="42"/>
      <c r="G18" s="369"/>
      <c r="H18" s="243">
        <f>'3b-Ballastbed - NACHT'!L33</f>
        <v>0</v>
      </c>
      <c r="I18" s="38"/>
      <c r="J18" s="37"/>
      <c r="K18" s="37"/>
      <c r="L18" s="37"/>
      <c r="M18" s="37"/>
      <c r="N18" s="37"/>
      <c r="O18" s="37"/>
      <c r="P18" s="37"/>
    </row>
    <row r="19" spans="1:16" ht="15">
      <c r="A19" s="242"/>
      <c r="E19" s="42"/>
      <c r="G19" s="243"/>
      <c r="H19" s="243"/>
      <c r="I19" s="38"/>
      <c r="J19" s="37"/>
      <c r="K19" s="37"/>
      <c r="L19" s="37"/>
      <c r="M19" s="37"/>
      <c r="N19" s="37"/>
      <c r="O19" s="37"/>
      <c r="P19" s="37"/>
    </row>
    <row r="20" spans="1:16" ht="15">
      <c r="A20" s="242" t="str">
        <f ca="1">'3c-Ballast perron BN '!B4</f>
        <v xml:space="preserve">3c-Ballast perron BN </v>
      </c>
      <c r="E20" s="40"/>
      <c r="G20" s="369"/>
      <c r="H20" s="243">
        <f>'3c-Ballast perron BN '!L192</f>
        <v>0</v>
      </c>
      <c r="I20" s="38"/>
      <c r="J20" s="37"/>
      <c r="K20" s="37"/>
      <c r="L20" s="37"/>
      <c r="M20" s="37"/>
      <c r="N20" s="37"/>
      <c r="O20" s="37"/>
      <c r="P20" s="37"/>
    </row>
    <row r="21" spans="1:16" ht="15">
      <c r="A21" s="242"/>
      <c r="E21" s="40"/>
      <c r="G21" s="243"/>
      <c r="H21" s="243"/>
      <c r="I21" s="38"/>
      <c r="J21" s="37"/>
      <c r="K21" s="37"/>
      <c r="L21" s="37"/>
      <c r="M21" s="37"/>
      <c r="N21" s="37"/>
      <c r="O21" s="37"/>
      <c r="P21" s="37"/>
    </row>
    <row r="22" spans="1:16" ht="15">
      <c r="A22" s="242" t="str">
        <f ca="1">'3d-Ballast perron NZL '!B4</f>
        <v xml:space="preserve">3d-Ballast perron NZL </v>
      </c>
      <c r="E22" s="42"/>
      <c r="G22" s="369"/>
      <c r="H22" s="243">
        <f>'3d-Ballast perron NZL '!L55</f>
        <v>0</v>
      </c>
      <c r="I22" s="38"/>
      <c r="J22" s="37"/>
      <c r="K22" s="37"/>
      <c r="L22" s="37"/>
      <c r="M22" s="37"/>
      <c r="N22" s="37"/>
      <c r="O22" s="37"/>
      <c r="P22" s="37"/>
    </row>
    <row r="23" spans="1:16" ht="15">
      <c r="A23" s="242"/>
      <c r="E23" s="42"/>
      <c r="G23" s="243"/>
      <c r="H23" s="243"/>
      <c r="I23" s="38"/>
      <c r="J23" s="37"/>
      <c r="K23" s="37"/>
      <c r="L23" s="37"/>
      <c r="M23" s="37"/>
      <c r="N23" s="37"/>
      <c r="O23" s="37"/>
      <c r="P23" s="37"/>
    </row>
    <row r="24" spans="1:16" ht="15">
      <c r="A24" s="242" t="str">
        <f ca="1">'4-Tunnels - NACHT'!C4</f>
        <v>4-Tunnels - NACHT</v>
      </c>
      <c r="E24" s="40"/>
      <c r="G24" s="369"/>
      <c r="H24" s="243" t="e">
        <f>'4-Tunnels - NACHT'!M21</f>
        <v>#NAME?</v>
      </c>
      <c r="I24" s="38"/>
      <c r="J24" s="37"/>
      <c r="K24" s="37"/>
      <c r="L24" s="37"/>
      <c r="M24" s="37"/>
      <c r="N24" s="37"/>
      <c r="O24" s="37"/>
      <c r="P24" s="37"/>
    </row>
    <row r="25" spans="1:16" ht="15">
      <c r="A25" s="242"/>
      <c r="E25" s="40"/>
      <c r="G25" s="243"/>
      <c r="H25" s="243"/>
      <c r="I25" s="38"/>
      <c r="J25" s="37"/>
      <c r="K25" s="37"/>
      <c r="L25" s="37"/>
      <c r="M25" s="37"/>
      <c r="N25" s="37"/>
      <c r="O25" s="37"/>
      <c r="P25" s="37"/>
    </row>
    <row r="26" spans="1:16" ht="15">
      <c r="A26" s="242" t="str">
        <f ca="1">'5 - Kunstwerken'!D4</f>
        <v>5 - Kunstwerken</v>
      </c>
      <c r="E26" s="42"/>
      <c r="G26" s="369"/>
      <c r="H26" s="243">
        <f>'5 - Kunstwerken'!T63</f>
        <v>0</v>
      </c>
      <c r="I26" s="38"/>
      <c r="J26" s="37"/>
      <c r="K26" s="37"/>
      <c r="L26" s="37"/>
      <c r="M26" s="37"/>
      <c r="N26" s="37"/>
      <c r="O26" s="37"/>
      <c r="P26" s="37"/>
    </row>
    <row r="27" spans="1:16" ht="15">
      <c r="A27" s="242"/>
      <c r="E27" s="42"/>
      <c r="G27" s="243"/>
      <c r="H27" s="243"/>
      <c r="I27" s="38"/>
      <c r="J27" s="37"/>
      <c r="K27" s="37"/>
      <c r="L27" s="37"/>
      <c r="M27" s="37"/>
      <c r="N27" s="37"/>
      <c r="O27" s="37"/>
      <c r="P27" s="37"/>
    </row>
    <row r="28" spans="1:16" ht="15">
      <c r="A28" s="242" t="s">
        <v>18</v>
      </c>
      <c r="C28" s="37"/>
      <c r="D28" s="37"/>
      <c r="E28" s="40"/>
      <c r="G28" s="243">
        <f>'8- Machinekosten'!P22</f>
        <v>0</v>
      </c>
      <c r="H28" s="243"/>
      <c r="I28" s="38"/>
      <c r="J28" s="37"/>
      <c r="K28" s="37"/>
      <c r="L28" s="37"/>
      <c r="M28" s="37"/>
      <c r="N28" s="37"/>
      <c r="O28" s="37"/>
      <c r="P28" s="37"/>
    </row>
    <row r="29" spans="1:16" ht="15">
      <c r="A29" s="242" t="s">
        <v>19</v>
      </c>
      <c r="E29" s="42"/>
      <c r="G29" s="243">
        <f>'8- Machinekosten'!P34</f>
        <v>0</v>
      </c>
      <c r="H29" s="243"/>
      <c r="I29" s="38"/>
      <c r="J29" s="37"/>
      <c r="K29" s="37"/>
      <c r="L29" s="37"/>
      <c r="M29" s="37"/>
      <c r="N29" s="37"/>
    </row>
    <row r="30" spans="1:16" ht="15">
      <c r="A30" s="242"/>
      <c r="E30" s="42"/>
      <c r="G30" s="243"/>
      <c r="H30" s="243"/>
      <c r="I30" s="38"/>
      <c r="J30" s="37"/>
      <c r="K30" s="37"/>
      <c r="L30" s="37"/>
      <c r="M30" s="37"/>
      <c r="N30" s="37"/>
    </row>
    <row r="31" spans="1:16" ht="15">
      <c r="A31" s="242" t="str">
        <f ca="1">'Kosten benodigd materieel GVB'!B4</f>
        <v>Kosten benodigd materieel GVB</v>
      </c>
      <c r="E31" s="42"/>
      <c r="G31" s="243"/>
      <c r="H31" s="243">
        <f>'Kosten benodigd materieel GVB'!D20</f>
        <v>0</v>
      </c>
      <c r="I31" s="38"/>
      <c r="J31" s="37"/>
      <c r="K31" s="37"/>
      <c r="L31" s="37"/>
      <c r="M31" s="37"/>
      <c r="N31" s="37"/>
    </row>
    <row r="32" spans="1:16" ht="15">
      <c r="A32" s="242"/>
      <c r="E32" s="42"/>
      <c r="G32" s="243"/>
      <c r="H32" s="243"/>
      <c r="I32" s="38"/>
      <c r="J32" s="37"/>
      <c r="K32" s="37"/>
      <c r="L32" s="37"/>
      <c r="M32" s="37"/>
      <c r="N32" s="37"/>
      <c r="O32" s="37"/>
      <c r="P32" s="37"/>
    </row>
    <row r="33" spans="1:16" ht="15">
      <c r="A33" s="266"/>
      <c r="B33" s="266"/>
      <c r="C33" s="266"/>
      <c r="D33" s="330" t="s">
        <v>20</v>
      </c>
      <c r="E33" s="330" t="s">
        <v>21</v>
      </c>
      <c r="G33" s="243"/>
      <c r="H33" s="243"/>
      <c r="I33" s="38"/>
      <c r="J33" s="37"/>
      <c r="K33" s="37"/>
      <c r="L33" s="37"/>
      <c r="M33" s="37"/>
      <c r="N33" s="37"/>
      <c r="O33" s="37"/>
      <c r="P33" s="37"/>
    </row>
    <row r="34" spans="1:16" ht="15" customHeight="1">
      <c r="A34" s="242" t="s">
        <v>22</v>
      </c>
      <c r="B34" s="266"/>
      <c r="C34" s="266"/>
      <c r="D34" s="331">
        <v>0</v>
      </c>
      <c r="E34" s="332">
        <v>0</v>
      </c>
      <c r="G34" s="243">
        <f>D34*E34*52</f>
        <v>0</v>
      </c>
      <c r="H34" s="38"/>
      <c r="I34" s="38"/>
      <c r="J34" s="37"/>
      <c r="K34" s="37"/>
      <c r="L34" s="37"/>
      <c r="M34" s="37"/>
      <c r="N34" s="37"/>
      <c r="O34" s="37"/>
      <c r="P34" s="37"/>
    </row>
    <row r="35" spans="1:16" s="66" customFormat="1" ht="15">
      <c r="A35" s="244"/>
      <c r="G35" s="245"/>
      <c r="H35" s="333"/>
      <c r="I35" s="38"/>
      <c r="J35" s="37"/>
      <c r="K35" s="37"/>
      <c r="L35" s="37"/>
      <c r="M35" s="37"/>
      <c r="N35" s="37"/>
    </row>
    <row r="36" spans="1:16" s="66" customFormat="1" ht="15">
      <c r="A36" s="233" t="s">
        <v>23</v>
      </c>
      <c r="B36" s="234"/>
      <c r="C36" s="234"/>
      <c r="D36" s="234"/>
      <c r="E36" s="234"/>
      <c r="F36" s="234" t="s">
        <v>24</v>
      </c>
      <c r="G36" s="234"/>
      <c r="H36" s="236" t="e">
        <f>SUM(H16:H34)+SUM(G16:G34)</f>
        <v>#NAME?</v>
      </c>
      <c r="I36" s="38"/>
      <c r="J36" s="37"/>
      <c r="K36" s="37"/>
      <c r="L36" s="37"/>
      <c r="M36" s="37"/>
      <c r="N36" s="37"/>
    </row>
    <row r="37" spans="1:16" s="66" customFormat="1" ht="15">
      <c r="A37" s="266" t="s">
        <v>25</v>
      </c>
      <c r="B37" s="266"/>
      <c r="C37" s="266"/>
      <c r="D37" s="266"/>
      <c r="E37" s="266"/>
      <c r="F37" s="266"/>
      <c r="G37" s="335">
        <v>0.21</v>
      </c>
      <c r="H37" s="334" t="e">
        <f>H36*G37</f>
        <v>#NAME?</v>
      </c>
      <c r="I37" s="38"/>
      <c r="J37" s="37"/>
      <c r="K37" s="37"/>
      <c r="L37" s="37"/>
      <c r="M37" s="37"/>
      <c r="N37" s="37"/>
    </row>
    <row r="38" spans="1:16" s="66" customFormat="1" ht="15">
      <c r="A38" s="266" t="s">
        <v>26</v>
      </c>
      <c r="B38" s="266"/>
      <c r="C38" s="266"/>
      <c r="D38" s="266"/>
      <c r="E38" s="266"/>
      <c r="F38" s="266"/>
      <c r="G38" s="266"/>
      <c r="H38" s="230" t="e">
        <f>H37+H36</f>
        <v>#NAME?</v>
      </c>
      <c r="I38" s="38"/>
      <c r="J38" s="37"/>
      <c r="K38" s="37"/>
      <c r="L38" s="37"/>
      <c r="M38" s="37"/>
      <c r="N38" s="37"/>
    </row>
    <row r="39" spans="1:16" s="66" customFormat="1" ht="15">
      <c r="A39" s="266"/>
      <c r="B39" s="266"/>
      <c r="C39" s="266"/>
      <c r="D39" s="266"/>
      <c r="E39" s="266"/>
      <c r="F39" s="266"/>
      <c r="G39" s="266"/>
      <c r="H39" s="230"/>
      <c r="I39" s="38"/>
      <c r="J39" s="37"/>
      <c r="K39" s="37"/>
      <c r="L39" s="37"/>
      <c r="M39" s="37"/>
      <c r="N39" s="37"/>
    </row>
    <row r="40" spans="1:16" s="66" customFormat="1" ht="15">
      <c r="A40" s="405" t="s">
        <v>27</v>
      </c>
      <c r="B40" s="406"/>
      <c r="C40" s="406"/>
      <c r="D40" s="406"/>
      <c r="E40" s="406"/>
      <c r="F40" s="406"/>
      <c r="G40" s="406"/>
      <c r="H40" s="406"/>
      <c r="I40" s="38"/>
      <c r="J40" s="37"/>
      <c r="K40" s="37"/>
      <c r="L40" s="37"/>
      <c r="M40" s="37"/>
      <c r="N40" s="37"/>
    </row>
    <row r="41" spans="1:16" s="66" customFormat="1" ht="15">
      <c r="A41" s="407"/>
      <c r="B41" s="408"/>
      <c r="C41" s="408"/>
      <c r="D41" s="408"/>
      <c r="E41" s="408"/>
      <c r="F41" s="408"/>
      <c r="G41" s="408"/>
      <c r="H41" s="408"/>
      <c r="I41" s="38"/>
      <c r="J41" s="37"/>
      <c r="K41" s="37"/>
      <c r="L41" s="37"/>
      <c r="M41" s="37"/>
      <c r="N41" s="37"/>
    </row>
    <row r="42" spans="1:16" s="66" customFormat="1" ht="15">
      <c r="A42" s="266"/>
      <c r="B42" s="266"/>
      <c r="C42" s="266"/>
      <c r="D42" s="266"/>
      <c r="E42" s="266"/>
      <c r="F42" s="266"/>
      <c r="G42" s="266"/>
      <c r="H42" s="230"/>
      <c r="I42" s="38"/>
      <c r="J42" s="37"/>
      <c r="K42" s="37"/>
      <c r="L42" s="37"/>
      <c r="M42" s="37"/>
      <c r="N42" s="37"/>
    </row>
    <row r="43" spans="1:16" s="66" customFormat="1" ht="15">
      <c r="A43" s="405" t="s">
        <v>28</v>
      </c>
      <c r="B43" s="406"/>
      <c r="C43" s="406"/>
      <c r="D43" s="406"/>
      <c r="E43" s="406"/>
      <c r="F43" s="406"/>
      <c r="G43" s="406"/>
      <c r="H43" s="406"/>
      <c r="I43" s="38"/>
      <c r="J43" s="37"/>
      <c r="K43" s="37"/>
      <c r="L43" s="37"/>
      <c r="M43" s="37"/>
      <c r="N43" s="37"/>
    </row>
    <row r="44" spans="1:16" s="66" customFormat="1" ht="24.75" customHeight="1">
      <c r="A44" s="38"/>
      <c r="B44" s="38"/>
      <c r="C44" s="38"/>
      <c r="D44" s="38"/>
      <c r="E44" s="38"/>
      <c r="F44" s="38"/>
      <c r="G44" s="38"/>
      <c r="H44" s="38"/>
      <c r="I44" s="38"/>
      <c r="J44" s="37"/>
      <c r="K44" s="37"/>
      <c r="L44" s="37"/>
      <c r="M44" s="37"/>
      <c r="N44" s="37"/>
    </row>
    <row r="45" spans="1:16" s="66" customFormat="1" ht="24.75" customHeight="1">
      <c r="A45" s="336" t="s">
        <v>29</v>
      </c>
      <c r="B45" s="399"/>
      <c r="C45" s="400"/>
      <c r="D45" s="401"/>
      <c r="E45" s="399"/>
      <c r="F45" s="400"/>
      <c r="G45" s="400"/>
      <c r="H45" s="401"/>
      <c r="I45" s="38"/>
      <c r="J45" s="37"/>
    </row>
    <row r="46" spans="1:16" ht="38.4" customHeight="1">
      <c r="A46" s="336" t="s">
        <v>30</v>
      </c>
      <c r="B46" s="399"/>
      <c r="C46" s="400"/>
      <c r="D46" s="401"/>
      <c r="E46" s="399"/>
      <c r="F46" s="400"/>
      <c r="G46" s="400"/>
      <c r="H46" s="401"/>
      <c r="I46" s="38"/>
      <c r="J46" s="37"/>
    </row>
    <row r="47" spans="1:16" s="66" customFormat="1" ht="24.75" customHeight="1">
      <c r="A47" s="336" t="s">
        <v>31</v>
      </c>
      <c r="B47" s="399"/>
      <c r="C47" s="400"/>
      <c r="D47" s="401"/>
      <c r="E47" s="399"/>
      <c r="F47" s="400"/>
      <c r="G47" s="400"/>
      <c r="H47" s="401"/>
      <c r="I47" s="38"/>
      <c r="J47" s="37"/>
    </row>
    <row r="48" spans="1:16" s="66" customFormat="1" ht="24.75" customHeight="1">
      <c r="A48" s="336" t="s">
        <v>32</v>
      </c>
      <c r="B48" s="399"/>
      <c r="C48" s="400"/>
      <c r="D48" s="401"/>
      <c r="E48" s="399"/>
      <c r="F48" s="400"/>
      <c r="G48" s="400"/>
      <c r="H48" s="401"/>
      <c r="I48" s="38"/>
      <c r="J48" s="37"/>
    </row>
    <row r="49" spans="1:10" s="66" customFormat="1" ht="24.75" customHeight="1">
      <c r="A49" s="336" t="s">
        <v>33</v>
      </c>
      <c r="B49" s="399"/>
      <c r="C49" s="400"/>
      <c r="D49" s="401"/>
      <c r="E49" s="399"/>
      <c r="F49" s="400"/>
      <c r="G49" s="400"/>
      <c r="H49" s="401"/>
      <c r="I49" s="38"/>
      <c r="J49" s="37"/>
    </row>
    <row r="50" spans="1:10" ht="15">
      <c r="I50" s="38"/>
      <c r="J50" s="37"/>
    </row>
  </sheetData>
  <mergeCells count="13">
    <mergeCell ref="B49:D49"/>
    <mergeCell ref="A12:H12"/>
    <mergeCell ref="B45:D45"/>
    <mergeCell ref="B46:D46"/>
    <mergeCell ref="B47:D47"/>
    <mergeCell ref="B48:D48"/>
    <mergeCell ref="E45:H45"/>
    <mergeCell ref="E46:H46"/>
    <mergeCell ref="E47:H47"/>
    <mergeCell ref="E48:H48"/>
    <mergeCell ref="E49:H49"/>
    <mergeCell ref="A40:H41"/>
    <mergeCell ref="A43:H43"/>
  </mergeCells>
  <phoneticPr fontId="9"/>
  <pageMargins left="0.59055118110236227" right="0.59055118110236227" top="0.59055118110236227" bottom="0.78740157480314965" header="0.39370078740157483" footer="0.19685039370078741"/>
  <pageSetup paperSize="9" scale="70" orientation="portrait" r:id="rId1"/>
  <headerFooter>
    <oddHeader>&amp;L&amp;C&amp;R</oddHeader>
    <oddFooter>&amp;L&amp;"Verdana,Regular"&amp;F-&amp;A_x000D_Atir b.v. ©&amp;C&amp;R&amp;"Verdana,Regular"printversie &amp;D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  <pageSetUpPr fitToPage="1"/>
  </sheetPr>
  <dimension ref="A1:O80"/>
  <sheetViews>
    <sheetView showGridLines="0" showZeros="0" zoomScale="70" zoomScaleNormal="70" workbookViewId="0">
      <pane xSplit="2" ySplit="10" topLeftCell="C11" activePane="bottomRight" state="frozen"/>
      <selection pane="topRight" activeCell="D28" sqref="D28"/>
      <selection pane="bottomLeft" activeCell="D28" sqref="D28"/>
      <selection pane="bottomRight" activeCell="G20" sqref="G20:I25"/>
    </sheetView>
  </sheetViews>
  <sheetFormatPr defaultColWidth="8.6640625" defaultRowHeight="13.2"/>
  <cols>
    <col min="1" max="1" width="39.5546875" style="18" customWidth="1"/>
    <col min="2" max="2" width="54.88671875" style="17" customWidth="1"/>
    <col min="3" max="3" width="23.6640625" style="17" customWidth="1"/>
    <col min="4" max="4" width="43.109375" style="17" customWidth="1"/>
    <col min="5" max="5" width="16.88671875" style="17" customWidth="1"/>
    <col min="6" max="7" width="16.6640625" style="18" customWidth="1"/>
    <col min="8" max="8" width="20.44140625" style="18" customWidth="1"/>
    <col min="9" max="9" width="16.6640625" style="18" customWidth="1"/>
    <col min="10" max="10" width="18.6640625" style="18" customWidth="1"/>
    <col min="11" max="11" width="18.5546875" style="18" customWidth="1"/>
    <col min="12" max="12" width="19.44140625" style="19" customWidth="1"/>
    <col min="13" max="13" width="14.88671875" style="19" customWidth="1"/>
    <col min="14" max="16384" width="8.6640625" style="19"/>
  </cols>
  <sheetData>
    <row r="1" spans="1:15">
      <c r="A1" s="157" t="s">
        <v>0</v>
      </c>
      <c r="E1" s="254" t="s">
        <v>55</v>
      </c>
      <c r="F1" s="255"/>
      <c r="G1" s="255"/>
      <c r="H1" s="156" t="s">
        <v>56</v>
      </c>
      <c r="I1" s="155" t="s">
        <v>36</v>
      </c>
    </row>
    <row r="2" spans="1:15" ht="15">
      <c r="A2" s="17"/>
      <c r="C2" s="20"/>
      <c r="D2" s="20"/>
      <c r="E2" s="251" t="s">
        <v>81</v>
      </c>
      <c r="F2" s="252"/>
      <c r="G2" s="253"/>
      <c r="H2" s="148" t="s">
        <v>58</v>
      </c>
      <c r="I2" s="308"/>
    </row>
    <row r="3" spans="1:15" ht="15.6">
      <c r="A3" s="162" t="s">
        <v>1</v>
      </c>
      <c r="B3" s="164" t="str">
        <f>'1-Inschrijfstaat'!B3</f>
        <v xml:space="preserve">GVB </v>
      </c>
      <c r="C3" s="20"/>
      <c r="D3" s="20"/>
      <c r="E3" s="251" t="s">
        <v>59</v>
      </c>
      <c r="F3" s="252"/>
      <c r="G3" s="253"/>
      <c r="H3" s="148" t="s">
        <v>58</v>
      </c>
      <c r="I3" s="308"/>
      <c r="J3" s="10"/>
      <c r="K3" s="10"/>
    </row>
    <row r="4" spans="1:15" ht="15.6">
      <c r="A4" s="162" t="str">
        <f>'1-Inschrijfstaat'!A4</f>
        <v>Calculatie onderdeel</v>
      </c>
      <c r="B4" s="164" t="str">
        <f ca="1">MID(CELL("bestandsnaam",$D$10),SEARCH("]",CELL("bestandsnaam",$D$10),1)+1,256)</f>
        <v>6 - Afroep Bestaande net</v>
      </c>
      <c r="C4" s="20"/>
      <c r="D4" s="20"/>
      <c r="E4" s="251" t="s">
        <v>83</v>
      </c>
      <c r="F4" s="252"/>
      <c r="G4" s="253"/>
      <c r="H4" s="148" t="s">
        <v>58</v>
      </c>
      <c r="I4" s="308"/>
      <c r="J4" s="11"/>
      <c r="K4" s="11"/>
    </row>
    <row r="5" spans="1:15" ht="15.6">
      <c r="A5" s="162" t="s">
        <v>5</v>
      </c>
      <c r="B5" s="164" t="str">
        <f>'1-Inschrijfstaat'!B5</f>
        <v>Amsterdam</v>
      </c>
      <c r="C5" s="20"/>
      <c r="D5" s="20"/>
      <c r="I5" s="70"/>
      <c r="J5" s="11"/>
      <c r="K5" s="11"/>
    </row>
    <row r="6" spans="1:15" ht="15.6">
      <c r="A6" s="162" t="s">
        <v>7</v>
      </c>
      <c r="B6" s="164" t="str">
        <f>'1-Inschrijfstaat'!B6</f>
        <v>2024-20</v>
      </c>
      <c r="C6" s="20"/>
      <c r="D6" s="20"/>
      <c r="E6" s="254" t="s">
        <v>55</v>
      </c>
      <c r="F6" s="255"/>
      <c r="G6" s="255"/>
      <c r="H6" s="156" t="s">
        <v>56</v>
      </c>
      <c r="I6" s="155" t="s">
        <v>36</v>
      </c>
      <c r="J6" s="11"/>
      <c r="K6" s="11"/>
    </row>
    <row r="7" spans="1:15" ht="15.6">
      <c r="A7" s="162" t="s">
        <v>9</v>
      </c>
      <c r="B7" s="164">
        <f>'1-Inschrijfstaat'!B7</f>
        <v>0</v>
      </c>
      <c r="C7" s="20"/>
      <c r="E7" s="409" t="s">
        <v>81</v>
      </c>
      <c r="F7" s="410"/>
      <c r="G7" s="411"/>
      <c r="H7" s="148" t="s">
        <v>82</v>
      </c>
      <c r="I7" s="308"/>
      <c r="J7" s="20"/>
      <c r="K7" s="20"/>
    </row>
    <row r="8" spans="1:15" ht="15.6">
      <c r="A8" s="162" t="s">
        <v>10</v>
      </c>
      <c r="B8" s="283">
        <f>'1-Inschrijfstaat'!B8</f>
        <v>45658</v>
      </c>
      <c r="C8" s="20"/>
      <c r="D8" s="19"/>
      <c r="E8" s="409" t="s">
        <v>59</v>
      </c>
      <c r="F8" s="410"/>
      <c r="G8" s="411"/>
      <c r="H8" s="148" t="s">
        <v>82</v>
      </c>
      <c r="I8" s="308"/>
      <c r="J8" s="20"/>
      <c r="K8" s="20"/>
    </row>
    <row r="9" spans="1:15" ht="15.6">
      <c r="A9" s="162" t="s">
        <v>11</v>
      </c>
      <c r="B9" s="312" t="str">
        <f>'1-Inschrijfstaat'!B9</f>
        <v>3 Specialistiche schoonmaak</v>
      </c>
      <c r="C9" s="20"/>
      <c r="D9" s="19"/>
      <c r="E9" s="409" t="s">
        <v>83</v>
      </c>
      <c r="F9" s="410"/>
      <c r="G9" s="411"/>
      <c r="H9" s="148" t="s">
        <v>82</v>
      </c>
      <c r="I9" s="308"/>
      <c r="J9" s="20"/>
      <c r="K9" s="20"/>
    </row>
    <row r="10" spans="1:15" ht="15">
      <c r="A10" s="16"/>
      <c r="B10" s="21"/>
      <c r="C10" s="21"/>
      <c r="D10" s="21"/>
      <c r="E10" s="45"/>
      <c r="F10" s="45"/>
      <c r="G10" s="421"/>
      <c r="H10" s="422"/>
      <c r="I10" s="422"/>
      <c r="J10" s="421"/>
      <c r="K10" s="422"/>
      <c r="L10" s="422"/>
      <c r="M10" s="46"/>
    </row>
    <row r="11" spans="1:15" s="4" customFormat="1" ht="66.75" customHeight="1">
      <c r="A11" s="156" t="s">
        <v>400</v>
      </c>
      <c r="B11" s="156" t="s">
        <v>401</v>
      </c>
      <c r="C11" s="156" t="s">
        <v>402</v>
      </c>
      <c r="D11" s="156" t="s">
        <v>403</v>
      </c>
      <c r="E11" s="156" t="s">
        <v>404</v>
      </c>
      <c r="F11" s="156" t="s">
        <v>405</v>
      </c>
      <c r="G11" s="156" t="s">
        <v>406</v>
      </c>
      <c r="H11" s="156" t="s">
        <v>66</v>
      </c>
      <c r="I11" s="156" t="s">
        <v>407</v>
      </c>
      <c r="J11" s="156" t="s">
        <v>408</v>
      </c>
      <c r="K11" s="156" t="s">
        <v>69</v>
      </c>
      <c r="L11" s="156" t="s">
        <v>409</v>
      </c>
      <c r="M11" s="156" t="s">
        <v>410</v>
      </c>
      <c r="N11" s="19"/>
      <c r="O11" s="22"/>
    </row>
    <row r="12" spans="1:15" ht="39.6">
      <c r="A12" s="214" t="s">
        <v>411</v>
      </c>
      <c r="B12" s="215" t="s">
        <v>412</v>
      </c>
      <c r="C12" s="214" t="s">
        <v>413</v>
      </c>
      <c r="D12" s="173"/>
      <c r="E12" s="214" t="s">
        <v>414</v>
      </c>
      <c r="F12" s="214" t="s">
        <v>415</v>
      </c>
      <c r="G12" s="387"/>
      <c r="H12" s="387"/>
      <c r="I12" s="387"/>
      <c r="J12" s="212">
        <f>G12*$I$2</f>
        <v>0</v>
      </c>
      <c r="K12" s="212">
        <f>H12*$I$3</f>
        <v>0</v>
      </c>
      <c r="L12" s="212">
        <f>I12*$I$4</f>
        <v>0</v>
      </c>
      <c r="M12" s="213">
        <f t="shared" ref="M12:M16" si="0">SUM(J12:L12)</f>
        <v>0</v>
      </c>
    </row>
    <row r="13" spans="1:15" ht="52.8">
      <c r="A13" s="214" t="s">
        <v>411</v>
      </c>
      <c r="B13" s="215" t="s">
        <v>416</v>
      </c>
      <c r="C13" s="214" t="s">
        <v>413</v>
      </c>
      <c r="D13" s="173"/>
      <c r="E13" s="214" t="s">
        <v>414</v>
      </c>
      <c r="F13" s="214" t="s">
        <v>415</v>
      </c>
      <c r="G13" s="387"/>
      <c r="H13" s="387"/>
      <c r="I13" s="387"/>
      <c r="J13" s="212">
        <f>G13*$I$2</f>
        <v>0</v>
      </c>
      <c r="K13" s="212">
        <f>H13*$I$3</f>
        <v>0</v>
      </c>
      <c r="L13" s="212">
        <f>I13*$I$4</f>
        <v>0</v>
      </c>
      <c r="M13" s="213">
        <f t="shared" si="0"/>
        <v>0</v>
      </c>
    </row>
    <row r="14" spans="1:15" ht="26.4">
      <c r="A14" s="214" t="s">
        <v>417</v>
      </c>
      <c r="B14" s="215" t="s">
        <v>418</v>
      </c>
      <c r="C14" s="214" t="s">
        <v>419</v>
      </c>
      <c r="D14" s="173"/>
      <c r="E14" s="214" t="s">
        <v>414</v>
      </c>
      <c r="F14" s="214" t="s">
        <v>415</v>
      </c>
      <c r="G14" s="387"/>
      <c r="H14" s="387"/>
      <c r="I14" s="387"/>
      <c r="J14" s="212">
        <f>G14*$I$2</f>
        <v>0</v>
      </c>
      <c r="K14" s="212">
        <f>H14*$I$3</f>
        <v>0</v>
      </c>
      <c r="L14" s="212">
        <f>I14*$I$4</f>
        <v>0</v>
      </c>
      <c r="M14" s="213">
        <f t="shared" si="0"/>
        <v>0</v>
      </c>
    </row>
    <row r="15" spans="1:15" ht="26.4">
      <c r="A15" s="214" t="s">
        <v>420</v>
      </c>
      <c r="B15" s="215" t="s">
        <v>418</v>
      </c>
      <c r="C15" s="214" t="s">
        <v>419</v>
      </c>
      <c r="D15" s="173"/>
      <c r="E15" s="214" t="s">
        <v>414</v>
      </c>
      <c r="F15" s="214" t="s">
        <v>415</v>
      </c>
      <c r="G15" s="387"/>
      <c r="H15" s="387"/>
      <c r="I15" s="387"/>
      <c r="J15" s="212">
        <f>G15*$I$2</f>
        <v>0</v>
      </c>
      <c r="K15" s="212">
        <f>H15*$I$3</f>
        <v>0</v>
      </c>
      <c r="L15" s="212">
        <f>I15*$I$4</f>
        <v>0</v>
      </c>
      <c r="M15" s="213">
        <f t="shared" si="0"/>
        <v>0</v>
      </c>
    </row>
    <row r="16" spans="1:15" ht="26.4">
      <c r="A16" s="214" t="s">
        <v>421</v>
      </c>
      <c r="B16" s="215" t="s">
        <v>422</v>
      </c>
      <c r="C16" s="214" t="s">
        <v>419</v>
      </c>
      <c r="D16" s="173"/>
      <c r="E16" s="214" t="s">
        <v>414</v>
      </c>
      <c r="F16" s="214" t="s">
        <v>415</v>
      </c>
      <c r="G16" s="387"/>
      <c r="H16" s="387"/>
      <c r="I16" s="387"/>
      <c r="J16" s="212">
        <f>G16*$I$2</f>
        <v>0</v>
      </c>
      <c r="K16" s="212">
        <f>H16*$I$3</f>
        <v>0</v>
      </c>
      <c r="L16" s="212">
        <f>I16*$I$4</f>
        <v>0</v>
      </c>
      <c r="M16" s="213">
        <f t="shared" si="0"/>
        <v>0</v>
      </c>
    </row>
    <row r="17" spans="1:15">
      <c r="A17" s="315"/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</row>
    <row r="19" spans="1:15" s="4" customFormat="1" ht="67.5" customHeight="1">
      <c r="A19" s="156" t="s">
        <v>400</v>
      </c>
      <c r="B19" s="156" t="s">
        <v>401</v>
      </c>
      <c r="C19" s="156" t="s">
        <v>402</v>
      </c>
      <c r="D19" s="156" t="s">
        <v>403</v>
      </c>
      <c r="E19" s="156" t="s">
        <v>423</v>
      </c>
      <c r="F19" s="156" t="s">
        <v>405</v>
      </c>
      <c r="G19" s="156" t="s">
        <v>406</v>
      </c>
      <c r="H19" s="156" t="s">
        <v>66</v>
      </c>
      <c r="I19" s="156" t="s">
        <v>407</v>
      </c>
      <c r="J19" s="156" t="s">
        <v>408</v>
      </c>
      <c r="K19" s="156" t="s">
        <v>69</v>
      </c>
      <c r="L19" s="156" t="s">
        <v>409</v>
      </c>
      <c r="M19" s="156" t="s">
        <v>424</v>
      </c>
      <c r="N19" s="19"/>
      <c r="O19" s="22"/>
    </row>
    <row r="20" spans="1:15" ht="26.4">
      <c r="A20" s="214" t="s">
        <v>425</v>
      </c>
      <c r="B20" s="215" t="s">
        <v>426</v>
      </c>
      <c r="C20" s="214"/>
      <c r="D20" s="173"/>
      <c r="E20" s="214" t="s">
        <v>427</v>
      </c>
      <c r="F20" s="214" t="s">
        <v>415</v>
      </c>
      <c r="G20" s="387"/>
      <c r="H20" s="387"/>
      <c r="I20" s="387"/>
      <c r="J20" s="212">
        <f t="shared" ref="J20:J25" si="1">G20*$I$7</f>
        <v>0</v>
      </c>
      <c r="K20" s="212">
        <f t="shared" ref="K20:K25" si="2">H20*$I$8</f>
        <v>0</v>
      </c>
      <c r="L20" s="212">
        <f t="shared" ref="L20:L25" si="3">I20*$I$9</f>
        <v>0</v>
      </c>
      <c r="M20" s="213">
        <f>SUM(J20:L20)</f>
        <v>0</v>
      </c>
    </row>
    <row r="21" spans="1:15" ht="39.6">
      <c r="A21" s="214" t="s">
        <v>411</v>
      </c>
      <c r="B21" s="215" t="s">
        <v>412</v>
      </c>
      <c r="C21" s="214" t="s">
        <v>413</v>
      </c>
      <c r="D21" s="173"/>
      <c r="E21" s="214" t="s">
        <v>427</v>
      </c>
      <c r="F21" s="214" t="s">
        <v>415</v>
      </c>
      <c r="G21" s="387"/>
      <c r="H21" s="387"/>
      <c r="I21" s="387"/>
      <c r="J21" s="212">
        <f t="shared" si="1"/>
        <v>0</v>
      </c>
      <c r="K21" s="212">
        <f t="shared" si="2"/>
        <v>0</v>
      </c>
      <c r="L21" s="212">
        <f t="shared" si="3"/>
        <v>0</v>
      </c>
      <c r="M21" s="213">
        <f t="shared" ref="M21:M25" si="4">SUM(J21:L21)</f>
        <v>0</v>
      </c>
    </row>
    <row r="22" spans="1:15" ht="60.6" customHeight="1">
      <c r="A22" s="214" t="s">
        <v>411</v>
      </c>
      <c r="B22" s="215" t="s">
        <v>416</v>
      </c>
      <c r="C22" s="214" t="s">
        <v>413</v>
      </c>
      <c r="D22" s="173"/>
      <c r="E22" s="214" t="s">
        <v>427</v>
      </c>
      <c r="F22" s="214" t="s">
        <v>415</v>
      </c>
      <c r="G22" s="387"/>
      <c r="H22" s="387"/>
      <c r="I22" s="387"/>
      <c r="J22" s="212">
        <f t="shared" si="1"/>
        <v>0</v>
      </c>
      <c r="K22" s="212">
        <f t="shared" si="2"/>
        <v>0</v>
      </c>
      <c r="L22" s="212">
        <f t="shared" si="3"/>
        <v>0</v>
      </c>
      <c r="M22" s="213">
        <f t="shared" si="4"/>
        <v>0</v>
      </c>
    </row>
    <row r="23" spans="1:15" ht="26.4">
      <c r="A23" s="214" t="s">
        <v>417</v>
      </c>
      <c r="B23" s="215" t="s">
        <v>418</v>
      </c>
      <c r="C23" s="214" t="s">
        <v>419</v>
      </c>
      <c r="D23" s="173"/>
      <c r="E23" s="214" t="s">
        <v>427</v>
      </c>
      <c r="F23" s="214" t="s">
        <v>415</v>
      </c>
      <c r="G23" s="387"/>
      <c r="H23" s="387"/>
      <c r="I23" s="387"/>
      <c r="J23" s="212">
        <f t="shared" si="1"/>
        <v>0</v>
      </c>
      <c r="K23" s="212">
        <f t="shared" si="2"/>
        <v>0</v>
      </c>
      <c r="L23" s="212">
        <f t="shared" si="3"/>
        <v>0</v>
      </c>
      <c r="M23" s="213">
        <f t="shared" si="4"/>
        <v>0</v>
      </c>
    </row>
    <row r="24" spans="1:15" ht="26.4">
      <c r="A24" s="214" t="s">
        <v>420</v>
      </c>
      <c r="B24" s="215" t="s">
        <v>418</v>
      </c>
      <c r="C24" s="214" t="s">
        <v>419</v>
      </c>
      <c r="D24" s="173"/>
      <c r="E24" s="214" t="s">
        <v>427</v>
      </c>
      <c r="F24" s="214" t="s">
        <v>415</v>
      </c>
      <c r="G24" s="387"/>
      <c r="H24" s="387"/>
      <c r="I24" s="387"/>
      <c r="J24" s="212">
        <f t="shared" si="1"/>
        <v>0</v>
      </c>
      <c r="K24" s="212">
        <f t="shared" si="2"/>
        <v>0</v>
      </c>
      <c r="L24" s="212">
        <f t="shared" si="3"/>
        <v>0</v>
      </c>
      <c r="M24" s="213">
        <f t="shared" si="4"/>
        <v>0</v>
      </c>
    </row>
    <row r="25" spans="1:15" ht="26.4">
      <c r="A25" s="214" t="s">
        <v>421</v>
      </c>
      <c r="B25" s="215" t="s">
        <v>422</v>
      </c>
      <c r="C25" s="214" t="s">
        <v>419</v>
      </c>
      <c r="D25" s="173"/>
      <c r="E25" s="214" t="s">
        <v>427</v>
      </c>
      <c r="F25" s="214" t="s">
        <v>415</v>
      </c>
      <c r="G25" s="387"/>
      <c r="H25" s="387"/>
      <c r="I25" s="387"/>
      <c r="J25" s="212">
        <f t="shared" si="1"/>
        <v>0</v>
      </c>
      <c r="K25" s="212">
        <f t="shared" si="2"/>
        <v>0</v>
      </c>
      <c r="L25" s="212">
        <f t="shared" si="3"/>
        <v>0</v>
      </c>
      <c r="M25" s="213">
        <f t="shared" si="4"/>
        <v>0</v>
      </c>
    </row>
    <row r="26" spans="1:15">
      <c r="B26" s="23"/>
      <c r="C26" s="24"/>
    </row>
    <row r="27" spans="1:15" ht="16.2">
      <c r="A27" s="371" t="s">
        <v>428</v>
      </c>
      <c r="B27" s="249"/>
      <c r="C27" s="24"/>
    </row>
    <row r="28" spans="1:15" ht="16.2">
      <c r="A28" s="373" t="s">
        <v>429</v>
      </c>
      <c r="B28" s="250"/>
      <c r="C28" s="24"/>
    </row>
    <row r="29" spans="1:15" ht="15">
      <c r="A29" s="218"/>
      <c r="B29" s="219"/>
      <c r="C29" s="24"/>
    </row>
    <row r="30" spans="1:15" ht="16.2">
      <c r="A30" s="374" t="s">
        <v>430</v>
      </c>
      <c r="B30" s="219"/>
      <c r="C30" s="24"/>
    </row>
    <row r="31" spans="1:15" ht="16.2">
      <c r="A31" s="374" t="s">
        <v>431</v>
      </c>
      <c r="B31" s="219"/>
      <c r="C31" s="24"/>
    </row>
    <row r="32" spans="1:15">
      <c r="A32" s="70"/>
      <c r="B32" s="79"/>
    </row>
    <row r="33" spans="1:3" ht="26.4">
      <c r="A33" s="165" t="s">
        <v>432</v>
      </c>
      <c r="B33" s="156"/>
    </row>
    <row r="34" spans="1:3" ht="29.25" customHeight="1">
      <c r="A34" s="419" t="s">
        <v>433</v>
      </c>
      <c r="B34" s="420"/>
    </row>
    <row r="35" spans="1:3">
      <c r="A35" s="47"/>
      <c r="B35" s="23"/>
    </row>
    <row r="36" spans="1:3">
      <c r="A36" s="156" t="s">
        <v>434</v>
      </c>
      <c r="B36" s="156" t="s">
        <v>435</v>
      </c>
      <c r="C36" s="24"/>
    </row>
    <row r="37" spans="1:3">
      <c r="A37" s="216"/>
      <c r="B37" s="216"/>
      <c r="C37" s="24"/>
    </row>
    <row r="38" spans="1:3">
      <c r="A38" s="216"/>
      <c r="B38" s="216"/>
      <c r="C38" s="24"/>
    </row>
    <row r="39" spans="1:3">
      <c r="A39" s="216"/>
      <c r="B39" s="216"/>
      <c r="C39" s="24"/>
    </row>
    <row r="40" spans="1:3">
      <c r="A40" s="216"/>
      <c r="B40" s="216"/>
      <c r="C40" s="24"/>
    </row>
    <row r="41" spans="1:3">
      <c r="A41" s="216"/>
      <c r="B41" s="216"/>
      <c r="C41" s="24"/>
    </row>
    <row r="42" spans="1:3">
      <c r="A42" s="216"/>
      <c r="B42" s="216"/>
      <c r="C42" s="24"/>
    </row>
    <row r="43" spans="1:3">
      <c r="A43" s="216"/>
      <c r="B43" s="216"/>
      <c r="C43" s="24"/>
    </row>
    <row r="44" spans="1:3">
      <c r="B44" s="23"/>
      <c r="C44" s="24"/>
    </row>
    <row r="45" spans="1:3">
      <c r="A45" s="57"/>
      <c r="B45" s="23"/>
      <c r="C45" s="24"/>
    </row>
    <row r="46" spans="1:3">
      <c r="B46" s="23"/>
      <c r="C46" s="24"/>
    </row>
    <row r="47" spans="1:3">
      <c r="B47" s="23"/>
      <c r="C47" s="24"/>
    </row>
    <row r="48" spans="1:3">
      <c r="B48" s="23"/>
      <c r="C48" s="24"/>
    </row>
    <row r="49" spans="1:3">
      <c r="B49" s="23"/>
      <c r="C49" s="24"/>
    </row>
    <row r="50" spans="1:3">
      <c r="A50" s="58"/>
      <c r="B50" s="23"/>
      <c r="C50" s="24"/>
    </row>
    <row r="51" spans="1:3">
      <c r="A51" s="58"/>
      <c r="B51" s="23"/>
      <c r="C51" s="24"/>
    </row>
    <row r="52" spans="1:3">
      <c r="A52" s="58"/>
      <c r="B52" s="23"/>
      <c r="C52" s="24"/>
    </row>
    <row r="53" spans="1:3">
      <c r="A53" s="58"/>
      <c r="B53" s="23"/>
      <c r="C53" s="24"/>
    </row>
    <row r="54" spans="1:3">
      <c r="A54" s="58"/>
      <c r="B54" s="23"/>
      <c r="C54" s="24"/>
    </row>
    <row r="55" spans="1:3">
      <c r="B55" s="23"/>
      <c r="C55" s="24"/>
    </row>
    <row r="56" spans="1:3">
      <c r="B56" s="23"/>
      <c r="C56" s="24"/>
    </row>
    <row r="57" spans="1:3">
      <c r="B57" s="23"/>
      <c r="C57" s="24"/>
    </row>
    <row r="58" spans="1:3">
      <c r="B58" s="23"/>
      <c r="C58" s="24"/>
    </row>
    <row r="59" spans="1:3">
      <c r="B59" s="23"/>
      <c r="C59" s="24"/>
    </row>
    <row r="60" spans="1:3">
      <c r="B60" s="23"/>
      <c r="C60" s="24"/>
    </row>
    <row r="61" spans="1:3">
      <c r="B61" s="23"/>
      <c r="C61" s="24"/>
    </row>
    <row r="62" spans="1:3">
      <c r="B62" s="23"/>
      <c r="C62" s="24"/>
    </row>
    <row r="63" spans="1:3">
      <c r="B63" s="23"/>
      <c r="C63" s="24"/>
    </row>
    <row r="64" spans="1:3">
      <c r="B64" s="23"/>
      <c r="C64" s="24"/>
    </row>
    <row r="65" spans="2:3">
      <c r="B65" s="23"/>
      <c r="C65" s="24"/>
    </row>
    <row r="66" spans="2:3">
      <c r="B66" s="23"/>
      <c r="C66" s="24"/>
    </row>
    <row r="67" spans="2:3">
      <c r="B67" s="23"/>
      <c r="C67" s="24"/>
    </row>
    <row r="68" spans="2:3">
      <c r="B68" s="23"/>
      <c r="C68" s="24"/>
    </row>
    <row r="69" spans="2:3">
      <c r="B69" s="23"/>
      <c r="C69" s="24"/>
    </row>
    <row r="70" spans="2:3">
      <c r="B70" s="23"/>
      <c r="C70" s="24"/>
    </row>
    <row r="71" spans="2:3">
      <c r="B71" s="23"/>
      <c r="C71" s="24"/>
    </row>
    <row r="72" spans="2:3">
      <c r="B72" s="23"/>
      <c r="C72" s="24"/>
    </row>
    <row r="73" spans="2:3">
      <c r="B73" s="23"/>
      <c r="C73" s="24"/>
    </row>
    <row r="74" spans="2:3">
      <c r="B74" s="23"/>
      <c r="C74" s="24"/>
    </row>
    <row r="75" spans="2:3">
      <c r="B75" s="23"/>
      <c r="C75" s="24"/>
    </row>
    <row r="76" spans="2:3">
      <c r="B76" s="23"/>
      <c r="C76" s="24"/>
    </row>
    <row r="77" spans="2:3">
      <c r="B77" s="23"/>
      <c r="C77" s="24"/>
    </row>
    <row r="78" spans="2:3">
      <c r="B78" s="23"/>
      <c r="C78" s="24"/>
    </row>
    <row r="79" spans="2:3">
      <c r="B79" s="23"/>
      <c r="C79" s="24"/>
    </row>
    <row r="80" spans="2:3">
      <c r="B80" s="23"/>
      <c r="C80" s="24"/>
    </row>
  </sheetData>
  <autoFilter ref="A11:O16" xr:uid="{00000000-0009-0000-0000-000005000000}"/>
  <mergeCells count="6">
    <mergeCell ref="A34:B34"/>
    <mergeCell ref="G10:I10"/>
    <mergeCell ref="J10:L10"/>
    <mergeCell ref="E7:G7"/>
    <mergeCell ref="E8:G8"/>
    <mergeCell ref="E9:G9"/>
  </mergeCells>
  <phoneticPr fontId="13" type="noConversion"/>
  <printOptions horizontalCentered="1"/>
  <pageMargins left="0.59055118110236227" right="0.59055118110236227" top="0.59055118110236227" bottom="0.78740157480314965" header="0.39370078740157483" footer="0.19685039370078741"/>
  <pageSetup paperSize="8" scale="57" orientation="landscape" r:id="rId1"/>
  <headerFooter>
    <oddFooter>&amp;L&amp;"Verdana,Regular"&amp;F-&amp;A_x000D_Atir b.v. ©&amp;C&amp;R&amp;"Verdana,Regular"printversie &amp;D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3D206-2113-48B0-9082-458DF5FBAB6B}">
  <sheetPr>
    <tabColor theme="0" tint="-4.9989318521683403E-2"/>
    <pageSetUpPr fitToPage="1"/>
  </sheetPr>
  <dimension ref="A1:O47"/>
  <sheetViews>
    <sheetView showGridLines="0" showZeros="0" zoomScale="70" zoomScaleNormal="70" workbookViewId="0">
      <pane xSplit="2" ySplit="10" topLeftCell="C11" activePane="bottomRight" state="frozen"/>
      <selection pane="topRight" activeCell="D28" sqref="D28"/>
      <selection pane="bottomLeft" activeCell="D28" sqref="D28"/>
      <selection pane="bottomRight" activeCell="G19" sqref="G19:I25"/>
    </sheetView>
  </sheetViews>
  <sheetFormatPr defaultColWidth="8.6640625" defaultRowHeight="13.2"/>
  <cols>
    <col min="1" max="1" width="41.33203125" style="70" customWidth="1"/>
    <col min="2" max="2" width="72.6640625" style="69" customWidth="1"/>
    <col min="3" max="3" width="23.6640625" style="69" customWidth="1"/>
    <col min="4" max="4" width="43.109375" style="69" customWidth="1"/>
    <col min="5" max="5" width="16.88671875" style="69" customWidth="1"/>
    <col min="6" max="7" width="16.6640625" style="70" customWidth="1"/>
    <col min="8" max="8" width="23" style="70" bestFit="1" customWidth="1"/>
    <col min="9" max="9" width="16.6640625" style="70" customWidth="1"/>
    <col min="10" max="10" width="18.6640625" style="70" customWidth="1"/>
    <col min="11" max="11" width="18.5546875" style="70" customWidth="1"/>
    <col min="12" max="12" width="19.44140625" style="71" customWidth="1"/>
    <col min="13" max="13" width="14.88671875" style="71" customWidth="1"/>
    <col min="14" max="16384" width="8.6640625" style="71"/>
  </cols>
  <sheetData>
    <row r="1" spans="1:15">
      <c r="A1" s="157" t="s">
        <v>0</v>
      </c>
      <c r="E1" s="254" t="s">
        <v>55</v>
      </c>
      <c r="F1" s="255"/>
      <c r="G1" s="255"/>
      <c r="H1" s="156" t="s">
        <v>56</v>
      </c>
      <c r="I1" s="155" t="s">
        <v>36</v>
      </c>
    </row>
    <row r="2" spans="1:15">
      <c r="A2" s="69"/>
      <c r="E2" s="251" t="s">
        <v>81</v>
      </c>
      <c r="F2" s="252"/>
      <c r="G2" s="253"/>
      <c r="H2" s="148" t="s">
        <v>58</v>
      </c>
      <c r="I2" s="308"/>
    </row>
    <row r="3" spans="1:15" ht="15.6">
      <c r="A3" s="162" t="s">
        <v>1</v>
      </c>
      <c r="B3" s="164" t="str">
        <f>'1-Inschrijfstaat'!B3</f>
        <v xml:space="preserve">GVB </v>
      </c>
      <c r="E3" s="251" t="s">
        <v>59</v>
      </c>
      <c r="F3" s="252"/>
      <c r="G3" s="253"/>
      <c r="H3" s="148" t="s">
        <v>58</v>
      </c>
      <c r="I3" s="308"/>
      <c r="J3" s="74"/>
      <c r="K3" s="74"/>
    </row>
    <row r="4" spans="1:15" ht="15.6">
      <c r="A4" s="162" t="str">
        <f>'1-Inschrijfstaat'!A4</f>
        <v>Calculatie onderdeel</v>
      </c>
      <c r="B4" s="164" t="str">
        <f ca="1">MID(CELL("bestandsnaam",$D$10),SEARCH("]",CELL("bestandsnaam",$D$10),1)+1,256)</f>
        <v>7-Afroep Noord-Zuidlijn</v>
      </c>
      <c r="C4" s="72"/>
      <c r="D4" s="72"/>
      <c r="E4" s="251" t="s">
        <v>83</v>
      </c>
      <c r="F4" s="252"/>
      <c r="G4" s="253"/>
      <c r="H4" s="148" t="s">
        <v>58</v>
      </c>
      <c r="I4" s="308"/>
      <c r="J4" s="74"/>
      <c r="K4" s="75"/>
    </row>
    <row r="5" spans="1:15" ht="15.6">
      <c r="A5" s="162" t="s">
        <v>5</v>
      </c>
      <c r="B5" s="164" t="str">
        <f>'1-Inschrijfstaat'!B5</f>
        <v>Amsterdam</v>
      </c>
      <c r="C5" s="72"/>
      <c r="D5" s="72"/>
      <c r="J5" s="74"/>
      <c r="K5" s="75"/>
    </row>
    <row r="6" spans="1:15" ht="15.6">
      <c r="A6" s="162" t="s">
        <v>7</v>
      </c>
      <c r="B6" s="164" t="str">
        <f>'1-Inschrijfstaat'!B6</f>
        <v>2024-20</v>
      </c>
      <c r="C6" s="72"/>
      <c r="D6" s="72"/>
      <c r="E6" s="423" t="s">
        <v>55</v>
      </c>
      <c r="F6" s="424"/>
      <c r="G6" s="424"/>
      <c r="H6" s="156" t="s">
        <v>56</v>
      </c>
      <c r="I6" s="155" t="s">
        <v>36</v>
      </c>
      <c r="J6" s="74"/>
      <c r="K6" s="75"/>
    </row>
    <row r="7" spans="1:15" ht="15.6">
      <c r="A7" s="162" t="s">
        <v>9</v>
      </c>
      <c r="B7" s="164">
        <f>'1-Inschrijfstaat'!B7</f>
        <v>0</v>
      </c>
      <c r="C7" s="72"/>
      <c r="D7" s="72"/>
      <c r="E7" s="409" t="s">
        <v>81</v>
      </c>
      <c r="F7" s="410"/>
      <c r="G7" s="411"/>
      <c r="H7" s="148" t="s">
        <v>82</v>
      </c>
      <c r="I7" s="308"/>
      <c r="J7" s="74"/>
      <c r="K7" s="75"/>
    </row>
    <row r="8" spans="1:15" ht="15.6">
      <c r="A8" s="162" t="s">
        <v>10</v>
      </c>
      <c r="B8" s="283">
        <f>'1-Inschrijfstaat'!B8</f>
        <v>45658</v>
      </c>
      <c r="C8" s="72"/>
      <c r="E8" s="409" t="s">
        <v>59</v>
      </c>
      <c r="F8" s="410"/>
      <c r="G8" s="411"/>
      <c r="H8" s="148" t="s">
        <v>82</v>
      </c>
      <c r="I8" s="308"/>
      <c r="J8" s="74"/>
      <c r="K8" s="72"/>
    </row>
    <row r="9" spans="1:15" ht="15.6">
      <c r="A9" s="162" t="s">
        <v>11</v>
      </c>
      <c r="B9" s="312" t="str">
        <f>'1-Inschrijfstaat'!B9</f>
        <v>3 Specialistiche schoonmaak</v>
      </c>
      <c r="C9" s="72"/>
      <c r="D9" s="71"/>
      <c r="E9" s="409" t="s">
        <v>83</v>
      </c>
      <c r="F9" s="410"/>
      <c r="G9" s="411"/>
      <c r="H9" s="148" t="s">
        <v>82</v>
      </c>
      <c r="I9" s="308"/>
      <c r="J9" s="74"/>
      <c r="K9" s="72"/>
    </row>
    <row r="10" spans="1:15" ht="15">
      <c r="A10" s="73"/>
      <c r="B10" s="76"/>
      <c r="C10" s="76"/>
      <c r="D10" s="76"/>
      <c r="E10" s="45"/>
      <c r="F10" s="45"/>
      <c r="G10" s="421"/>
      <c r="H10" s="425"/>
      <c r="I10" s="425"/>
      <c r="J10" s="421"/>
      <c r="K10" s="425"/>
      <c r="L10" s="425"/>
      <c r="M10" s="46"/>
    </row>
    <row r="11" spans="1:15" s="78" customFormat="1" ht="72" customHeight="1">
      <c r="A11" s="156" t="s">
        <v>400</v>
      </c>
      <c r="B11" s="156" t="s">
        <v>401</v>
      </c>
      <c r="C11" s="156" t="s">
        <v>402</v>
      </c>
      <c r="D11" s="156" t="s">
        <v>403</v>
      </c>
      <c r="E11" s="156" t="s">
        <v>404</v>
      </c>
      <c r="F11" s="156" t="s">
        <v>405</v>
      </c>
      <c r="G11" s="156" t="s">
        <v>406</v>
      </c>
      <c r="H11" s="156" t="s">
        <v>66</v>
      </c>
      <c r="I11" s="156" t="s">
        <v>407</v>
      </c>
      <c r="J11" s="156" t="s">
        <v>408</v>
      </c>
      <c r="K11" s="156" t="s">
        <v>69</v>
      </c>
      <c r="L11" s="156" t="s">
        <v>409</v>
      </c>
      <c r="M11" s="156" t="s">
        <v>410</v>
      </c>
      <c r="N11" s="71"/>
      <c r="O11" s="77"/>
    </row>
    <row r="12" spans="1:15" s="313" customFormat="1" ht="26.4">
      <c r="A12" s="214" t="s">
        <v>411</v>
      </c>
      <c r="B12" s="214" t="s">
        <v>436</v>
      </c>
      <c r="C12" s="214" t="s">
        <v>413</v>
      </c>
      <c r="D12" s="316"/>
      <c r="E12" s="214" t="s">
        <v>414</v>
      </c>
      <c r="F12" s="214" t="s">
        <v>415</v>
      </c>
      <c r="G12" s="387"/>
      <c r="H12" s="387"/>
      <c r="I12" s="387"/>
      <c r="J12" s="212">
        <f>G12*$I$2</f>
        <v>0</v>
      </c>
      <c r="K12" s="212">
        <f>H12*$I$3</f>
        <v>0</v>
      </c>
      <c r="L12" s="212">
        <f>I12*$I$4</f>
        <v>0</v>
      </c>
      <c r="M12" s="213">
        <f t="shared" ref="M12:M16" si="0">SUM(J12:L12)</f>
        <v>0</v>
      </c>
    </row>
    <row r="13" spans="1:15" s="313" customFormat="1" ht="26.4">
      <c r="A13" s="214" t="s">
        <v>411</v>
      </c>
      <c r="B13" s="214" t="s">
        <v>437</v>
      </c>
      <c r="C13" s="214" t="s">
        <v>413</v>
      </c>
      <c r="D13" s="316"/>
      <c r="E13" s="214" t="s">
        <v>414</v>
      </c>
      <c r="F13" s="214" t="s">
        <v>415</v>
      </c>
      <c r="G13" s="387"/>
      <c r="H13" s="387"/>
      <c r="I13" s="387"/>
      <c r="J13" s="212">
        <f>G13*$I$2</f>
        <v>0</v>
      </c>
      <c r="K13" s="212">
        <f>H13*$I$3</f>
        <v>0</v>
      </c>
      <c r="L13" s="212">
        <f>I13*$I$4</f>
        <v>0</v>
      </c>
      <c r="M13" s="213">
        <f t="shared" si="0"/>
        <v>0</v>
      </c>
    </row>
    <row r="14" spans="1:15" s="313" customFormat="1" ht="26.4">
      <c r="A14" s="214" t="s">
        <v>417</v>
      </c>
      <c r="B14" s="214" t="s">
        <v>418</v>
      </c>
      <c r="C14" s="314" t="s">
        <v>419</v>
      </c>
      <c r="D14" s="316"/>
      <c r="E14" s="214" t="s">
        <v>414</v>
      </c>
      <c r="F14" s="314" t="s">
        <v>415</v>
      </c>
      <c r="G14" s="387"/>
      <c r="H14" s="387"/>
      <c r="I14" s="387"/>
      <c r="J14" s="212">
        <f>G14*$I$2</f>
        <v>0</v>
      </c>
      <c r="K14" s="212">
        <f>H14*$I$3</f>
        <v>0</v>
      </c>
      <c r="L14" s="212">
        <f>I14*$I$4</f>
        <v>0</v>
      </c>
      <c r="M14" s="213">
        <f t="shared" si="0"/>
        <v>0</v>
      </c>
    </row>
    <row r="15" spans="1:15" s="313" customFormat="1" ht="26.4">
      <c r="A15" s="214" t="s">
        <v>420</v>
      </c>
      <c r="B15" s="214" t="s">
        <v>418</v>
      </c>
      <c r="C15" s="314" t="s">
        <v>419</v>
      </c>
      <c r="D15" s="316"/>
      <c r="E15" s="214" t="s">
        <v>414</v>
      </c>
      <c r="F15" s="314" t="s">
        <v>415</v>
      </c>
      <c r="G15" s="387"/>
      <c r="H15" s="387"/>
      <c r="I15" s="387"/>
      <c r="J15" s="212">
        <f>G15*$I$2</f>
        <v>0</v>
      </c>
      <c r="K15" s="212">
        <f>H15*$I$3</f>
        <v>0</v>
      </c>
      <c r="L15" s="212">
        <f>I15*$I$4</f>
        <v>0</v>
      </c>
      <c r="M15" s="213">
        <f t="shared" si="0"/>
        <v>0</v>
      </c>
    </row>
    <row r="16" spans="1:15" s="313" customFormat="1" ht="26.4">
      <c r="A16" s="214" t="s">
        <v>421</v>
      </c>
      <c r="B16" s="214" t="s">
        <v>422</v>
      </c>
      <c r="C16" s="314" t="s">
        <v>419</v>
      </c>
      <c r="D16" s="317"/>
      <c r="E16" s="214" t="s">
        <v>414</v>
      </c>
      <c r="F16" s="314" t="s">
        <v>415</v>
      </c>
      <c r="G16" s="387"/>
      <c r="H16" s="387"/>
      <c r="I16" s="387"/>
      <c r="J16" s="212">
        <f>G16*$I$2</f>
        <v>0</v>
      </c>
      <c r="K16" s="212">
        <f>H16*$I$3</f>
        <v>0</v>
      </c>
      <c r="L16" s="212">
        <f>I16*$I$4</f>
        <v>0</v>
      </c>
      <c r="M16" s="213">
        <f t="shared" si="0"/>
        <v>0</v>
      </c>
    </row>
    <row r="18" spans="1:15" s="78" customFormat="1" ht="67.5" customHeight="1">
      <c r="A18" s="156" t="s">
        <v>400</v>
      </c>
      <c r="B18" s="156" t="s">
        <v>401</v>
      </c>
      <c r="C18" s="156" t="s">
        <v>402</v>
      </c>
      <c r="D18" s="156" t="s">
        <v>403</v>
      </c>
      <c r="E18" s="156" t="s">
        <v>423</v>
      </c>
      <c r="F18" s="156" t="s">
        <v>405</v>
      </c>
      <c r="G18" s="156" t="s">
        <v>406</v>
      </c>
      <c r="H18" s="156" t="s">
        <v>66</v>
      </c>
      <c r="I18" s="156" t="s">
        <v>407</v>
      </c>
      <c r="J18" s="156" t="s">
        <v>408</v>
      </c>
      <c r="K18" s="156" t="s">
        <v>69</v>
      </c>
      <c r="L18" s="156" t="s">
        <v>409</v>
      </c>
      <c r="M18" s="156" t="s">
        <v>424</v>
      </c>
      <c r="N18" s="71"/>
      <c r="O18" s="77"/>
    </row>
    <row r="19" spans="1:15" s="313" customFormat="1" ht="26.4">
      <c r="A19" s="214" t="s">
        <v>438</v>
      </c>
      <c r="B19" s="214" t="s">
        <v>426</v>
      </c>
      <c r="C19" s="214"/>
      <c r="D19" s="316"/>
      <c r="E19" s="214" t="s">
        <v>427</v>
      </c>
      <c r="F19" s="214" t="s">
        <v>415</v>
      </c>
      <c r="G19" s="387"/>
      <c r="H19" s="387"/>
      <c r="I19" s="387"/>
      <c r="J19" s="212">
        <f t="shared" ref="J19:J25" si="1">G19*$I$7</f>
        <v>0</v>
      </c>
      <c r="K19" s="212">
        <f t="shared" ref="K19:K25" si="2">H19*$I$8</f>
        <v>0</v>
      </c>
      <c r="L19" s="212">
        <f t="shared" ref="L19:L25" si="3">I19*$I$9</f>
        <v>0</v>
      </c>
      <c r="M19" s="213">
        <f>SUM(J19:L19)</f>
        <v>0</v>
      </c>
    </row>
    <row r="20" spans="1:15" s="313" customFormat="1" ht="26.4">
      <c r="A20" s="214" t="s">
        <v>411</v>
      </c>
      <c r="B20" s="214" t="s">
        <v>439</v>
      </c>
      <c r="C20" s="214" t="s">
        <v>413</v>
      </c>
      <c r="D20" s="316"/>
      <c r="E20" s="214" t="s">
        <v>427</v>
      </c>
      <c r="F20" s="214" t="s">
        <v>415</v>
      </c>
      <c r="G20" s="387"/>
      <c r="H20" s="387"/>
      <c r="I20" s="387"/>
      <c r="J20" s="212">
        <f t="shared" si="1"/>
        <v>0</v>
      </c>
      <c r="K20" s="212">
        <f t="shared" si="2"/>
        <v>0</v>
      </c>
      <c r="L20" s="212">
        <f t="shared" si="3"/>
        <v>0</v>
      </c>
      <c r="M20" s="213">
        <f t="shared" ref="M20:M25" si="4">SUM(J20:L20)</f>
        <v>0</v>
      </c>
    </row>
    <row r="21" spans="1:15" s="313" customFormat="1" ht="26.4">
      <c r="A21" s="214" t="s">
        <v>411</v>
      </c>
      <c r="B21" s="214" t="s">
        <v>440</v>
      </c>
      <c r="C21" s="214" t="s">
        <v>413</v>
      </c>
      <c r="D21" s="316"/>
      <c r="E21" s="214" t="s">
        <v>427</v>
      </c>
      <c r="F21" s="214" t="s">
        <v>415</v>
      </c>
      <c r="G21" s="387"/>
      <c r="H21" s="387"/>
      <c r="I21" s="387"/>
      <c r="J21" s="212">
        <f t="shared" si="1"/>
        <v>0</v>
      </c>
      <c r="K21" s="212">
        <f t="shared" si="2"/>
        <v>0</v>
      </c>
      <c r="L21" s="212">
        <f t="shared" si="3"/>
        <v>0</v>
      </c>
      <c r="M21" s="213">
        <f t="shared" si="4"/>
        <v>0</v>
      </c>
    </row>
    <row r="22" spans="1:15" s="313" customFormat="1" ht="26.4">
      <c r="A22" s="214" t="s">
        <v>417</v>
      </c>
      <c r="B22" s="214" t="s">
        <v>418</v>
      </c>
      <c r="C22" s="214" t="s">
        <v>419</v>
      </c>
      <c r="D22" s="316"/>
      <c r="E22" s="214" t="s">
        <v>427</v>
      </c>
      <c r="F22" s="214" t="s">
        <v>415</v>
      </c>
      <c r="G22" s="387"/>
      <c r="H22" s="387"/>
      <c r="I22" s="387"/>
      <c r="J22" s="212">
        <f t="shared" si="1"/>
        <v>0</v>
      </c>
      <c r="K22" s="212">
        <f t="shared" si="2"/>
        <v>0</v>
      </c>
      <c r="L22" s="212">
        <f t="shared" si="3"/>
        <v>0</v>
      </c>
      <c r="M22" s="213">
        <f t="shared" si="4"/>
        <v>0</v>
      </c>
    </row>
    <row r="23" spans="1:15" s="313" customFormat="1" ht="26.4">
      <c r="A23" s="214" t="s">
        <v>420</v>
      </c>
      <c r="B23" s="214" t="s">
        <v>418</v>
      </c>
      <c r="C23" s="214" t="s">
        <v>419</v>
      </c>
      <c r="D23" s="316"/>
      <c r="E23" s="214" t="s">
        <v>427</v>
      </c>
      <c r="F23" s="214" t="s">
        <v>415</v>
      </c>
      <c r="G23" s="387"/>
      <c r="H23" s="387"/>
      <c r="I23" s="387"/>
      <c r="J23" s="212">
        <f t="shared" si="1"/>
        <v>0</v>
      </c>
      <c r="K23" s="212">
        <f t="shared" si="2"/>
        <v>0</v>
      </c>
      <c r="L23" s="212">
        <f t="shared" si="3"/>
        <v>0</v>
      </c>
      <c r="M23" s="213">
        <f t="shared" si="4"/>
        <v>0</v>
      </c>
    </row>
    <row r="24" spans="1:15" s="313" customFormat="1" ht="26.4">
      <c r="A24" s="214" t="s">
        <v>421</v>
      </c>
      <c r="B24" s="214" t="s">
        <v>422</v>
      </c>
      <c r="C24" s="214" t="s">
        <v>419</v>
      </c>
      <c r="D24" s="318"/>
      <c r="E24" s="214" t="s">
        <v>427</v>
      </c>
      <c r="F24" s="214" t="s">
        <v>415</v>
      </c>
      <c r="G24" s="387"/>
      <c r="H24" s="387"/>
      <c r="I24" s="387"/>
      <c r="J24" s="212">
        <f t="shared" si="1"/>
        <v>0</v>
      </c>
      <c r="K24" s="212">
        <f t="shared" si="2"/>
        <v>0</v>
      </c>
      <c r="L24" s="212">
        <f t="shared" si="3"/>
        <v>0</v>
      </c>
      <c r="M24" s="213">
        <f t="shared" si="4"/>
        <v>0</v>
      </c>
    </row>
    <row r="25" spans="1:15" s="313" customFormat="1" ht="26.4">
      <c r="A25" s="214" t="s">
        <v>441</v>
      </c>
      <c r="B25" s="214" t="s">
        <v>442</v>
      </c>
      <c r="C25" s="214" t="s">
        <v>443</v>
      </c>
      <c r="D25" s="318"/>
      <c r="E25" s="214" t="s">
        <v>427</v>
      </c>
      <c r="F25" s="214" t="s">
        <v>415</v>
      </c>
      <c r="G25" s="387"/>
      <c r="H25" s="387"/>
      <c r="I25" s="387"/>
      <c r="J25" s="212">
        <f t="shared" si="1"/>
        <v>0</v>
      </c>
      <c r="K25" s="212">
        <f t="shared" si="2"/>
        <v>0</v>
      </c>
      <c r="L25" s="212">
        <f t="shared" si="3"/>
        <v>0</v>
      </c>
      <c r="M25" s="213">
        <f t="shared" si="4"/>
        <v>0</v>
      </c>
    </row>
    <row r="26" spans="1:15">
      <c r="B26" s="79"/>
      <c r="C26" s="80"/>
      <c r="L26" s="70"/>
      <c r="M26" s="70"/>
    </row>
    <row r="27" spans="1:15" ht="18.600000000000001" customHeight="1">
      <c r="A27" s="371" t="s">
        <v>428</v>
      </c>
      <c r="B27" s="249"/>
      <c r="C27" s="80"/>
    </row>
    <row r="28" spans="1:15" ht="16.2">
      <c r="A28" s="372" t="s">
        <v>429</v>
      </c>
      <c r="B28" s="217"/>
      <c r="C28" s="80"/>
    </row>
    <row r="29" spans="1:15" ht="15">
      <c r="A29" s="218"/>
      <c r="B29" s="219"/>
      <c r="C29" s="80"/>
    </row>
    <row r="30" spans="1:15" ht="16.2">
      <c r="A30" s="372" t="s">
        <v>430</v>
      </c>
      <c r="B30" s="219"/>
      <c r="C30" s="80"/>
    </row>
    <row r="31" spans="1:15" ht="16.2">
      <c r="A31" s="372" t="s">
        <v>431</v>
      </c>
      <c r="B31" s="219"/>
      <c r="C31" s="80"/>
    </row>
    <row r="32" spans="1:15" s="69" customFormat="1">
      <c r="A32" s="70"/>
      <c r="B32" s="79"/>
      <c r="C32" s="80"/>
      <c r="F32" s="70"/>
      <c r="G32" s="70"/>
      <c r="H32" s="70"/>
      <c r="I32" s="70"/>
      <c r="J32" s="70"/>
      <c r="K32" s="70"/>
      <c r="L32" s="71"/>
      <c r="M32" s="71"/>
      <c r="N32" s="71"/>
      <c r="O32" s="71"/>
    </row>
    <row r="33" spans="1:15" s="19" customFormat="1" ht="26.4">
      <c r="A33" s="165" t="s">
        <v>432</v>
      </c>
      <c r="B33" s="156"/>
      <c r="C33" s="17"/>
      <c r="D33" s="17"/>
      <c r="E33" s="17"/>
      <c r="F33" s="18"/>
      <c r="G33" s="18"/>
      <c r="H33" s="18"/>
      <c r="I33" s="18"/>
      <c r="J33" s="18"/>
      <c r="K33" s="18"/>
    </row>
    <row r="34" spans="1:15" s="19" customFormat="1" ht="29.25" customHeight="1">
      <c r="A34" s="419" t="s">
        <v>433</v>
      </c>
      <c r="B34" s="420"/>
      <c r="C34" s="17"/>
      <c r="D34" s="17"/>
      <c r="E34" s="17"/>
      <c r="F34" s="18"/>
      <c r="G34" s="18"/>
      <c r="H34" s="18"/>
      <c r="I34" s="18"/>
      <c r="J34" s="18"/>
      <c r="K34" s="18"/>
    </row>
    <row r="35" spans="1:15" s="19" customFormat="1">
      <c r="A35" s="47"/>
      <c r="B35" s="23"/>
      <c r="C35" s="17"/>
      <c r="D35" s="17"/>
      <c r="E35" s="17"/>
      <c r="F35" s="18"/>
      <c r="G35" s="18"/>
      <c r="H35" s="18"/>
      <c r="I35" s="18"/>
      <c r="J35" s="18"/>
      <c r="K35" s="18"/>
    </row>
    <row r="36" spans="1:15" s="19" customFormat="1">
      <c r="A36" s="156" t="s">
        <v>434</v>
      </c>
      <c r="B36" s="156" t="s">
        <v>435</v>
      </c>
      <c r="C36" s="24"/>
      <c r="D36" s="17"/>
      <c r="E36" s="17"/>
      <c r="F36" s="18"/>
      <c r="G36" s="18"/>
      <c r="H36" s="18"/>
      <c r="I36" s="18"/>
      <c r="J36" s="18"/>
      <c r="K36" s="18"/>
    </row>
    <row r="37" spans="1:15" s="19" customFormat="1">
      <c r="A37" s="216"/>
      <c r="B37" s="216"/>
      <c r="C37" s="24"/>
      <c r="D37" s="17"/>
      <c r="E37" s="17"/>
      <c r="F37" s="18"/>
      <c r="G37" s="18"/>
      <c r="H37" s="18"/>
      <c r="I37" s="18"/>
      <c r="J37" s="18"/>
      <c r="K37" s="18"/>
    </row>
    <row r="38" spans="1:15" s="19" customFormat="1">
      <c r="A38" s="216"/>
      <c r="B38" s="216"/>
      <c r="C38" s="24"/>
      <c r="D38" s="17"/>
      <c r="E38" s="17"/>
      <c r="F38" s="18"/>
      <c r="G38" s="18"/>
      <c r="H38" s="18"/>
      <c r="I38" s="18"/>
      <c r="J38" s="18"/>
      <c r="K38" s="18"/>
    </row>
    <row r="39" spans="1:15" s="19" customFormat="1">
      <c r="A39" s="216"/>
      <c r="B39" s="216"/>
      <c r="C39" s="24"/>
      <c r="D39" s="17"/>
      <c r="E39" s="17"/>
      <c r="F39" s="18"/>
      <c r="G39" s="18"/>
      <c r="H39" s="18"/>
      <c r="I39" s="18"/>
      <c r="J39" s="18"/>
      <c r="K39" s="18"/>
    </row>
    <row r="40" spans="1:15" s="19" customFormat="1">
      <c r="A40" s="216"/>
      <c r="B40" s="216"/>
      <c r="C40" s="24"/>
      <c r="D40" s="17"/>
      <c r="E40" s="17"/>
      <c r="F40" s="18"/>
      <c r="G40" s="18"/>
      <c r="H40" s="18"/>
      <c r="I40" s="18"/>
      <c r="J40" s="18"/>
      <c r="K40" s="18"/>
    </row>
    <row r="41" spans="1:15" s="19" customFormat="1">
      <c r="A41" s="216"/>
      <c r="B41" s="216"/>
      <c r="C41" s="24"/>
      <c r="D41" s="17"/>
      <c r="E41" s="17"/>
      <c r="F41" s="18"/>
      <c r="G41" s="18"/>
      <c r="H41" s="18"/>
      <c r="I41" s="18"/>
      <c r="J41" s="18"/>
      <c r="K41" s="18"/>
    </row>
    <row r="42" spans="1:15" s="19" customFormat="1">
      <c r="A42" s="216"/>
      <c r="B42" s="216"/>
      <c r="C42" s="24"/>
      <c r="D42" s="17"/>
      <c r="E42" s="17"/>
      <c r="F42" s="18"/>
      <c r="G42" s="18"/>
      <c r="H42" s="18"/>
      <c r="I42" s="18"/>
      <c r="J42" s="18"/>
      <c r="K42" s="18"/>
    </row>
    <row r="43" spans="1:15" s="19" customFormat="1">
      <c r="A43" s="216"/>
      <c r="B43" s="216"/>
      <c r="C43" s="24"/>
      <c r="D43" s="17"/>
      <c r="E43" s="17"/>
      <c r="F43" s="18"/>
      <c r="G43" s="18"/>
      <c r="H43" s="18"/>
      <c r="I43" s="18"/>
      <c r="J43" s="18"/>
      <c r="K43" s="18"/>
    </row>
    <row r="44" spans="1:15" s="69" customFormat="1">
      <c r="A44" s="70"/>
      <c r="B44" s="79"/>
      <c r="C44" s="80"/>
      <c r="F44" s="70"/>
      <c r="G44" s="70"/>
      <c r="H44" s="70"/>
      <c r="I44" s="70"/>
      <c r="J44" s="70"/>
      <c r="K44" s="70"/>
      <c r="L44" s="71"/>
      <c r="M44" s="71"/>
      <c r="N44" s="71"/>
      <c r="O44" s="71"/>
    </row>
    <row r="45" spans="1:15" s="69" customFormat="1">
      <c r="A45" s="70"/>
      <c r="B45" s="79"/>
      <c r="C45" s="80"/>
      <c r="F45" s="70"/>
      <c r="G45" s="70"/>
      <c r="H45" s="70"/>
      <c r="I45" s="70"/>
      <c r="J45" s="70"/>
      <c r="K45" s="70"/>
      <c r="L45" s="71"/>
      <c r="M45" s="71"/>
      <c r="N45" s="71"/>
      <c r="O45" s="71"/>
    </row>
    <row r="46" spans="1:15" s="69" customFormat="1">
      <c r="A46" s="70"/>
      <c r="B46" s="79"/>
      <c r="C46" s="80"/>
      <c r="F46" s="70"/>
      <c r="G46" s="70"/>
      <c r="H46" s="70"/>
      <c r="I46" s="70"/>
      <c r="J46" s="70"/>
      <c r="K46" s="70"/>
      <c r="L46" s="71"/>
      <c r="M46" s="71"/>
      <c r="N46" s="71"/>
      <c r="O46" s="71"/>
    </row>
    <row r="47" spans="1:15" s="69" customFormat="1">
      <c r="A47" s="70"/>
      <c r="B47" s="79"/>
      <c r="C47" s="80"/>
      <c r="F47" s="70"/>
      <c r="G47" s="70"/>
      <c r="H47" s="70"/>
      <c r="I47" s="70"/>
      <c r="J47" s="70"/>
      <c r="K47" s="70"/>
      <c r="L47" s="71"/>
      <c r="M47" s="71"/>
      <c r="N47" s="71"/>
      <c r="O47" s="71"/>
    </row>
  </sheetData>
  <autoFilter ref="A11:O16" xr:uid="{00000000-0009-0000-0000-000018000000}"/>
  <mergeCells count="7">
    <mergeCell ref="E6:G6"/>
    <mergeCell ref="G10:I10"/>
    <mergeCell ref="J10:L10"/>
    <mergeCell ref="A34:B34"/>
    <mergeCell ref="E7:G7"/>
    <mergeCell ref="E8:G8"/>
    <mergeCell ref="E9:G9"/>
  </mergeCells>
  <printOptions horizontalCentered="1"/>
  <pageMargins left="0.59055118110236227" right="0.59055118110236227" top="0.59055118110236227" bottom="0.78740157480314965" header="0.39370078740157483" footer="0.19685039370078741"/>
  <pageSetup paperSize="8" scale="36" orientation="landscape" r:id="rId1"/>
  <headerFooter>
    <oddFooter>&amp;L&amp;"Verdana,Regular"&amp;F-&amp;A_x000D_Atir b.v. ©&amp;C&amp;R&amp;"Verdana,Regular"printversie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4.9989318521683403E-2"/>
  </sheetPr>
  <dimension ref="A1:P36"/>
  <sheetViews>
    <sheetView showGridLines="0" zoomScale="98" zoomScaleNormal="98" workbookViewId="0">
      <pane ySplit="11" topLeftCell="A12" activePane="bottomLeft" state="frozen"/>
      <selection activeCell="D28" sqref="D28"/>
      <selection pane="bottomLeft" activeCell="O26" sqref="O26:O33"/>
    </sheetView>
  </sheetViews>
  <sheetFormatPr defaultColWidth="9.109375" defaultRowHeight="12.6"/>
  <cols>
    <col min="1" max="1" width="26.6640625" style="61" customWidth="1"/>
    <col min="2" max="2" width="25.44140625" style="61" customWidth="1"/>
    <col min="3" max="3" width="12.109375" style="61" bestFit="1" customWidth="1"/>
    <col min="4" max="4" width="11.109375" style="61" bestFit="1" customWidth="1"/>
    <col min="5" max="5" width="12.109375" style="61" bestFit="1" customWidth="1"/>
    <col min="6" max="6" width="9.6640625" style="61" customWidth="1"/>
    <col min="7" max="7" width="11.109375" style="61" bestFit="1" customWidth="1"/>
    <col min="8" max="8" width="10.44140625" style="61" bestFit="1" customWidth="1"/>
    <col min="9" max="9" width="10.109375" style="61" bestFit="1" customWidth="1"/>
    <col min="10" max="11" width="9.6640625" style="61" customWidth="1"/>
    <col min="12" max="12" width="1.6640625" style="61" customWidth="1"/>
    <col min="13" max="13" width="10.44140625" style="61" bestFit="1" customWidth="1"/>
    <col min="14" max="14" width="1.5546875" style="61" customWidth="1"/>
    <col min="15" max="15" width="9.6640625" style="61" customWidth="1"/>
    <col min="16" max="16" width="13.5546875" style="61" bestFit="1" customWidth="1"/>
    <col min="17" max="16384" width="9.109375" style="61"/>
  </cols>
  <sheetData>
    <row r="1" spans="1:16" ht="13.2">
      <c r="A1" s="157" t="s">
        <v>0</v>
      </c>
      <c r="B1" s="60"/>
    </row>
    <row r="2" spans="1:16" ht="13.2">
      <c r="A2" s="60"/>
      <c r="B2" s="60"/>
    </row>
    <row r="3" spans="1:16" ht="15.6">
      <c r="A3" s="162" t="s">
        <v>1</v>
      </c>
      <c r="B3" s="164" t="str">
        <f>'1-Inschrijfstaat'!B3</f>
        <v xml:space="preserve">GVB </v>
      </c>
    </row>
    <row r="4" spans="1:16" ht="15.6">
      <c r="A4" s="162" t="str">
        <f>'1-Inschrijfstaat'!A4</f>
        <v>Calculatie onderdeel</v>
      </c>
      <c r="B4" s="164" t="str">
        <f ca="1">MID(CELL("bestandsnaam",$D$10),SEARCH("]",CELL("bestandsnaam",$D$10),1)+1,256)</f>
        <v>8- Machinekosten</v>
      </c>
    </row>
    <row r="5" spans="1:16" ht="15.6">
      <c r="A5" s="162" t="str">
        <f>'[47]2-Kosten per locatie'!B7</f>
        <v>Gebouw/plaats</v>
      </c>
      <c r="B5" s="164" t="str">
        <f>'1-Inschrijfstaat'!B5</f>
        <v>Amsterdam</v>
      </c>
    </row>
    <row r="6" spans="1:16" ht="15.6">
      <c r="A6" s="162" t="str">
        <f>'[47]2-Kosten per locatie'!B8</f>
        <v>Besteknummer</v>
      </c>
      <c r="B6" s="164" t="str">
        <f>'1-Inschrijfstaat'!B6</f>
        <v>2024-20</v>
      </c>
    </row>
    <row r="7" spans="1:16" ht="15.6">
      <c r="A7" s="162" t="str">
        <f>'[47]2-Kosten per locatie'!B9</f>
        <v>Naam leverancier</v>
      </c>
      <c r="B7" s="164">
        <f>'1-Inschrijfstaat'!B7</f>
        <v>0</v>
      </c>
    </row>
    <row r="8" spans="1:16" ht="15.6">
      <c r="A8" s="162" t="str">
        <f>'[47]2-Kosten per locatie'!B10</f>
        <v>Prijspeil</v>
      </c>
      <c r="B8" s="283">
        <f>'1-Inschrijfstaat'!B8</f>
        <v>45658</v>
      </c>
    </row>
    <row r="9" spans="1:16" ht="15.6">
      <c r="A9" s="162" t="str">
        <f>'[47]2-Kosten per locatie'!B11</f>
        <v>Perceel</v>
      </c>
      <c r="B9" s="312" t="str">
        <f>'1-Inschrijfstaat'!B9</f>
        <v>3 Specialistiche schoonmaak</v>
      </c>
    </row>
    <row r="11" spans="1:16" ht="95.25" customHeight="1">
      <c r="A11" s="220" t="s">
        <v>444</v>
      </c>
      <c r="B11" s="220" t="s">
        <v>445</v>
      </c>
      <c r="C11" s="221" t="s">
        <v>446</v>
      </c>
      <c r="D11" s="221" t="s">
        <v>447</v>
      </c>
      <c r="E11" s="221" t="s">
        <v>448</v>
      </c>
      <c r="F11" s="221" t="s">
        <v>449</v>
      </c>
      <c r="G11" s="221" t="s">
        <v>450</v>
      </c>
      <c r="H11" s="221" t="s">
        <v>451</v>
      </c>
      <c r="I11" s="221" t="s">
        <v>452</v>
      </c>
      <c r="J11" s="221" t="s">
        <v>453</v>
      </c>
      <c r="K11" s="221" t="s">
        <v>454</v>
      </c>
      <c r="L11" s="65"/>
      <c r="M11" s="220" t="s">
        <v>455</v>
      </c>
      <c r="N11" s="65"/>
      <c r="O11" s="221" t="s">
        <v>456</v>
      </c>
      <c r="P11" s="220" t="s">
        <v>457</v>
      </c>
    </row>
    <row r="12" spans="1:16" ht="13.2">
      <c r="C12" s="62"/>
      <c r="D12" s="62"/>
      <c r="E12" s="63"/>
      <c r="F12" s="62"/>
      <c r="G12" s="62"/>
      <c r="I12" s="232"/>
      <c r="J12" s="232"/>
      <c r="K12" s="232"/>
      <c r="M12" s="64"/>
      <c r="O12" s="63"/>
    </row>
    <row r="13" spans="1:16" ht="13.2">
      <c r="A13" s="222"/>
      <c r="B13" s="223"/>
      <c r="C13" s="224"/>
      <c r="D13" s="224"/>
      <c r="E13" s="225">
        <f>C13-D13</f>
        <v>0</v>
      </c>
      <c r="F13" s="226"/>
      <c r="G13" s="224"/>
      <c r="H13" s="227">
        <f>IF(F13=0,0,(E13-G13)/F13)</f>
        <v>0</v>
      </c>
      <c r="I13" s="228">
        <f>C13*$I$12</f>
        <v>0</v>
      </c>
      <c r="J13" s="227">
        <f>C13*$J$12</f>
        <v>0</v>
      </c>
      <c r="K13" s="229">
        <f>$K$12*C13</f>
        <v>0</v>
      </c>
      <c r="L13" s="230"/>
      <c r="M13" s="231">
        <f>SUM(H13:K13)</f>
        <v>0</v>
      </c>
      <c r="N13" s="230"/>
      <c r="O13" s="226"/>
      <c r="P13" s="227">
        <f>M13*O13</f>
        <v>0</v>
      </c>
    </row>
    <row r="14" spans="1:16" ht="13.2">
      <c r="A14" s="222"/>
      <c r="B14" s="223"/>
      <c r="C14" s="224"/>
      <c r="D14" s="224"/>
      <c r="E14" s="225">
        <f>C14-D14</f>
        <v>0</v>
      </c>
      <c r="F14" s="226"/>
      <c r="G14" s="224"/>
      <c r="H14" s="227">
        <f>IF(F14=0,0,(E14-G14)/F14)</f>
        <v>0</v>
      </c>
      <c r="I14" s="228">
        <f>C14*$I$12</f>
        <v>0</v>
      </c>
      <c r="J14" s="227">
        <f>C14*$J$12</f>
        <v>0</v>
      </c>
      <c r="K14" s="229">
        <f>$K$12*C14</f>
        <v>0</v>
      </c>
      <c r="L14" s="230"/>
      <c r="M14" s="231">
        <f>SUM(H14:K14)</f>
        <v>0</v>
      </c>
      <c r="N14" s="230"/>
      <c r="O14" s="226"/>
      <c r="P14" s="227">
        <f>M14*O14</f>
        <v>0</v>
      </c>
    </row>
    <row r="15" spans="1:16" ht="13.2">
      <c r="A15" s="222"/>
      <c r="B15" s="223"/>
      <c r="C15" s="224"/>
      <c r="D15" s="224"/>
      <c r="E15" s="225">
        <f t="shared" ref="E15:E33" si="0">C15-D15</f>
        <v>0</v>
      </c>
      <c r="F15" s="226"/>
      <c r="G15" s="224"/>
      <c r="H15" s="227">
        <f t="shared" ref="H15:H33" si="1">IF(F15=0,0,(E15-G15)/F15)</f>
        <v>0</v>
      </c>
      <c r="I15" s="228">
        <f t="shared" ref="I15:I21" si="2">C15*$I$12</f>
        <v>0</v>
      </c>
      <c r="J15" s="227">
        <f t="shared" ref="J15:J21" si="3">C15*$J$12</f>
        <v>0</v>
      </c>
      <c r="K15" s="229">
        <f t="shared" ref="K15:K21" si="4">$K$12*C15</f>
        <v>0</v>
      </c>
      <c r="L15" s="230"/>
      <c r="M15" s="231">
        <f t="shared" ref="M15:M33" si="5">SUM(H15:K15)</f>
        <v>0</v>
      </c>
      <c r="N15" s="230"/>
      <c r="O15" s="226"/>
      <c r="P15" s="227">
        <f t="shared" ref="P15:P33" si="6">M15*O15</f>
        <v>0</v>
      </c>
    </row>
    <row r="16" spans="1:16" ht="13.2">
      <c r="A16" s="222"/>
      <c r="B16" s="223"/>
      <c r="C16" s="224"/>
      <c r="D16" s="224"/>
      <c r="E16" s="225">
        <f t="shared" si="0"/>
        <v>0</v>
      </c>
      <c r="F16" s="226"/>
      <c r="G16" s="224"/>
      <c r="H16" s="227">
        <f t="shared" si="1"/>
        <v>0</v>
      </c>
      <c r="I16" s="228">
        <f t="shared" si="2"/>
        <v>0</v>
      </c>
      <c r="J16" s="227">
        <f t="shared" si="3"/>
        <v>0</v>
      </c>
      <c r="K16" s="229">
        <f t="shared" si="4"/>
        <v>0</v>
      </c>
      <c r="L16" s="230"/>
      <c r="M16" s="231">
        <f t="shared" si="5"/>
        <v>0</v>
      </c>
      <c r="N16" s="230"/>
      <c r="O16" s="226"/>
      <c r="P16" s="227">
        <f t="shared" si="6"/>
        <v>0</v>
      </c>
    </row>
    <row r="17" spans="1:16" ht="13.2">
      <c r="A17" s="222"/>
      <c r="B17" s="223"/>
      <c r="C17" s="224"/>
      <c r="D17" s="224"/>
      <c r="E17" s="225">
        <f t="shared" si="0"/>
        <v>0</v>
      </c>
      <c r="F17" s="226"/>
      <c r="G17" s="224"/>
      <c r="H17" s="227">
        <f t="shared" si="1"/>
        <v>0</v>
      </c>
      <c r="I17" s="228">
        <f t="shared" si="2"/>
        <v>0</v>
      </c>
      <c r="J17" s="227">
        <f t="shared" si="3"/>
        <v>0</v>
      </c>
      <c r="K17" s="229">
        <f t="shared" si="4"/>
        <v>0</v>
      </c>
      <c r="L17" s="230"/>
      <c r="M17" s="231">
        <f t="shared" si="5"/>
        <v>0</v>
      </c>
      <c r="N17" s="230"/>
      <c r="O17" s="226"/>
      <c r="P17" s="227">
        <f t="shared" si="6"/>
        <v>0</v>
      </c>
    </row>
    <row r="18" spans="1:16" ht="13.2">
      <c r="A18" s="222"/>
      <c r="B18" s="223"/>
      <c r="C18" s="224"/>
      <c r="D18" s="224"/>
      <c r="E18" s="225">
        <f t="shared" si="0"/>
        <v>0</v>
      </c>
      <c r="F18" s="226"/>
      <c r="G18" s="224"/>
      <c r="H18" s="227">
        <f t="shared" si="1"/>
        <v>0</v>
      </c>
      <c r="I18" s="228">
        <f t="shared" si="2"/>
        <v>0</v>
      </c>
      <c r="J18" s="227">
        <f t="shared" si="3"/>
        <v>0</v>
      </c>
      <c r="K18" s="229">
        <f t="shared" si="4"/>
        <v>0</v>
      </c>
      <c r="L18" s="230"/>
      <c r="M18" s="231">
        <f t="shared" si="5"/>
        <v>0</v>
      </c>
      <c r="N18" s="230"/>
      <c r="O18" s="226"/>
      <c r="P18" s="227">
        <f t="shared" si="6"/>
        <v>0</v>
      </c>
    </row>
    <row r="19" spans="1:16" ht="13.2">
      <c r="A19" s="222"/>
      <c r="B19" s="223"/>
      <c r="C19" s="224"/>
      <c r="D19" s="224"/>
      <c r="E19" s="225">
        <f t="shared" si="0"/>
        <v>0</v>
      </c>
      <c r="F19" s="226"/>
      <c r="G19" s="224"/>
      <c r="H19" s="227">
        <f t="shared" si="1"/>
        <v>0</v>
      </c>
      <c r="I19" s="228">
        <f t="shared" si="2"/>
        <v>0</v>
      </c>
      <c r="J19" s="227">
        <f t="shared" si="3"/>
        <v>0</v>
      </c>
      <c r="K19" s="229">
        <f t="shared" si="4"/>
        <v>0</v>
      </c>
      <c r="L19" s="230"/>
      <c r="M19" s="231">
        <f t="shared" si="5"/>
        <v>0</v>
      </c>
      <c r="N19" s="230"/>
      <c r="O19" s="226"/>
      <c r="P19" s="227">
        <f t="shared" si="6"/>
        <v>0</v>
      </c>
    </row>
    <row r="20" spans="1:16" ht="13.2">
      <c r="A20" s="222"/>
      <c r="B20" s="223"/>
      <c r="C20" s="224"/>
      <c r="D20" s="224"/>
      <c r="E20" s="225">
        <f t="shared" si="0"/>
        <v>0</v>
      </c>
      <c r="F20" s="226"/>
      <c r="G20" s="224"/>
      <c r="H20" s="227">
        <f t="shared" si="1"/>
        <v>0</v>
      </c>
      <c r="I20" s="228">
        <f t="shared" si="2"/>
        <v>0</v>
      </c>
      <c r="J20" s="227">
        <f t="shared" si="3"/>
        <v>0</v>
      </c>
      <c r="K20" s="229">
        <f t="shared" si="4"/>
        <v>0</v>
      </c>
      <c r="L20" s="230"/>
      <c r="M20" s="231">
        <f t="shared" si="5"/>
        <v>0</v>
      </c>
      <c r="N20" s="230"/>
      <c r="O20" s="226"/>
      <c r="P20" s="227">
        <f t="shared" si="6"/>
        <v>0</v>
      </c>
    </row>
    <row r="21" spans="1:16" ht="13.2">
      <c r="A21" s="222"/>
      <c r="B21" s="223"/>
      <c r="C21" s="224"/>
      <c r="D21" s="224"/>
      <c r="E21" s="225">
        <f t="shared" si="0"/>
        <v>0</v>
      </c>
      <c r="F21" s="226"/>
      <c r="G21" s="224"/>
      <c r="H21" s="227">
        <f t="shared" si="1"/>
        <v>0</v>
      </c>
      <c r="I21" s="228">
        <f t="shared" si="2"/>
        <v>0</v>
      </c>
      <c r="J21" s="227">
        <f t="shared" si="3"/>
        <v>0</v>
      </c>
      <c r="K21" s="229">
        <f t="shared" si="4"/>
        <v>0</v>
      </c>
      <c r="L21" s="230"/>
      <c r="M21" s="231">
        <f t="shared" si="5"/>
        <v>0</v>
      </c>
      <c r="N21" s="230"/>
      <c r="O21" s="226"/>
      <c r="P21" s="227">
        <f t="shared" si="6"/>
        <v>0</v>
      </c>
    </row>
    <row r="22" spans="1:16" ht="13.2">
      <c r="A22" s="233" t="s">
        <v>47</v>
      </c>
      <c r="B22" s="234"/>
      <c r="C22" s="235"/>
      <c r="D22" s="235"/>
      <c r="E22" s="235"/>
      <c r="F22" s="235"/>
      <c r="G22" s="235"/>
      <c r="H22" s="235"/>
      <c r="I22" s="235"/>
      <c r="J22" s="235"/>
      <c r="K22" s="236"/>
      <c r="L22" s="230"/>
      <c r="M22" s="230"/>
      <c r="N22" s="230"/>
      <c r="O22" s="237">
        <f>SUM(O13:O21)</f>
        <v>0</v>
      </c>
      <c r="P22" s="238">
        <f>SUM(P13:P21)</f>
        <v>0</v>
      </c>
    </row>
    <row r="24" spans="1:16" ht="98.25" customHeight="1">
      <c r="A24" s="220" t="s">
        <v>458</v>
      </c>
      <c r="B24" s="220" t="s">
        <v>445</v>
      </c>
      <c r="C24" s="221" t="s">
        <v>446</v>
      </c>
      <c r="D24" s="221" t="s">
        <v>447</v>
      </c>
      <c r="E24" s="221" t="s">
        <v>448</v>
      </c>
      <c r="F24" s="221" t="s">
        <v>449</v>
      </c>
      <c r="G24" s="221" t="s">
        <v>450</v>
      </c>
      <c r="H24" s="221" t="s">
        <v>451</v>
      </c>
      <c r="I24" s="221" t="s">
        <v>452</v>
      </c>
      <c r="J24" s="221" t="s">
        <v>453</v>
      </c>
      <c r="K24" s="221" t="s">
        <v>454</v>
      </c>
      <c r="L24" s="65"/>
      <c r="M24" s="220" t="s">
        <v>455</v>
      </c>
      <c r="N24" s="65"/>
      <c r="O24" s="221" t="s">
        <v>456</v>
      </c>
      <c r="P24" s="220" t="s">
        <v>457</v>
      </c>
    </row>
    <row r="25" spans="1:16" ht="13.2">
      <c r="C25" s="62"/>
      <c r="D25" s="62"/>
      <c r="E25" s="63"/>
      <c r="F25" s="62"/>
      <c r="G25" s="62"/>
      <c r="I25" s="232"/>
      <c r="J25" s="232"/>
      <c r="K25" s="232"/>
      <c r="M25" s="64"/>
      <c r="O25" s="63"/>
    </row>
    <row r="26" spans="1:16" ht="13.2">
      <c r="A26" s="222"/>
      <c r="B26" s="223"/>
      <c r="C26" s="224"/>
      <c r="D26" s="224"/>
      <c r="E26" s="225">
        <f t="shared" si="0"/>
        <v>0</v>
      </c>
      <c r="F26" s="226"/>
      <c r="G26" s="224"/>
      <c r="H26" s="227">
        <f t="shared" si="1"/>
        <v>0</v>
      </c>
      <c r="I26" s="228">
        <f>C26*$I$25</f>
        <v>0</v>
      </c>
      <c r="J26" s="227">
        <f>C26*$J$25</f>
        <v>0</v>
      </c>
      <c r="K26" s="229">
        <f>$K$25*C26</f>
        <v>0</v>
      </c>
      <c r="L26" s="230"/>
      <c r="M26" s="231">
        <f t="shared" si="5"/>
        <v>0</v>
      </c>
      <c r="N26" s="230"/>
      <c r="O26" s="226"/>
      <c r="P26" s="227">
        <f t="shared" si="6"/>
        <v>0</v>
      </c>
    </row>
    <row r="27" spans="1:16" ht="13.2">
      <c r="A27" s="222"/>
      <c r="B27" s="223"/>
      <c r="C27" s="224"/>
      <c r="D27" s="224"/>
      <c r="E27" s="225">
        <f t="shared" si="0"/>
        <v>0</v>
      </c>
      <c r="F27" s="226"/>
      <c r="G27" s="224"/>
      <c r="H27" s="227">
        <f t="shared" si="1"/>
        <v>0</v>
      </c>
      <c r="I27" s="228">
        <f t="shared" ref="I27:I33" si="7">C27*$I$25</f>
        <v>0</v>
      </c>
      <c r="J27" s="227">
        <f t="shared" ref="J27:J33" si="8">C27*$J$25</f>
        <v>0</v>
      </c>
      <c r="K27" s="229">
        <f t="shared" ref="K27:K33" si="9">$K$25*C27</f>
        <v>0</v>
      </c>
      <c r="L27" s="230"/>
      <c r="M27" s="231">
        <f t="shared" si="5"/>
        <v>0</v>
      </c>
      <c r="N27" s="230"/>
      <c r="O27" s="226"/>
      <c r="P27" s="227">
        <f t="shared" si="6"/>
        <v>0</v>
      </c>
    </row>
    <row r="28" spans="1:16" ht="13.2">
      <c r="A28" s="222"/>
      <c r="B28" s="223"/>
      <c r="C28" s="224"/>
      <c r="D28" s="224"/>
      <c r="E28" s="225">
        <f t="shared" si="0"/>
        <v>0</v>
      </c>
      <c r="F28" s="226"/>
      <c r="G28" s="224"/>
      <c r="H28" s="227">
        <f t="shared" si="1"/>
        <v>0</v>
      </c>
      <c r="I28" s="228">
        <f t="shared" si="7"/>
        <v>0</v>
      </c>
      <c r="J28" s="227">
        <f t="shared" si="8"/>
        <v>0</v>
      </c>
      <c r="K28" s="229">
        <f t="shared" si="9"/>
        <v>0</v>
      </c>
      <c r="L28" s="230"/>
      <c r="M28" s="231">
        <f t="shared" si="5"/>
        <v>0</v>
      </c>
      <c r="N28" s="230"/>
      <c r="O28" s="226"/>
      <c r="P28" s="227">
        <f t="shared" si="6"/>
        <v>0</v>
      </c>
    </row>
    <row r="29" spans="1:16" ht="13.2">
      <c r="A29" s="222"/>
      <c r="B29" s="223"/>
      <c r="C29" s="224"/>
      <c r="D29" s="224"/>
      <c r="E29" s="225">
        <f t="shared" si="0"/>
        <v>0</v>
      </c>
      <c r="F29" s="226"/>
      <c r="G29" s="224"/>
      <c r="H29" s="227">
        <f t="shared" si="1"/>
        <v>0</v>
      </c>
      <c r="I29" s="228">
        <f t="shared" si="7"/>
        <v>0</v>
      </c>
      <c r="J29" s="227">
        <f t="shared" si="8"/>
        <v>0</v>
      </c>
      <c r="K29" s="229">
        <f t="shared" si="9"/>
        <v>0</v>
      </c>
      <c r="L29" s="230"/>
      <c r="M29" s="231">
        <f t="shared" si="5"/>
        <v>0</v>
      </c>
      <c r="N29" s="230"/>
      <c r="O29" s="226"/>
      <c r="P29" s="227">
        <f t="shared" si="6"/>
        <v>0</v>
      </c>
    </row>
    <row r="30" spans="1:16" ht="13.2">
      <c r="A30" s="222"/>
      <c r="B30" s="223"/>
      <c r="C30" s="224"/>
      <c r="D30" s="224"/>
      <c r="E30" s="225">
        <f t="shared" si="0"/>
        <v>0</v>
      </c>
      <c r="F30" s="226"/>
      <c r="G30" s="224"/>
      <c r="H30" s="227">
        <f t="shared" si="1"/>
        <v>0</v>
      </c>
      <c r="I30" s="228">
        <f t="shared" si="7"/>
        <v>0</v>
      </c>
      <c r="J30" s="227">
        <f t="shared" si="8"/>
        <v>0</v>
      </c>
      <c r="K30" s="229">
        <f t="shared" si="9"/>
        <v>0</v>
      </c>
      <c r="L30" s="230"/>
      <c r="M30" s="231">
        <f t="shared" si="5"/>
        <v>0</v>
      </c>
      <c r="N30" s="230"/>
      <c r="O30" s="226"/>
      <c r="P30" s="227">
        <f t="shared" si="6"/>
        <v>0</v>
      </c>
    </row>
    <row r="31" spans="1:16" ht="13.2">
      <c r="A31" s="222"/>
      <c r="B31" s="223"/>
      <c r="C31" s="224"/>
      <c r="D31" s="224"/>
      <c r="E31" s="225">
        <f t="shared" si="0"/>
        <v>0</v>
      </c>
      <c r="F31" s="226"/>
      <c r="G31" s="224"/>
      <c r="H31" s="227">
        <f t="shared" si="1"/>
        <v>0</v>
      </c>
      <c r="I31" s="228">
        <f t="shared" si="7"/>
        <v>0</v>
      </c>
      <c r="J31" s="227">
        <f t="shared" si="8"/>
        <v>0</v>
      </c>
      <c r="K31" s="229">
        <f t="shared" si="9"/>
        <v>0</v>
      </c>
      <c r="L31" s="230"/>
      <c r="M31" s="231">
        <f t="shared" si="5"/>
        <v>0</v>
      </c>
      <c r="N31" s="230"/>
      <c r="O31" s="226"/>
      <c r="P31" s="227">
        <f t="shared" si="6"/>
        <v>0</v>
      </c>
    </row>
    <row r="32" spans="1:16" ht="13.2">
      <c r="A32" s="222"/>
      <c r="B32" s="223"/>
      <c r="C32" s="224"/>
      <c r="D32" s="224"/>
      <c r="E32" s="225">
        <f t="shared" si="0"/>
        <v>0</v>
      </c>
      <c r="F32" s="226"/>
      <c r="G32" s="224"/>
      <c r="H32" s="227">
        <f t="shared" si="1"/>
        <v>0</v>
      </c>
      <c r="I32" s="228">
        <f t="shared" si="7"/>
        <v>0</v>
      </c>
      <c r="J32" s="227">
        <f t="shared" si="8"/>
        <v>0</v>
      </c>
      <c r="K32" s="229">
        <f t="shared" si="9"/>
        <v>0</v>
      </c>
      <c r="L32" s="230"/>
      <c r="M32" s="231">
        <f t="shared" si="5"/>
        <v>0</v>
      </c>
      <c r="N32" s="230"/>
      <c r="O32" s="226"/>
      <c r="P32" s="227">
        <f t="shared" si="6"/>
        <v>0</v>
      </c>
    </row>
    <row r="33" spans="1:16" ht="13.2">
      <c r="A33" s="222"/>
      <c r="B33" s="223"/>
      <c r="C33" s="224"/>
      <c r="D33" s="224"/>
      <c r="E33" s="225">
        <f t="shared" si="0"/>
        <v>0</v>
      </c>
      <c r="F33" s="226"/>
      <c r="G33" s="224"/>
      <c r="H33" s="227">
        <f t="shared" si="1"/>
        <v>0</v>
      </c>
      <c r="I33" s="228">
        <f t="shared" si="7"/>
        <v>0</v>
      </c>
      <c r="J33" s="227">
        <f t="shared" si="8"/>
        <v>0</v>
      </c>
      <c r="K33" s="229">
        <f t="shared" si="9"/>
        <v>0</v>
      </c>
      <c r="L33" s="230"/>
      <c r="M33" s="231">
        <f t="shared" si="5"/>
        <v>0</v>
      </c>
      <c r="N33" s="230"/>
      <c r="O33" s="226"/>
      <c r="P33" s="227">
        <f t="shared" si="6"/>
        <v>0</v>
      </c>
    </row>
    <row r="34" spans="1:16" ht="12.6" customHeight="1">
      <c r="A34" s="233" t="s">
        <v>47</v>
      </c>
      <c r="B34" s="234"/>
      <c r="C34" s="235"/>
      <c r="D34" s="235"/>
      <c r="E34" s="235"/>
      <c r="F34" s="235"/>
      <c r="G34" s="235"/>
      <c r="H34" s="235"/>
      <c r="I34" s="235"/>
      <c r="J34" s="235"/>
      <c r="K34" s="236"/>
      <c r="L34" s="230"/>
      <c r="M34" s="230"/>
      <c r="N34" s="230"/>
      <c r="O34" s="237">
        <f>SUM(O26:O33)</f>
        <v>0</v>
      </c>
      <c r="P34" s="238">
        <f>SUM(P26:P33)</f>
        <v>0</v>
      </c>
    </row>
    <row r="36" spans="1:16" ht="13.2">
      <c r="A36" s="370" t="s">
        <v>459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BCFC4-7470-4CA4-AF56-F802B8E2455A}">
  <sheetPr>
    <tabColor theme="0" tint="-4.9989318521683403E-2"/>
  </sheetPr>
  <dimension ref="A1:G38"/>
  <sheetViews>
    <sheetView showGridLines="0" zoomScale="70" zoomScaleNormal="70" workbookViewId="0">
      <pane ySplit="9" topLeftCell="A10" activePane="bottomLeft" state="frozen"/>
      <selection activeCell="D28" sqref="D28"/>
      <selection pane="bottomLeft" activeCell="D28" sqref="D28"/>
    </sheetView>
  </sheetViews>
  <sheetFormatPr defaultColWidth="11.44140625" defaultRowHeight="13.2"/>
  <cols>
    <col min="1" max="1" width="39.6640625" style="141" customWidth="1"/>
    <col min="2" max="2" width="26.44140625" style="141" customWidth="1"/>
    <col min="3" max="3" width="20.109375" style="141" bestFit="1" customWidth="1"/>
    <col min="4" max="5" width="20.44140625" style="141" customWidth="1"/>
    <col min="6" max="6" width="17.5546875" style="141" customWidth="1"/>
    <col min="7" max="7" width="18.6640625" style="141" customWidth="1"/>
    <col min="8" max="16384" width="11.44140625" style="141"/>
  </cols>
  <sheetData>
    <row r="1" spans="1:6">
      <c r="A1" s="157" t="s">
        <v>0</v>
      </c>
    </row>
    <row r="3" spans="1:6" ht="15.6">
      <c r="A3" s="162" t="s">
        <v>1</v>
      </c>
      <c r="B3" s="164" t="str">
        <f>'1-Inschrijfstaat'!B3</f>
        <v xml:space="preserve">GVB </v>
      </c>
    </row>
    <row r="4" spans="1:6" ht="15.6">
      <c r="A4" s="162" t="str">
        <f>'1-Inschrijfstaat'!A4</f>
        <v>Calculatie onderdeel</v>
      </c>
      <c r="B4" s="164" t="str">
        <f ca="1">MID(CELL("bestandsnaam",$D$10),SEARCH("]",CELL("bestandsnaam",$D$10),1)+1,256)</f>
        <v>9 - Stelpost graffiti</v>
      </c>
    </row>
    <row r="5" spans="1:6" ht="15.6">
      <c r="A5" s="162" t="str">
        <f>'[47]2-Kosten per locatie'!B7</f>
        <v>Gebouw/plaats</v>
      </c>
      <c r="B5" s="164" t="str">
        <f>'1-Inschrijfstaat'!B5</f>
        <v>Amsterdam</v>
      </c>
      <c r="C5" s="143"/>
      <c r="D5" s="143"/>
    </row>
    <row r="6" spans="1:6" ht="15.6">
      <c r="A6" s="162" t="str">
        <f>'[47]2-Kosten per locatie'!B8</f>
        <v>Besteknummer</v>
      </c>
      <c r="B6" s="164" t="str">
        <f>'1-Inschrijfstaat'!B6</f>
        <v>2024-20</v>
      </c>
      <c r="C6" s="144"/>
      <c r="D6" s="145"/>
      <c r="E6" s="145"/>
      <c r="F6" s="145"/>
    </row>
    <row r="7" spans="1:6" ht="15.6">
      <c r="A7" s="162" t="str">
        <f>'[47]2-Kosten per locatie'!B9</f>
        <v>Naam leverancier</v>
      </c>
      <c r="B7" s="164">
        <f>'1-Inschrijfstaat'!B7</f>
        <v>0</v>
      </c>
      <c r="C7" s="144"/>
      <c r="D7" s="145"/>
      <c r="E7" s="145"/>
    </row>
    <row r="8" spans="1:6" ht="15.6">
      <c r="A8" s="162" t="str">
        <f>'[47]2-Kosten per locatie'!B10</f>
        <v>Prijspeil</v>
      </c>
      <c r="B8" s="283">
        <f>'1-Inschrijfstaat'!B8</f>
        <v>45658</v>
      </c>
      <c r="C8" s="144"/>
      <c r="D8" s="145"/>
      <c r="E8" s="145"/>
    </row>
    <row r="9" spans="1:6" ht="15.6">
      <c r="A9" s="162" t="str">
        <f>'[47]2-Kosten per locatie'!B11</f>
        <v>Perceel</v>
      </c>
      <c r="B9" s="312" t="str">
        <f>'1-Inschrijfstaat'!B9</f>
        <v>3 Specialistiche schoonmaak</v>
      </c>
      <c r="C9" s="144"/>
      <c r="D9" s="145"/>
      <c r="E9" s="145"/>
    </row>
    <row r="10" spans="1:6" ht="15.6">
      <c r="A10" s="142"/>
      <c r="B10" s="146"/>
      <c r="C10" s="144"/>
      <c r="D10" s="145"/>
      <c r="E10" s="145"/>
    </row>
    <row r="11" spans="1:6" ht="34.200000000000003" customHeight="1">
      <c r="A11" s="426" t="s">
        <v>460</v>
      </c>
      <c r="B11" s="427"/>
      <c r="C11" s="427"/>
      <c r="D11" s="427"/>
      <c r="E11" s="428"/>
    </row>
    <row r="13" spans="1:6" ht="15.6">
      <c r="A13" s="323" t="s">
        <v>461</v>
      </c>
      <c r="B13" s="324"/>
      <c r="C13" s="324"/>
      <c r="D13" s="324"/>
      <c r="E13" s="325"/>
    </row>
    <row r="14" spans="1:6">
      <c r="A14" s="326" t="s">
        <v>462</v>
      </c>
      <c r="B14" s="327">
        <v>250</v>
      </c>
      <c r="C14" s="327">
        <v>250</v>
      </c>
      <c r="D14" s="327">
        <v>500</v>
      </c>
      <c r="E14" s="327">
        <v>2500</v>
      </c>
    </row>
    <row r="15" spans="1:6">
      <c r="A15" s="321" t="s">
        <v>463</v>
      </c>
      <c r="B15" s="322" t="s">
        <v>464</v>
      </c>
      <c r="C15" s="322" t="s">
        <v>465</v>
      </c>
      <c r="D15" s="322" t="s">
        <v>466</v>
      </c>
      <c r="E15" s="322" t="s">
        <v>467</v>
      </c>
    </row>
    <row r="16" spans="1:6">
      <c r="A16" s="328" t="s">
        <v>468</v>
      </c>
      <c r="B16" s="329"/>
      <c r="C16" s="329"/>
      <c r="D16" s="329"/>
      <c r="E16" s="329"/>
    </row>
    <row r="17" spans="1:6">
      <c r="A17" s="328" t="s">
        <v>469</v>
      </c>
      <c r="B17" s="329"/>
      <c r="C17" s="329"/>
      <c r="D17" s="329"/>
      <c r="E17" s="329"/>
    </row>
    <row r="18" spans="1:6" ht="13.95" customHeight="1">
      <c r="A18" s="328" t="s">
        <v>470</v>
      </c>
      <c r="B18" s="329"/>
      <c r="C18" s="329"/>
      <c r="D18" s="329"/>
      <c r="E18" s="329"/>
    </row>
    <row r="19" spans="1:6">
      <c r="A19" s="328" t="s">
        <v>471</v>
      </c>
      <c r="B19" s="329"/>
      <c r="C19" s="329"/>
      <c r="D19" s="329"/>
      <c r="E19" s="329"/>
    </row>
    <row r="20" spans="1:6">
      <c r="A20" s="328" t="s">
        <v>472</v>
      </c>
      <c r="B20" s="329"/>
      <c r="C20" s="329"/>
      <c r="D20" s="329"/>
      <c r="E20" s="329"/>
    </row>
    <row r="21" spans="1:6">
      <c r="A21" s="328" t="s">
        <v>473</v>
      </c>
      <c r="B21" s="329"/>
      <c r="C21" s="329"/>
      <c r="D21" s="329"/>
      <c r="E21" s="329"/>
    </row>
    <row r="22" spans="1:6">
      <c r="A22" s="328" t="s">
        <v>474</v>
      </c>
      <c r="B22" s="329"/>
      <c r="C22" s="329"/>
      <c r="D22" s="329"/>
      <c r="E22" s="329"/>
    </row>
    <row r="24" spans="1:6">
      <c r="A24" s="370" t="s">
        <v>80</v>
      </c>
    </row>
    <row r="25" spans="1:6">
      <c r="A25" s="153"/>
    </row>
    <row r="26" spans="1:6">
      <c r="F26" s="149"/>
    </row>
    <row r="27" spans="1:6">
      <c r="F27" s="149"/>
    </row>
    <row r="28" spans="1:6">
      <c r="F28" s="149"/>
    </row>
    <row r="29" spans="1:6">
      <c r="F29" s="149"/>
    </row>
    <row r="30" spans="1:6">
      <c r="F30" s="149"/>
    </row>
    <row r="31" spans="1:6">
      <c r="F31" s="149"/>
    </row>
    <row r="32" spans="1:6">
      <c r="A32" s="150"/>
      <c r="B32" s="151"/>
      <c r="C32" s="151"/>
      <c r="D32" s="150"/>
      <c r="E32" s="150"/>
    </row>
    <row r="33" spans="1:7">
      <c r="B33" s="152"/>
      <c r="C33" s="152"/>
      <c r="D33" s="153"/>
      <c r="E33" s="153"/>
    </row>
    <row r="34" spans="1:7">
      <c r="B34" s="152"/>
      <c r="C34" s="152"/>
      <c r="D34" s="153"/>
      <c r="E34" s="153"/>
    </row>
    <row r="35" spans="1:7">
      <c r="B35" s="152"/>
      <c r="C35" s="152"/>
      <c r="D35" s="153"/>
      <c r="E35" s="153"/>
    </row>
    <row r="36" spans="1:7">
      <c r="A36" s="153"/>
      <c r="B36" s="152"/>
      <c r="C36" s="152"/>
      <c r="D36" s="153"/>
      <c r="E36" s="153"/>
    </row>
    <row r="37" spans="1:7">
      <c r="B37" s="152"/>
      <c r="C37" s="152"/>
      <c r="D37" s="154"/>
      <c r="E37" s="154"/>
    </row>
    <row r="38" spans="1:7">
      <c r="A38" s="266"/>
      <c r="B38" s="266"/>
      <c r="C38" s="266"/>
      <c r="D38" s="266"/>
      <c r="E38" s="266"/>
      <c r="F38" s="320"/>
      <c r="G38" s="319"/>
    </row>
  </sheetData>
  <mergeCells count="1">
    <mergeCell ref="A11:E11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C8B5-2E61-4D1C-A7E8-DE60784665E9}">
  <sheetPr>
    <tabColor theme="0" tint="-4.9989318521683403E-2"/>
  </sheetPr>
  <dimension ref="A1:D20"/>
  <sheetViews>
    <sheetView showGridLines="0" workbookViewId="0">
      <selection activeCell="C20" sqref="C20"/>
    </sheetView>
  </sheetViews>
  <sheetFormatPr defaultRowHeight="12.6"/>
  <cols>
    <col min="1" max="1" width="40.6640625" customWidth="1"/>
    <col min="2" max="2" width="14.6640625" customWidth="1"/>
    <col min="3" max="3" width="12.109375" customWidth="1"/>
    <col min="4" max="4" width="14.33203125" customWidth="1"/>
  </cols>
  <sheetData>
    <row r="1" spans="1:4" ht="13.2">
      <c r="A1" s="157" t="s">
        <v>0</v>
      </c>
    </row>
    <row r="3" spans="1:4" ht="15.6">
      <c r="A3" s="162" t="s">
        <v>1</v>
      </c>
      <c r="B3" s="163" t="str">
        <f>'1-Inschrijfstaat'!B3</f>
        <v xml:space="preserve">GVB </v>
      </c>
    </row>
    <row r="4" spans="1:4" ht="15.6">
      <c r="A4" s="162" t="s">
        <v>3</v>
      </c>
      <c r="B4" s="163" t="str">
        <f ca="1">MID(CELL("bestandsnaam",$D$11),SEARCH("]",CELL("bestandsnaam",$D$11),1)+1,256)</f>
        <v>Kosten benodigd materieel GVB</v>
      </c>
    </row>
    <row r="5" spans="1:4" ht="15.6">
      <c r="A5" s="162" t="s">
        <v>5</v>
      </c>
      <c r="B5" s="163" t="str">
        <f>'1-Inschrijfstaat'!B5</f>
        <v>Amsterdam</v>
      </c>
    </row>
    <row r="6" spans="1:4" ht="15.6">
      <c r="A6" s="162" t="s">
        <v>34</v>
      </c>
      <c r="B6" s="163" t="str">
        <f>'1-Inschrijfstaat'!B6</f>
        <v>2024-20</v>
      </c>
    </row>
    <row r="7" spans="1:4" ht="15.6">
      <c r="A7" s="162" t="s">
        <v>9</v>
      </c>
      <c r="B7" s="163">
        <f>'1-Inschrijfstaat'!B7</f>
        <v>0</v>
      </c>
    </row>
    <row r="8" spans="1:4" ht="15.6">
      <c r="A8" s="162" t="s">
        <v>11</v>
      </c>
      <c r="B8" s="303" t="str">
        <f>'1-Inschrijfstaat'!B9</f>
        <v>3 Specialistiche schoonmaak</v>
      </c>
    </row>
    <row r="9" spans="1:4" ht="13.2">
      <c r="A9" s="4"/>
      <c r="B9" s="4"/>
    </row>
    <row r="10" spans="1:4" ht="39.6">
      <c r="A10" s="147" t="s">
        <v>35</v>
      </c>
      <c r="B10" s="147" t="s">
        <v>36</v>
      </c>
      <c r="C10" s="147" t="s">
        <v>37</v>
      </c>
      <c r="D10" s="147" t="s">
        <v>15</v>
      </c>
    </row>
    <row r="11" spans="1:4" ht="13.2">
      <c r="A11" s="158" t="s">
        <v>38</v>
      </c>
      <c r="B11" s="160">
        <v>126</v>
      </c>
      <c r="C11" s="337">
        <v>0</v>
      </c>
      <c r="D11" s="338">
        <f>C11*B11</f>
        <v>0</v>
      </c>
    </row>
    <row r="12" spans="1:4" ht="13.2">
      <c r="A12" s="158" t="s">
        <v>39</v>
      </c>
      <c r="B12" s="160">
        <v>90</v>
      </c>
      <c r="C12" s="337">
        <v>0</v>
      </c>
      <c r="D12" s="338">
        <f t="shared" ref="D12:D19" si="0">C12*B12</f>
        <v>0</v>
      </c>
    </row>
    <row r="13" spans="1:4" ht="13.2">
      <c r="A13" s="158" t="s">
        <v>40</v>
      </c>
      <c r="B13" s="160">
        <v>108</v>
      </c>
      <c r="C13" s="337">
        <v>0</v>
      </c>
      <c r="D13" s="338">
        <f t="shared" si="0"/>
        <v>0</v>
      </c>
    </row>
    <row r="14" spans="1:4" ht="13.2">
      <c r="A14" s="158" t="s">
        <v>41</v>
      </c>
      <c r="B14" s="160">
        <v>23</v>
      </c>
      <c r="C14" s="337">
        <v>0</v>
      </c>
      <c r="D14" s="338">
        <f t="shared" si="0"/>
        <v>0</v>
      </c>
    </row>
    <row r="15" spans="1:4" ht="13.2">
      <c r="A15" s="158" t="s">
        <v>42</v>
      </c>
      <c r="B15" s="160">
        <v>48</v>
      </c>
      <c r="C15" s="337">
        <v>0</v>
      </c>
      <c r="D15" s="338">
        <f t="shared" si="0"/>
        <v>0</v>
      </c>
    </row>
    <row r="16" spans="1:4" ht="13.2">
      <c r="A16" s="158" t="s">
        <v>43</v>
      </c>
      <c r="B16" s="160">
        <v>105</v>
      </c>
      <c r="C16" s="337">
        <v>0</v>
      </c>
      <c r="D16" s="338">
        <f t="shared" si="0"/>
        <v>0</v>
      </c>
    </row>
    <row r="17" spans="1:4" ht="13.2">
      <c r="A17" s="158" t="s">
        <v>44</v>
      </c>
      <c r="B17" s="160">
        <v>120</v>
      </c>
      <c r="C17" s="337">
        <v>0</v>
      </c>
      <c r="D17" s="338">
        <f t="shared" si="0"/>
        <v>0</v>
      </c>
    </row>
    <row r="18" spans="1:4" ht="13.2">
      <c r="A18" s="158" t="s">
        <v>45</v>
      </c>
      <c r="B18" s="160">
        <v>90</v>
      </c>
      <c r="C18" s="337">
        <v>0</v>
      </c>
      <c r="D18" s="338">
        <f t="shared" si="0"/>
        <v>0</v>
      </c>
    </row>
    <row r="19" spans="1:4" ht="13.2">
      <c r="A19" s="354" t="s">
        <v>46</v>
      </c>
      <c r="B19" s="366">
        <v>90</v>
      </c>
      <c r="C19" s="367">
        <v>0</v>
      </c>
      <c r="D19" s="338">
        <f t="shared" si="0"/>
        <v>0</v>
      </c>
    </row>
    <row r="20" spans="1:4" ht="13.2">
      <c r="A20" s="233" t="s">
        <v>47</v>
      </c>
      <c r="B20" s="368"/>
      <c r="C20" s="361"/>
      <c r="D20" s="236">
        <f>SUM(D11:D19)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4.9989318521683403E-2"/>
  </sheetPr>
  <dimension ref="A1:C19"/>
  <sheetViews>
    <sheetView showGridLines="0" topLeftCell="A4" zoomScaleNormal="100" workbookViewId="0">
      <selection activeCell="A13" sqref="A13:B13"/>
    </sheetView>
  </sheetViews>
  <sheetFormatPr defaultColWidth="8.6640625" defaultRowHeight="13.2"/>
  <cols>
    <col min="1" max="1" width="37.109375" style="4" customWidth="1"/>
    <col min="2" max="2" width="27.33203125" style="4" bestFit="1" customWidth="1"/>
    <col min="3" max="3" width="15.6640625" style="4" customWidth="1"/>
    <col min="4" max="4" width="28.5546875" style="4" customWidth="1"/>
    <col min="5" max="7" width="10.6640625" style="4" customWidth="1"/>
    <col min="8" max="8" width="8.6640625" style="4"/>
    <col min="9" max="9" width="9.5546875" style="4" bestFit="1" customWidth="1"/>
    <col min="10" max="16384" width="8.6640625" style="4"/>
  </cols>
  <sheetData>
    <row r="1" spans="1:3" ht="15.6">
      <c r="A1" s="162" t="s">
        <v>1</v>
      </c>
      <c r="B1" s="163" t="str">
        <f>'1-Inschrijfstaat'!B3</f>
        <v xml:space="preserve">GVB </v>
      </c>
    </row>
    <row r="2" spans="1:3" ht="15.6">
      <c r="A2" s="162" t="s">
        <v>3</v>
      </c>
      <c r="B2" s="163" t="str">
        <f ca="1">MID(CELL("bestandsnaam",$D$9),SEARCH("]",CELL("bestandsnaam",$D$9),1)+1,256)</f>
        <v>2- Spoorlengte per lijn</v>
      </c>
    </row>
    <row r="3" spans="1:3" ht="15.6">
      <c r="A3" s="162" t="s">
        <v>5</v>
      </c>
      <c r="B3" s="163" t="str">
        <f>'1-Inschrijfstaat'!B5</f>
        <v>Amsterdam</v>
      </c>
    </row>
    <row r="4" spans="1:3" ht="15.6">
      <c r="A4" s="162" t="s">
        <v>34</v>
      </c>
      <c r="B4" s="163" t="str">
        <f>'1-Inschrijfstaat'!B6</f>
        <v>2024-20</v>
      </c>
    </row>
    <row r="5" spans="1:3" ht="15.6">
      <c r="A5" s="162" t="s">
        <v>9</v>
      </c>
      <c r="B5" s="163">
        <f>'1-Inschrijfstaat'!B7</f>
        <v>0</v>
      </c>
    </row>
    <row r="6" spans="1:3" ht="15.6">
      <c r="A6" s="162" t="s">
        <v>11</v>
      </c>
      <c r="B6" s="303" t="str">
        <f>'1-Inschrijfstaat'!B9</f>
        <v>3 Specialistiche schoonmaak</v>
      </c>
    </row>
    <row r="8" spans="1:3">
      <c r="A8" s="147" t="s">
        <v>48</v>
      </c>
      <c r="B8" s="147" t="s">
        <v>49</v>
      </c>
      <c r="C8" s="8"/>
    </row>
    <row r="9" spans="1:3">
      <c r="A9" s="158" t="s">
        <v>50</v>
      </c>
      <c r="B9" s="160">
        <f>2*13.935</f>
        <v>27.87</v>
      </c>
    </row>
    <row r="10" spans="1:3">
      <c r="A10" s="158" t="s">
        <v>51</v>
      </c>
      <c r="B10" s="160">
        <f>2*6</f>
        <v>12</v>
      </c>
    </row>
    <row r="11" spans="1:3">
      <c r="A11" s="158" t="s">
        <v>52</v>
      </c>
      <c r="B11" s="160">
        <f>2*9.205</f>
        <v>18.41</v>
      </c>
    </row>
    <row r="12" spans="1:3">
      <c r="A12" s="158" t="s">
        <v>53</v>
      </c>
      <c r="B12" s="160">
        <v>7.6</v>
      </c>
    </row>
    <row r="13" spans="1:3">
      <c r="A13" s="158" t="s">
        <v>475</v>
      </c>
      <c r="B13" s="160">
        <v>9.98</v>
      </c>
    </row>
    <row r="14" spans="1:3">
      <c r="A14" s="7"/>
      <c r="B14" s="160"/>
    </row>
    <row r="15" spans="1:3">
      <c r="A15" s="158" t="s">
        <v>54</v>
      </c>
      <c r="B15" s="160">
        <f>2*0.45</f>
        <v>0.9</v>
      </c>
    </row>
    <row r="16" spans="1:3">
      <c r="A16" s="7"/>
      <c r="B16" s="160"/>
    </row>
    <row r="17" spans="1:2">
      <c r="A17" s="159" t="s">
        <v>47</v>
      </c>
      <c r="B17" s="161">
        <f>SUM(B9:B16)</f>
        <v>76.760000000000005</v>
      </c>
    </row>
    <row r="19" spans="1:2">
      <c r="A19" s="59"/>
    </row>
  </sheetData>
  <pageMargins left="0.7" right="0.7" top="0.75" bottom="0.75" header="0.3" footer="0.3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</sheetPr>
  <dimension ref="A1:L24"/>
  <sheetViews>
    <sheetView showGridLines="0" showZeros="0" topLeftCell="B1" zoomScale="88" zoomScaleNormal="88" zoomScalePageLayoutView="88" workbookViewId="0">
      <pane xSplit="1" ySplit="11" topLeftCell="C12" activePane="bottomRight" state="frozen"/>
      <selection pane="topRight" activeCell="D28" sqref="D28"/>
      <selection pane="bottomLeft" activeCell="D28" sqref="D28"/>
      <selection pane="bottomRight" activeCell="F33" sqref="F33"/>
    </sheetView>
  </sheetViews>
  <sheetFormatPr defaultColWidth="9.109375" defaultRowHeight="15" customHeight="1"/>
  <cols>
    <col min="1" max="1" width="7.33203125" style="4" bestFit="1" customWidth="1"/>
    <col min="2" max="2" width="31.33203125" style="26" customWidth="1"/>
    <col min="3" max="3" width="28.88671875" style="4" bestFit="1" customWidth="1"/>
    <col min="4" max="4" width="13.5546875" style="51" bestFit="1" customWidth="1"/>
    <col min="5" max="5" width="17.5546875" style="48" customWidth="1"/>
    <col min="6" max="6" width="19.5546875" style="4" customWidth="1"/>
    <col min="7" max="7" width="18" style="4" customWidth="1"/>
    <col min="8" max="8" width="19.6640625" style="4" customWidth="1"/>
    <col min="9" max="9" width="20.44140625" style="4" customWidth="1"/>
    <col min="10" max="10" width="19.6640625" style="4" customWidth="1"/>
    <col min="11" max="11" width="20.5546875" style="4" customWidth="1"/>
    <col min="12" max="12" width="17.88671875" style="4" customWidth="1"/>
    <col min="13" max="16384" width="9.109375" style="4"/>
  </cols>
  <sheetData>
    <row r="1" spans="1:12" ht="12.75" customHeight="1">
      <c r="A1" s="25"/>
      <c r="B1" s="157" t="s">
        <v>0</v>
      </c>
      <c r="C1" s="26"/>
      <c r="E1" s="27"/>
      <c r="F1" s="29"/>
      <c r="G1" s="29"/>
      <c r="H1" s="29"/>
      <c r="I1" s="29"/>
      <c r="J1" s="29"/>
      <c r="K1" s="29"/>
      <c r="L1" s="29"/>
    </row>
    <row r="2" spans="1:12" ht="12.75" customHeight="1">
      <c r="A2" s="30"/>
      <c r="B2" s="31"/>
      <c r="C2" s="32"/>
      <c r="D2" s="52"/>
      <c r="E2" s="12"/>
      <c r="F2" s="34"/>
      <c r="G2" s="34"/>
      <c r="H2" s="34"/>
      <c r="I2" s="34"/>
      <c r="J2" s="34"/>
      <c r="K2" s="34"/>
      <c r="L2" s="34"/>
    </row>
    <row r="3" spans="1:12" ht="12.75" customHeight="1">
      <c r="A3" s="30"/>
      <c r="B3" s="162" t="str">
        <f>'1-Inschrijfstaat'!A3</f>
        <v>Naam opdrachtgever</v>
      </c>
      <c r="C3" s="164" t="str">
        <f>'1-Inschrijfstaat'!B3</f>
        <v xml:space="preserve">GVB </v>
      </c>
      <c r="D3" s="53"/>
      <c r="E3" s="14"/>
      <c r="F3" s="34"/>
      <c r="G3" s="34"/>
      <c r="H3" s="34"/>
      <c r="I3" s="34"/>
      <c r="J3" s="34"/>
      <c r="K3" s="34"/>
      <c r="L3" s="34"/>
    </row>
    <row r="4" spans="1:12" ht="12.75" customHeight="1">
      <c r="A4" s="30"/>
      <c r="B4" s="162" t="str">
        <f>'1-Inschrijfstaat'!A4</f>
        <v>Calculatie onderdeel</v>
      </c>
      <c r="C4" s="164" t="str">
        <f ca="1">MID(CELL("bestandsnaam",$D$10),SEARCH("]",CELL("bestandsnaam",$D$10),1)+1,256)</f>
        <v>3a-Ballastbed - DAG</v>
      </c>
      <c r="E4" s="4"/>
      <c r="F4" s="34"/>
      <c r="G4" s="34"/>
      <c r="H4" s="34"/>
      <c r="I4" s="34"/>
      <c r="J4" s="34"/>
      <c r="K4" s="34"/>
      <c r="L4" s="34"/>
    </row>
    <row r="5" spans="1:12" ht="12.75" customHeight="1">
      <c r="A5" s="30"/>
      <c r="B5" s="162" t="str">
        <f>'1-Inschrijfstaat'!A5</f>
        <v>Gebouw/plaats</v>
      </c>
      <c r="C5" s="164" t="str">
        <f>'1-Inschrijfstaat'!B5</f>
        <v>Amsterdam</v>
      </c>
      <c r="D5" s="54"/>
      <c r="E5" s="14"/>
      <c r="F5" s="34"/>
      <c r="G5" s="34"/>
      <c r="H5" s="34"/>
      <c r="I5" s="34"/>
      <c r="J5" s="34"/>
      <c r="K5" s="34"/>
      <c r="L5" s="34"/>
    </row>
    <row r="6" spans="1:12" ht="15" customHeight="1">
      <c r="A6" s="30"/>
      <c r="B6" s="162" t="str">
        <f>'1-Inschrijfstaat'!A6</f>
        <v>Referentienummer</v>
      </c>
      <c r="C6" s="164" t="str">
        <f>'1-Inschrijfstaat'!B6</f>
        <v>2024-20</v>
      </c>
      <c r="E6" s="172" t="s">
        <v>55</v>
      </c>
      <c r="F6" s="344"/>
      <c r="G6" s="345"/>
      <c r="H6" s="155" t="s">
        <v>56</v>
      </c>
      <c r="I6" s="155" t="s">
        <v>36</v>
      </c>
      <c r="J6" s="34"/>
      <c r="K6" s="34"/>
      <c r="L6" s="34"/>
    </row>
    <row r="7" spans="1:12" ht="15" customHeight="1">
      <c r="A7" s="30"/>
      <c r="B7" s="162" t="str">
        <f>'1-Inschrijfstaat'!A7</f>
        <v>Naam leverancier</v>
      </c>
      <c r="C7" s="164">
        <f>'1-Inschrijfstaat'!B7</f>
        <v>0</v>
      </c>
      <c r="E7" s="341" t="s">
        <v>57</v>
      </c>
      <c r="F7" s="342"/>
      <c r="G7" s="343"/>
      <c r="H7" s="148" t="s">
        <v>58</v>
      </c>
      <c r="I7" s="308">
        <v>0</v>
      </c>
      <c r="J7" s="34"/>
      <c r="K7" s="34"/>
      <c r="L7" s="34"/>
    </row>
    <row r="8" spans="1:12" ht="15" customHeight="1">
      <c r="A8" s="30"/>
      <c r="B8" s="162" t="str">
        <f>'1-Inschrijfstaat'!A8</f>
        <v>Prijspeil</v>
      </c>
      <c r="C8" s="283">
        <f>'1-Inschrijfstaat'!B8</f>
        <v>45658</v>
      </c>
      <c r="E8" s="341" t="s">
        <v>59</v>
      </c>
      <c r="F8" s="342"/>
      <c r="G8" s="343"/>
      <c r="H8" s="148" t="s">
        <v>58</v>
      </c>
      <c r="I8" s="308">
        <v>0</v>
      </c>
      <c r="J8" s="34"/>
      <c r="K8" s="34"/>
      <c r="L8" s="34"/>
    </row>
    <row r="9" spans="1:12" ht="15" customHeight="1">
      <c r="A9" s="30"/>
      <c r="B9" s="162" t="str">
        <f>'1-Inschrijfstaat'!A9</f>
        <v>Perceel</v>
      </c>
      <c r="C9" s="309" t="str">
        <f>'1-Inschrijfstaat'!B9</f>
        <v>3 Specialistiche schoonmaak</v>
      </c>
      <c r="E9" s="341" t="s">
        <v>60</v>
      </c>
      <c r="F9" s="342"/>
      <c r="G9" s="343"/>
      <c r="H9" s="148" t="s">
        <v>58</v>
      </c>
      <c r="I9" s="308">
        <v>0</v>
      </c>
      <c r="J9" s="34"/>
      <c r="K9" s="34"/>
      <c r="L9" s="34"/>
    </row>
    <row r="10" spans="1:12" ht="13.2">
      <c r="A10" s="30"/>
      <c r="B10" s="32"/>
      <c r="C10" s="33"/>
      <c r="D10" s="54"/>
      <c r="E10" s="14"/>
      <c r="F10" s="34"/>
      <c r="G10" s="34"/>
      <c r="H10" s="34"/>
      <c r="I10" s="34"/>
      <c r="J10" s="34"/>
      <c r="K10" s="34"/>
      <c r="L10" s="34"/>
    </row>
    <row r="11" spans="1:12" s="50" customFormat="1" ht="52.5" customHeight="1">
      <c r="A11" s="49"/>
      <c r="B11" s="165" t="s">
        <v>61</v>
      </c>
      <c r="C11" s="165" t="s">
        <v>62</v>
      </c>
      <c r="D11" s="165" t="s">
        <v>63</v>
      </c>
      <c r="E11" s="165" t="s">
        <v>64</v>
      </c>
      <c r="F11" s="165" t="s">
        <v>65</v>
      </c>
      <c r="G11" s="165" t="s">
        <v>66</v>
      </c>
      <c r="H11" s="165" t="s">
        <v>67</v>
      </c>
      <c r="I11" s="165" t="s">
        <v>68</v>
      </c>
      <c r="J11" s="165" t="s">
        <v>69</v>
      </c>
      <c r="K11" s="165" t="s">
        <v>70</v>
      </c>
      <c r="L11" s="165" t="s">
        <v>71</v>
      </c>
    </row>
    <row r="12" spans="1:12" ht="15" customHeight="1">
      <c r="A12" s="30">
        <v>15</v>
      </c>
      <c r="B12" s="166" t="s">
        <v>72</v>
      </c>
      <c r="C12" s="166" t="s">
        <v>73</v>
      </c>
      <c r="D12" s="167">
        <f>28965+28860</f>
        <v>57825</v>
      </c>
      <c r="E12" s="168">
        <v>2</v>
      </c>
      <c r="F12" s="307">
        <v>0</v>
      </c>
      <c r="G12" s="307">
        <v>0</v>
      </c>
      <c r="H12" s="307">
        <v>0</v>
      </c>
      <c r="I12" s="306">
        <f t="shared" ref="I12:I21" si="0">F12*$I$7</f>
        <v>0</v>
      </c>
      <c r="J12" s="306">
        <f t="shared" ref="J12:J21" si="1">G12*$I$8</f>
        <v>0</v>
      </c>
      <c r="K12" s="306">
        <f t="shared" ref="K12:K21" si="2">H12*$I$9</f>
        <v>0</v>
      </c>
      <c r="L12" s="306">
        <f t="shared" ref="L12:L21" si="3">(I12+J12+K12)*E12</f>
        <v>0</v>
      </c>
    </row>
    <row r="13" spans="1:12" ht="15" customHeight="1">
      <c r="A13" s="30">
        <v>16</v>
      </c>
      <c r="B13" s="166" t="s">
        <v>72</v>
      </c>
      <c r="C13" s="166" t="s">
        <v>74</v>
      </c>
      <c r="D13" s="167">
        <f>3445+3445</f>
        <v>6890</v>
      </c>
      <c r="E13" s="168">
        <v>2</v>
      </c>
      <c r="F13" s="307">
        <v>0</v>
      </c>
      <c r="G13" s="307">
        <v>0</v>
      </c>
      <c r="H13" s="307">
        <v>0</v>
      </c>
      <c r="I13" s="306">
        <f t="shared" si="0"/>
        <v>0</v>
      </c>
      <c r="J13" s="306">
        <f t="shared" si="1"/>
        <v>0</v>
      </c>
      <c r="K13" s="306">
        <f t="shared" si="2"/>
        <v>0</v>
      </c>
      <c r="L13" s="306">
        <f t="shared" si="3"/>
        <v>0</v>
      </c>
    </row>
    <row r="14" spans="1:12" ht="15" customHeight="1">
      <c r="A14" s="30">
        <v>17</v>
      </c>
      <c r="B14" s="166" t="s">
        <v>72</v>
      </c>
      <c r="C14" s="166" t="s">
        <v>75</v>
      </c>
      <c r="D14" s="167">
        <f>8095+7395</f>
        <v>15490</v>
      </c>
      <c r="E14" s="168">
        <v>2</v>
      </c>
      <c r="F14" s="307">
        <v>0</v>
      </c>
      <c r="G14" s="307">
        <v>0</v>
      </c>
      <c r="H14" s="307">
        <v>0</v>
      </c>
      <c r="I14" s="306">
        <f t="shared" si="0"/>
        <v>0</v>
      </c>
      <c r="J14" s="306">
        <f t="shared" si="1"/>
        <v>0</v>
      </c>
      <c r="K14" s="306">
        <f t="shared" si="2"/>
        <v>0</v>
      </c>
      <c r="L14" s="306">
        <f t="shared" si="3"/>
        <v>0</v>
      </c>
    </row>
    <row r="15" spans="1:12" ht="15" customHeight="1">
      <c r="A15" s="30">
        <v>18</v>
      </c>
      <c r="B15" s="166" t="s">
        <v>72</v>
      </c>
      <c r="C15" s="166" t="s">
        <v>76</v>
      </c>
      <c r="D15" s="167">
        <f>3880+3990</f>
        <v>7870</v>
      </c>
      <c r="E15" s="168">
        <v>2</v>
      </c>
      <c r="F15" s="307">
        <v>0</v>
      </c>
      <c r="G15" s="307">
        <v>0</v>
      </c>
      <c r="H15" s="307">
        <v>0</v>
      </c>
      <c r="I15" s="306">
        <f t="shared" si="0"/>
        <v>0</v>
      </c>
      <c r="J15" s="306">
        <f t="shared" si="1"/>
        <v>0</v>
      </c>
      <c r="K15" s="306">
        <f t="shared" si="2"/>
        <v>0</v>
      </c>
      <c r="L15" s="306">
        <f t="shared" si="3"/>
        <v>0</v>
      </c>
    </row>
    <row r="16" spans="1:12" ht="15" customHeight="1">
      <c r="A16" s="30">
        <v>19</v>
      </c>
      <c r="B16" s="166" t="s">
        <v>72</v>
      </c>
      <c r="C16" s="166" t="s">
        <v>77</v>
      </c>
      <c r="D16" s="167">
        <f>120+120</f>
        <v>240</v>
      </c>
      <c r="E16" s="168">
        <v>2</v>
      </c>
      <c r="F16" s="307">
        <v>0</v>
      </c>
      <c r="G16" s="307">
        <v>0</v>
      </c>
      <c r="H16" s="307">
        <v>0</v>
      </c>
      <c r="I16" s="306">
        <f t="shared" si="0"/>
        <v>0</v>
      </c>
      <c r="J16" s="306">
        <f t="shared" si="1"/>
        <v>0</v>
      </c>
      <c r="K16" s="306">
        <f t="shared" si="2"/>
        <v>0</v>
      </c>
      <c r="L16" s="306">
        <f t="shared" si="3"/>
        <v>0</v>
      </c>
    </row>
    <row r="17" spans="1:12" ht="15" customHeight="1">
      <c r="A17" s="30">
        <v>21</v>
      </c>
      <c r="B17" s="166" t="s">
        <v>78</v>
      </c>
      <c r="C17" s="166" t="s">
        <v>73</v>
      </c>
      <c r="D17" s="167">
        <f>(8253+7963)</f>
        <v>16216</v>
      </c>
      <c r="E17" s="168">
        <v>2</v>
      </c>
      <c r="F17" s="307">
        <v>0</v>
      </c>
      <c r="G17" s="307">
        <v>0</v>
      </c>
      <c r="H17" s="307">
        <v>0</v>
      </c>
      <c r="I17" s="306">
        <f t="shared" si="0"/>
        <v>0</v>
      </c>
      <c r="J17" s="306">
        <f t="shared" si="1"/>
        <v>0</v>
      </c>
      <c r="K17" s="306">
        <f t="shared" si="2"/>
        <v>0</v>
      </c>
      <c r="L17" s="306">
        <f t="shared" si="3"/>
        <v>0</v>
      </c>
    </row>
    <row r="18" spans="1:12" ht="15" customHeight="1">
      <c r="A18" s="30">
        <v>22</v>
      </c>
      <c r="B18" s="166" t="s">
        <v>78</v>
      </c>
      <c r="C18" s="166" t="s">
        <v>75</v>
      </c>
      <c r="D18" s="167">
        <f>(925+925)</f>
        <v>1850</v>
      </c>
      <c r="E18" s="168">
        <v>2</v>
      </c>
      <c r="F18" s="307">
        <v>0</v>
      </c>
      <c r="G18" s="307">
        <v>0</v>
      </c>
      <c r="H18" s="307">
        <v>0</v>
      </c>
      <c r="I18" s="306">
        <f t="shared" si="0"/>
        <v>0</v>
      </c>
      <c r="J18" s="306">
        <f t="shared" si="1"/>
        <v>0</v>
      </c>
      <c r="K18" s="306">
        <f t="shared" si="2"/>
        <v>0</v>
      </c>
      <c r="L18" s="306">
        <f t="shared" si="3"/>
        <v>0</v>
      </c>
    </row>
    <row r="19" spans="1:12" ht="15" customHeight="1">
      <c r="A19" s="30">
        <v>23</v>
      </c>
      <c r="B19" s="166" t="s">
        <v>78</v>
      </c>
      <c r="C19" s="166" t="s">
        <v>76</v>
      </c>
      <c r="D19" s="167">
        <f>(6550+6550)</f>
        <v>13100</v>
      </c>
      <c r="E19" s="168">
        <v>2</v>
      </c>
      <c r="F19" s="307">
        <v>0</v>
      </c>
      <c r="G19" s="307">
        <v>0</v>
      </c>
      <c r="H19" s="307">
        <v>0</v>
      </c>
      <c r="I19" s="306">
        <f t="shared" si="0"/>
        <v>0</v>
      </c>
      <c r="J19" s="306">
        <f t="shared" si="1"/>
        <v>0</v>
      </c>
      <c r="K19" s="306">
        <f t="shared" si="2"/>
        <v>0</v>
      </c>
      <c r="L19" s="306">
        <f t="shared" si="3"/>
        <v>0</v>
      </c>
    </row>
    <row r="20" spans="1:12" ht="15" customHeight="1">
      <c r="A20" s="30">
        <v>24</v>
      </c>
      <c r="B20" s="166" t="s">
        <v>78</v>
      </c>
      <c r="C20" s="166" t="s">
        <v>77</v>
      </c>
      <c r="D20" s="167">
        <f>0+8310</f>
        <v>8310</v>
      </c>
      <c r="E20" s="168">
        <v>2</v>
      </c>
      <c r="F20" s="307">
        <v>0</v>
      </c>
      <c r="G20" s="307">
        <v>0</v>
      </c>
      <c r="H20" s="307">
        <v>0</v>
      </c>
      <c r="I20" s="306">
        <f t="shared" si="0"/>
        <v>0</v>
      </c>
      <c r="J20" s="306">
        <f t="shared" si="1"/>
        <v>0</v>
      </c>
      <c r="K20" s="306">
        <f t="shared" si="2"/>
        <v>0</v>
      </c>
      <c r="L20" s="306">
        <f t="shared" si="3"/>
        <v>0</v>
      </c>
    </row>
    <row r="21" spans="1:12" ht="15" customHeight="1">
      <c r="A21" s="30">
        <v>25</v>
      </c>
      <c r="B21" s="362" t="s">
        <v>78</v>
      </c>
      <c r="C21" s="362" t="s">
        <v>79</v>
      </c>
      <c r="D21" s="363">
        <f>3593+600</f>
        <v>4193</v>
      </c>
      <c r="E21" s="364">
        <v>2</v>
      </c>
      <c r="F21" s="307">
        <v>0</v>
      </c>
      <c r="G21" s="307">
        <v>0</v>
      </c>
      <c r="H21" s="307">
        <v>0</v>
      </c>
      <c r="I21" s="357">
        <f t="shared" si="0"/>
        <v>0</v>
      </c>
      <c r="J21" s="357">
        <f t="shared" si="1"/>
        <v>0</v>
      </c>
      <c r="K21" s="357">
        <f t="shared" si="2"/>
        <v>0</v>
      </c>
      <c r="L21" s="306">
        <f t="shared" si="3"/>
        <v>0</v>
      </c>
    </row>
    <row r="22" spans="1:12" ht="15" customHeight="1">
      <c r="B22" s="365" t="s">
        <v>47</v>
      </c>
      <c r="C22" s="358"/>
      <c r="D22" s="359"/>
      <c r="E22" s="360"/>
      <c r="F22" s="358"/>
      <c r="G22" s="358"/>
      <c r="H22" s="358"/>
      <c r="I22" s="358"/>
      <c r="J22" s="358"/>
      <c r="K22" s="361"/>
      <c r="L22" s="236">
        <f>SUM(L12:L21)</f>
        <v>0</v>
      </c>
    </row>
    <row r="24" spans="1:12" ht="15" customHeight="1">
      <c r="B24" s="370" t="s">
        <v>80</v>
      </c>
    </row>
  </sheetData>
  <autoFilter ref="A11:L21" xr:uid="{00000000-0009-0000-0000-000002000000}"/>
  <phoneticPr fontId="10"/>
  <printOptions horizontalCentered="1" gridLinesSet="0"/>
  <pageMargins left="0.19685039370078741" right="0.19685039370078741" top="0.59055118110236227" bottom="0.78740157480314965" header="0.39370078740157483" footer="0.19685039370078741"/>
  <pageSetup paperSize="8" scale="65" orientation="landscape" r:id="rId1"/>
  <headerFooter>
    <oddFooter>&amp;L&amp;"Verdana,Regular"&amp;F-&amp;A_x000D_Atir b.v. ©&amp;C&amp;R&amp;"Verdana,Regular"printversie &amp;D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4.9989318521683403E-2"/>
  </sheetPr>
  <dimension ref="A1:L36"/>
  <sheetViews>
    <sheetView showGridLines="0" showZeros="0" topLeftCell="B1" zoomScale="91" zoomScaleNormal="91" zoomScalePageLayoutView="88" workbookViewId="0">
      <pane xSplit="1" ySplit="11" topLeftCell="C27" activePane="bottomRight" state="frozen"/>
      <selection pane="topRight" activeCell="D28" sqref="D28"/>
      <selection pane="bottomLeft" activeCell="D28" sqref="D28"/>
      <selection pane="bottomRight" activeCell="F27" sqref="F27"/>
    </sheetView>
  </sheetViews>
  <sheetFormatPr defaultColWidth="9.109375" defaultRowHeight="15" customHeight="1"/>
  <cols>
    <col min="1" max="1" width="16.33203125" style="4" bestFit="1" customWidth="1"/>
    <col min="2" max="2" width="31.33203125" style="26" customWidth="1"/>
    <col min="3" max="3" width="28.88671875" style="4" bestFit="1" customWidth="1"/>
    <col min="4" max="4" width="13.5546875" style="51" bestFit="1" customWidth="1"/>
    <col min="5" max="5" width="17.5546875" style="48" customWidth="1"/>
    <col min="6" max="6" width="19.6640625" style="4" customWidth="1"/>
    <col min="7" max="8" width="18" style="4" customWidth="1"/>
    <col min="9" max="9" width="20.44140625" style="4" customWidth="1"/>
    <col min="10" max="10" width="19.6640625" style="4" customWidth="1"/>
    <col min="11" max="11" width="20.5546875" style="4" customWidth="1"/>
    <col min="12" max="12" width="17.88671875" style="4" customWidth="1"/>
    <col min="13" max="16384" width="9.109375" style="4"/>
  </cols>
  <sheetData>
    <row r="1" spans="1:12" ht="12.75" customHeight="1">
      <c r="A1" s="157"/>
      <c r="B1" s="157" t="s">
        <v>0</v>
      </c>
      <c r="C1" s="26"/>
      <c r="E1" s="27"/>
      <c r="F1" s="29"/>
      <c r="G1" s="29"/>
      <c r="H1" s="29"/>
      <c r="I1" s="29"/>
      <c r="J1" s="29"/>
      <c r="K1" s="29"/>
      <c r="L1" s="29"/>
    </row>
    <row r="2" spans="1:12" ht="12.75" customHeight="1">
      <c r="A2" s="30"/>
      <c r="B2" s="31"/>
      <c r="C2" s="32"/>
      <c r="D2" s="52"/>
      <c r="E2" s="12"/>
      <c r="F2" s="34"/>
      <c r="G2" s="34"/>
      <c r="H2" s="34"/>
      <c r="I2" s="34"/>
      <c r="J2" s="34"/>
      <c r="K2" s="34"/>
      <c r="L2" s="34"/>
    </row>
    <row r="3" spans="1:12" ht="15.6" customHeight="1">
      <c r="A3" s="30"/>
      <c r="B3" s="162" t="str">
        <f>'1-Inschrijfstaat'!A3</f>
        <v>Naam opdrachtgever</v>
      </c>
      <c r="C3" s="164" t="str">
        <f>'1-Inschrijfstaat'!B3</f>
        <v xml:space="preserve">GVB </v>
      </c>
      <c r="D3" s="53"/>
      <c r="E3" s="14"/>
      <c r="F3" s="34"/>
      <c r="G3" s="34"/>
      <c r="H3" s="34"/>
      <c r="I3" s="34"/>
      <c r="J3" s="34"/>
      <c r="K3" s="34"/>
      <c r="L3" s="34"/>
    </row>
    <row r="4" spans="1:12" ht="14.4" customHeight="1">
      <c r="A4" s="30"/>
      <c r="B4" s="162" t="str">
        <f>'1-Inschrijfstaat'!A4</f>
        <v>Calculatie onderdeel</v>
      </c>
      <c r="C4" s="164" t="str">
        <f ca="1">MID(CELL("bestandsnaam",$D$10),SEARCH("]",CELL("bestandsnaam",$D$10),1)+1,256)</f>
        <v>3b-Ballastbed - NACHT</v>
      </c>
      <c r="E4" s="4"/>
      <c r="F4" s="34"/>
      <c r="G4" s="34"/>
      <c r="H4" s="34"/>
      <c r="I4" s="34"/>
      <c r="J4" s="34"/>
      <c r="K4" s="34"/>
      <c r="L4" s="34"/>
    </row>
    <row r="5" spans="1:12" ht="12.75" customHeight="1">
      <c r="A5" s="30"/>
      <c r="B5" s="162" t="str">
        <f>'1-Inschrijfstaat'!A5</f>
        <v>Gebouw/plaats</v>
      </c>
      <c r="C5" s="164" t="str">
        <f>'1-Inschrijfstaat'!B5</f>
        <v>Amsterdam</v>
      </c>
      <c r="D5" s="54"/>
      <c r="E5" s="14"/>
      <c r="F5" s="34"/>
      <c r="G5" s="34"/>
      <c r="H5" s="34"/>
      <c r="I5" s="34"/>
      <c r="J5" s="34"/>
      <c r="K5" s="34"/>
      <c r="L5" s="34"/>
    </row>
    <row r="6" spans="1:12" ht="16.2" customHeight="1">
      <c r="A6" s="30"/>
      <c r="B6" s="162" t="str">
        <f>'1-Inschrijfstaat'!A6</f>
        <v>Referentienummer</v>
      </c>
      <c r="C6" s="164" t="str">
        <f>'1-Inschrijfstaat'!B6</f>
        <v>2024-20</v>
      </c>
      <c r="E6" s="349" t="s">
        <v>55</v>
      </c>
      <c r="F6" s="350"/>
      <c r="G6" s="351"/>
      <c r="H6" s="155" t="s">
        <v>56</v>
      </c>
      <c r="I6" s="155" t="s">
        <v>36</v>
      </c>
      <c r="J6" s="34"/>
      <c r="K6" s="34"/>
      <c r="L6" s="34"/>
    </row>
    <row r="7" spans="1:12" ht="16.2" customHeight="1">
      <c r="A7" s="30"/>
      <c r="B7" s="162" t="str">
        <f>'1-Inschrijfstaat'!A7</f>
        <v>Naam leverancier</v>
      </c>
      <c r="C7" s="164">
        <f>'1-Inschrijfstaat'!B7</f>
        <v>0</v>
      </c>
      <c r="E7" s="346" t="s">
        <v>81</v>
      </c>
      <c r="F7" s="347"/>
      <c r="G7" s="348"/>
      <c r="H7" s="148" t="s">
        <v>82</v>
      </c>
      <c r="I7" s="308">
        <v>0</v>
      </c>
      <c r="J7" s="34"/>
      <c r="K7" s="34"/>
      <c r="L7" s="34"/>
    </row>
    <row r="8" spans="1:12" ht="16.2" customHeight="1">
      <c r="A8" s="30"/>
      <c r="B8" s="162" t="str">
        <f>'1-Inschrijfstaat'!A8</f>
        <v>Prijspeil</v>
      </c>
      <c r="C8" s="283">
        <f>'1-Inschrijfstaat'!B8</f>
        <v>45658</v>
      </c>
      <c r="E8" s="346" t="s">
        <v>59</v>
      </c>
      <c r="F8" s="347"/>
      <c r="G8" s="348"/>
      <c r="H8" s="148" t="s">
        <v>82</v>
      </c>
      <c r="I8" s="308">
        <v>0</v>
      </c>
      <c r="J8" s="34"/>
      <c r="K8" s="34"/>
      <c r="L8" s="34"/>
    </row>
    <row r="9" spans="1:12" ht="16.2" customHeight="1">
      <c r="A9" s="30"/>
      <c r="B9" s="162" t="str">
        <f>'1-Inschrijfstaat'!A9</f>
        <v>Perceel</v>
      </c>
      <c r="C9" s="309" t="str">
        <f>'1-Inschrijfstaat'!B9</f>
        <v>3 Specialistiche schoonmaak</v>
      </c>
      <c r="E9" s="346" t="s">
        <v>83</v>
      </c>
      <c r="F9" s="347"/>
      <c r="G9" s="348"/>
      <c r="H9" s="148" t="s">
        <v>82</v>
      </c>
      <c r="I9" s="308">
        <v>0</v>
      </c>
      <c r="J9" s="34"/>
      <c r="K9" s="34"/>
      <c r="L9" s="34"/>
    </row>
    <row r="10" spans="1:12" ht="13.2">
      <c r="A10" s="30"/>
      <c r="B10" s="32"/>
      <c r="C10" s="33"/>
      <c r="D10" s="54"/>
      <c r="E10" s="14"/>
      <c r="F10" s="34"/>
      <c r="G10" s="34"/>
      <c r="H10" s="34"/>
      <c r="I10" s="34"/>
      <c r="J10" s="34"/>
      <c r="K10" s="34"/>
      <c r="L10" s="34"/>
    </row>
    <row r="11" spans="1:12" s="50" customFormat="1" ht="57.75" customHeight="1">
      <c r="A11" s="49"/>
      <c r="B11" s="147" t="s">
        <v>61</v>
      </c>
      <c r="C11" s="147" t="s">
        <v>62</v>
      </c>
      <c r="D11" s="147" t="s">
        <v>63</v>
      </c>
      <c r="E11" s="147" t="s">
        <v>64</v>
      </c>
      <c r="F11" s="147" t="s">
        <v>65</v>
      </c>
      <c r="G11" s="147" t="s">
        <v>66</v>
      </c>
      <c r="H11" s="147" t="s">
        <v>67</v>
      </c>
      <c r="I11" s="147" t="s">
        <v>68</v>
      </c>
      <c r="J11" s="147" t="s">
        <v>69</v>
      </c>
      <c r="K11" s="147" t="s">
        <v>70</v>
      </c>
      <c r="L11" s="147" t="s">
        <v>71</v>
      </c>
    </row>
    <row r="12" spans="1:12" s="13" customFormat="1" ht="14.25" customHeight="1">
      <c r="A12" s="30">
        <v>1</v>
      </c>
      <c r="B12" s="158" t="s">
        <v>84</v>
      </c>
      <c r="C12" s="158" t="s">
        <v>73</v>
      </c>
      <c r="D12" s="167">
        <f>(53275+52855)</f>
        <v>106130</v>
      </c>
      <c r="E12" s="168">
        <v>2</v>
      </c>
      <c r="F12" s="307">
        <v>0</v>
      </c>
      <c r="G12" s="307">
        <v>0</v>
      </c>
      <c r="H12" s="307">
        <v>0</v>
      </c>
      <c r="I12" s="306">
        <f t="shared" ref="I12:I32" si="0">F12*$I$7</f>
        <v>0</v>
      </c>
      <c r="J12" s="306">
        <f t="shared" ref="J12:J32" si="1">G12*$I$8</f>
        <v>0</v>
      </c>
      <c r="K12" s="306">
        <f t="shared" ref="K12:K32" si="2">H12*$I$9</f>
        <v>0</v>
      </c>
      <c r="L12" s="306">
        <f>(I12+J12+K12)*E12</f>
        <v>0</v>
      </c>
    </row>
    <row r="13" spans="1:12" ht="15" customHeight="1">
      <c r="A13" s="30">
        <v>2</v>
      </c>
      <c r="B13" s="158" t="s">
        <v>84</v>
      </c>
      <c r="C13" s="158" t="s">
        <v>74</v>
      </c>
      <c r="D13" s="167">
        <f>(3650+2260)</f>
        <v>5910</v>
      </c>
      <c r="E13" s="168">
        <v>2</v>
      </c>
      <c r="F13" s="307">
        <v>0</v>
      </c>
      <c r="G13" s="307">
        <v>0</v>
      </c>
      <c r="H13" s="307">
        <v>0</v>
      </c>
      <c r="I13" s="306">
        <f t="shared" si="0"/>
        <v>0</v>
      </c>
      <c r="J13" s="306">
        <f t="shared" si="1"/>
        <v>0</v>
      </c>
      <c r="K13" s="306">
        <f t="shared" si="2"/>
        <v>0</v>
      </c>
      <c r="L13" s="306">
        <f t="shared" ref="L13:L22" si="3">(I13+J13+K13)*E13</f>
        <v>0</v>
      </c>
    </row>
    <row r="14" spans="1:12" ht="15" customHeight="1">
      <c r="A14" s="30">
        <v>3</v>
      </c>
      <c r="B14" s="158" t="s">
        <v>84</v>
      </c>
      <c r="C14" s="158" t="s">
        <v>75</v>
      </c>
      <c r="D14" s="167">
        <f>(14340+13295)</f>
        <v>27635</v>
      </c>
      <c r="E14" s="168">
        <v>2</v>
      </c>
      <c r="F14" s="307">
        <v>0</v>
      </c>
      <c r="G14" s="307">
        <v>0</v>
      </c>
      <c r="H14" s="307">
        <v>0</v>
      </c>
      <c r="I14" s="306">
        <f t="shared" si="0"/>
        <v>0</v>
      </c>
      <c r="J14" s="306">
        <f t="shared" si="1"/>
        <v>0</v>
      </c>
      <c r="K14" s="306">
        <f t="shared" si="2"/>
        <v>0</v>
      </c>
      <c r="L14" s="306">
        <f t="shared" si="3"/>
        <v>0</v>
      </c>
    </row>
    <row r="15" spans="1:12" ht="15" customHeight="1">
      <c r="A15" s="30">
        <v>4</v>
      </c>
      <c r="B15" s="158" t="s">
        <v>84</v>
      </c>
      <c r="C15" s="158" t="s">
        <v>76</v>
      </c>
      <c r="D15" s="167">
        <f>(16140+16565)</f>
        <v>32705</v>
      </c>
      <c r="E15" s="168">
        <v>2</v>
      </c>
      <c r="F15" s="307">
        <v>0</v>
      </c>
      <c r="G15" s="307">
        <v>0</v>
      </c>
      <c r="H15" s="307">
        <v>0</v>
      </c>
      <c r="I15" s="306">
        <f t="shared" si="0"/>
        <v>0</v>
      </c>
      <c r="J15" s="306">
        <f t="shared" si="1"/>
        <v>0</v>
      </c>
      <c r="K15" s="306">
        <f t="shared" si="2"/>
        <v>0</v>
      </c>
      <c r="L15" s="306">
        <f t="shared" si="3"/>
        <v>0</v>
      </c>
    </row>
    <row r="16" spans="1:12" ht="15" customHeight="1">
      <c r="A16" s="30">
        <v>5</v>
      </c>
      <c r="B16" s="158" t="s">
        <v>84</v>
      </c>
      <c r="C16" s="158" t="s">
        <v>77</v>
      </c>
      <c r="D16" s="167">
        <f>(240+0)</f>
        <v>240</v>
      </c>
      <c r="E16" s="168">
        <v>2</v>
      </c>
      <c r="F16" s="307">
        <v>0</v>
      </c>
      <c r="G16" s="307">
        <v>0</v>
      </c>
      <c r="H16" s="307">
        <v>0</v>
      </c>
      <c r="I16" s="306">
        <f t="shared" si="0"/>
        <v>0</v>
      </c>
      <c r="J16" s="306">
        <f t="shared" si="1"/>
        <v>0</v>
      </c>
      <c r="K16" s="306">
        <f t="shared" si="2"/>
        <v>0</v>
      </c>
      <c r="L16" s="306">
        <f t="shared" si="3"/>
        <v>0</v>
      </c>
    </row>
    <row r="17" spans="1:12" ht="15" customHeight="1">
      <c r="A17" s="30">
        <v>7</v>
      </c>
      <c r="B17" s="158" t="s">
        <v>85</v>
      </c>
      <c r="C17" s="158" t="s">
        <v>73</v>
      </c>
      <c r="D17" s="167">
        <f>(16715+16715)</f>
        <v>33430</v>
      </c>
      <c r="E17" s="168">
        <v>2</v>
      </c>
      <c r="F17" s="307">
        <v>0</v>
      </c>
      <c r="G17" s="307">
        <v>0</v>
      </c>
      <c r="H17" s="307">
        <v>0</v>
      </c>
      <c r="I17" s="306">
        <f t="shared" si="0"/>
        <v>0</v>
      </c>
      <c r="J17" s="306">
        <f t="shared" si="1"/>
        <v>0</v>
      </c>
      <c r="K17" s="306">
        <f t="shared" si="2"/>
        <v>0</v>
      </c>
      <c r="L17" s="306">
        <f t="shared" si="3"/>
        <v>0</v>
      </c>
    </row>
    <row r="18" spans="1:12" ht="15" customHeight="1">
      <c r="A18" s="30">
        <v>8</v>
      </c>
      <c r="B18" s="158" t="s">
        <v>85</v>
      </c>
      <c r="C18" s="158" t="s">
        <v>74</v>
      </c>
      <c r="D18" s="167">
        <f>(4130+4130)</f>
        <v>8260</v>
      </c>
      <c r="E18" s="168">
        <v>2</v>
      </c>
      <c r="F18" s="307">
        <v>0</v>
      </c>
      <c r="G18" s="307">
        <v>0</v>
      </c>
      <c r="H18" s="307">
        <v>0</v>
      </c>
      <c r="I18" s="306">
        <f t="shared" si="0"/>
        <v>0</v>
      </c>
      <c r="J18" s="306">
        <f t="shared" si="1"/>
        <v>0</v>
      </c>
      <c r="K18" s="306">
        <f t="shared" si="2"/>
        <v>0</v>
      </c>
      <c r="L18" s="306">
        <f t="shared" si="3"/>
        <v>0</v>
      </c>
    </row>
    <row r="19" spans="1:12" ht="15" customHeight="1">
      <c r="A19" s="30">
        <v>9</v>
      </c>
      <c r="B19" s="158" t="s">
        <v>85</v>
      </c>
      <c r="C19" s="158" t="s">
        <v>75</v>
      </c>
      <c r="D19" s="167">
        <f>(5670+5800)</f>
        <v>11470</v>
      </c>
      <c r="E19" s="168">
        <v>2</v>
      </c>
      <c r="F19" s="307">
        <v>0</v>
      </c>
      <c r="G19" s="307">
        <v>0</v>
      </c>
      <c r="H19" s="307">
        <v>0</v>
      </c>
      <c r="I19" s="306">
        <f t="shared" si="0"/>
        <v>0</v>
      </c>
      <c r="J19" s="306">
        <f t="shared" si="1"/>
        <v>0</v>
      </c>
      <c r="K19" s="306">
        <f t="shared" si="2"/>
        <v>0</v>
      </c>
      <c r="L19" s="306">
        <f t="shared" si="3"/>
        <v>0</v>
      </c>
    </row>
    <row r="20" spans="1:12" ht="15" customHeight="1">
      <c r="A20" s="30">
        <v>10</v>
      </c>
      <c r="B20" s="158" t="s">
        <v>85</v>
      </c>
      <c r="C20" s="158" t="s">
        <v>76</v>
      </c>
      <c r="D20" s="167">
        <f>(7615+7445)</f>
        <v>15060</v>
      </c>
      <c r="E20" s="168">
        <v>2</v>
      </c>
      <c r="F20" s="307">
        <v>0</v>
      </c>
      <c r="G20" s="307">
        <v>0</v>
      </c>
      <c r="H20" s="307">
        <v>0</v>
      </c>
      <c r="I20" s="306">
        <f t="shared" si="0"/>
        <v>0</v>
      </c>
      <c r="J20" s="306">
        <f t="shared" si="1"/>
        <v>0</v>
      </c>
      <c r="K20" s="306">
        <f t="shared" si="2"/>
        <v>0</v>
      </c>
      <c r="L20" s="306">
        <f t="shared" si="3"/>
        <v>0</v>
      </c>
    </row>
    <row r="21" spans="1:12" ht="15" customHeight="1">
      <c r="A21" s="30">
        <v>11</v>
      </c>
      <c r="B21" s="158" t="s">
        <v>86</v>
      </c>
      <c r="C21" s="158" t="s">
        <v>73</v>
      </c>
      <c r="D21" s="167">
        <f>(32544+30414)</f>
        <v>62958</v>
      </c>
      <c r="E21" s="168">
        <v>2</v>
      </c>
      <c r="F21" s="307">
        <v>0</v>
      </c>
      <c r="G21" s="307">
        <v>0</v>
      </c>
      <c r="H21" s="307">
        <v>0</v>
      </c>
      <c r="I21" s="306">
        <f t="shared" si="0"/>
        <v>0</v>
      </c>
      <c r="J21" s="306">
        <f t="shared" si="1"/>
        <v>0</v>
      </c>
      <c r="K21" s="306">
        <f t="shared" si="2"/>
        <v>0</v>
      </c>
      <c r="L21" s="306">
        <f t="shared" si="3"/>
        <v>0</v>
      </c>
    </row>
    <row r="22" spans="1:12" ht="15" customHeight="1">
      <c r="A22" s="30">
        <v>12</v>
      </c>
      <c r="B22" s="158" t="s">
        <v>86</v>
      </c>
      <c r="C22" s="158" t="s">
        <v>74</v>
      </c>
      <c r="D22" s="167">
        <f>(340+340)</f>
        <v>680</v>
      </c>
      <c r="E22" s="168">
        <v>2</v>
      </c>
      <c r="F22" s="307">
        <v>0</v>
      </c>
      <c r="G22" s="307">
        <v>0</v>
      </c>
      <c r="H22" s="307">
        <v>0</v>
      </c>
      <c r="I22" s="306">
        <f t="shared" si="0"/>
        <v>0</v>
      </c>
      <c r="J22" s="306">
        <f t="shared" si="1"/>
        <v>0</v>
      </c>
      <c r="K22" s="306">
        <f t="shared" si="2"/>
        <v>0</v>
      </c>
      <c r="L22" s="306">
        <f t="shared" si="3"/>
        <v>0</v>
      </c>
    </row>
    <row r="23" spans="1:12" ht="15" customHeight="1">
      <c r="A23" s="30">
        <v>13</v>
      </c>
      <c r="B23" s="158" t="s">
        <v>86</v>
      </c>
      <c r="C23" s="158" t="s">
        <v>75</v>
      </c>
      <c r="D23" s="167">
        <f>(8510+7090)</f>
        <v>15600</v>
      </c>
      <c r="E23" s="168">
        <v>2</v>
      </c>
      <c r="F23" s="307">
        <v>0</v>
      </c>
      <c r="G23" s="307">
        <v>0</v>
      </c>
      <c r="H23" s="307">
        <v>0</v>
      </c>
      <c r="I23" s="306">
        <f t="shared" si="0"/>
        <v>0</v>
      </c>
      <c r="J23" s="306">
        <f t="shared" si="1"/>
        <v>0</v>
      </c>
      <c r="K23" s="306">
        <f t="shared" si="2"/>
        <v>0</v>
      </c>
      <c r="L23" s="306">
        <f t="shared" ref="L23:L32" si="4">(I23+J23+K23)*E23</f>
        <v>0</v>
      </c>
    </row>
    <row r="24" spans="1:12" ht="15" customHeight="1">
      <c r="A24" s="30">
        <v>14</v>
      </c>
      <c r="B24" s="158" t="s">
        <v>86</v>
      </c>
      <c r="C24" s="158" t="s">
        <v>76</v>
      </c>
      <c r="D24" s="167">
        <f>(17793+18274)</f>
        <v>36067</v>
      </c>
      <c r="E24" s="168">
        <v>2</v>
      </c>
      <c r="F24" s="307">
        <v>0</v>
      </c>
      <c r="G24" s="307">
        <v>0</v>
      </c>
      <c r="H24" s="307">
        <v>0</v>
      </c>
      <c r="I24" s="306">
        <f t="shared" si="0"/>
        <v>0</v>
      </c>
      <c r="J24" s="306">
        <f t="shared" si="1"/>
        <v>0</v>
      </c>
      <c r="K24" s="306">
        <f t="shared" si="2"/>
        <v>0</v>
      </c>
      <c r="L24" s="306">
        <f t="shared" si="4"/>
        <v>0</v>
      </c>
    </row>
    <row r="25" spans="1:12" ht="15" customHeight="1">
      <c r="A25" s="30">
        <v>20</v>
      </c>
      <c r="B25" s="158" t="s">
        <v>54</v>
      </c>
      <c r="C25" s="158" t="s">
        <v>73</v>
      </c>
      <c r="D25" s="167">
        <v>2700</v>
      </c>
      <c r="E25" s="168">
        <v>2</v>
      </c>
      <c r="F25" s="307">
        <v>0</v>
      </c>
      <c r="G25" s="307">
        <v>0</v>
      </c>
      <c r="H25" s="307">
        <v>0</v>
      </c>
      <c r="I25" s="306">
        <f t="shared" si="0"/>
        <v>0</v>
      </c>
      <c r="J25" s="306">
        <f t="shared" si="1"/>
        <v>0</v>
      </c>
      <c r="K25" s="306">
        <f t="shared" si="2"/>
        <v>0</v>
      </c>
      <c r="L25" s="306">
        <f t="shared" si="4"/>
        <v>0</v>
      </c>
    </row>
    <row r="26" spans="1:12" ht="15" customHeight="1">
      <c r="A26" s="30"/>
      <c r="B26" s="158" t="s">
        <v>87</v>
      </c>
      <c r="C26" s="158" t="s">
        <v>73</v>
      </c>
      <c r="D26" s="169">
        <v>16000</v>
      </c>
      <c r="E26" s="170">
        <v>2</v>
      </c>
      <c r="F26" s="307">
        <v>0</v>
      </c>
      <c r="G26" s="307">
        <v>0</v>
      </c>
      <c r="H26" s="307">
        <v>0</v>
      </c>
      <c r="I26" s="306">
        <f t="shared" si="0"/>
        <v>0</v>
      </c>
      <c r="J26" s="306">
        <f t="shared" si="1"/>
        <v>0</v>
      </c>
      <c r="K26" s="306">
        <f t="shared" si="2"/>
        <v>0</v>
      </c>
      <c r="L26" s="306">
        <f t="shared" si="4"/>
        <v>0</v>
      </c>
    </row>
    <row r="27" spans="1:12" ht="15" customHeight="1">
      <c r="A27" s="30"/>
      <c r="B27" s="158" t="s">
        <v>87</v>
      </c>
      <c r="C27" s="158" t="s">
        <v>74</v>
      </c>
      <c r="D27" s="169">
        <v>900</v>
      </c>
      <c r="E27" s="170">
        <v>2</v>
      </c>
      <c r="F27" s="307">
        <v>0</v>
      </c>
      <c r="G27" s="307">
        <v>0</v>
      </c>
      <c r="H27" s="307">
        <v>0</v>
      </c>
      <c r="I27" s="306">
        <f t="shared" si="0"/>
        <v>0</v>
      </c>
      <c r="J27" s="306">
        <f t="shared" si="1"/>
        <v>0</v>
      </c>
      <c r="K27" s="306">
        <f t="shared" si="2"/>
        <v>0</v>
      </c>
      <c r="L27" s="306">
        <f t="shared" si="4"/>
        <v>0</v>
      </c>
    </row>
    <row r="28" spans="1:12" ht="15" customHeight="1">
      <c r="A28" s="30"/>
      <c r="B28" s="158" t="s">
        <v>87</v>
      </c>
      <c r="C28" s="158" t="s">
        <v>75</v>
      </c>
      <c r="D28" s="169">
        <v>4000</v>
      </c>
      <c r="E28" s="170">
        <v>2</v>
      </c>
      <c r="F28" s="307">
        <v>0</v>
      </c>
      <c r="G28" s="307">
        <v>0</v>
      </c>
      <c r="H28" s="307">
        <v>0</v>
      </c>
      <c r="I28" s="306">
        <f t="shared" si="0"/>
        <v>0</v>
      </c>
      <c r="J28" s="306">
        <f t="shared" si="1"/>
        <v>0</v>
      </c>
      <c r="K28" s="306">
        <f t="shared" si="2"/>
        <v>0</v>
      </c>
      <c r="L28" s="306">
        <f t="shared" si="4"/>
        <v>0</v>
      </c>
    </row>
    <row r="29" spans="1:12" ht="15" customHeight="1">
      <c r="A29" s="30"/>
      <c r="B29" s="158" t="s">
        <v>87</v>
      </c>
      <c r="C29" s="158" t="s">
        <v>76</v>
      </c>
      <c r="D29" s="169">
        <v>5000</v>
      </c>
      <c r="E29" s="170">
        <v>2</v>
      </c>
      <c r="F29" s="307">
        <v>0</v>
      </c>
      <c r="G29" s="307">
        <v>0</v>
      </c>
      <c r="H29" s="307">
        <v>0</v>
      </c>
      <c r="I29" s="306">
        <f t="shared" si="0"/>
        <v>0</v>
      </c>
      <c r="J29" s="306">
        <f t="shared" si="1"/>
        <v>0</v>
      </c>
      <c r="K29" s="306">
        <f t="shared" si="2"/>
        <v>0</v>
      </c>
      <c r="L29" s="306">
        <f t="shared" si="4"/>
        <v>0</v>
      </c>
    </row>
    <row r="30" spans="1:12" ht="15" customHeight="1">
      <c r="A30" s="30"/>
      <c r="B30" s="158" t="s">
        <v>87</v>
      </c>
      <c r="C30" s="158" t="s">
        <v>77</v>
      </c>
      <c r="D30" s="169">
        <v>40</v>
      </c>
      <c r="E30" s="170">
        <v>2</v>
      </c>
      <c r="F30" s="307">
        <v>0</v>
      </c>
      <c r="G30" s="307">
        <v>0</v>
      </c>
      <c r="H30" s="307">
        <v>0</v>
      </c>
      <c r="I30" s="306">
        <f t="shared" si="0"/>
        <v>0</v>
      </c>
      <c r="J30" s="306">
        <f t="shared" si="1"/>
        <v>0</v>
      </c>
      <c r="K30" s="306">
        <f t="shared" si="2"/>
        <v>0</v>
      </c>
      <c r="L30" s="306">
        <f t="shared" si="4"/>
        <v>0</v>
      </c>
    </row>
    <row r="31" spans="1:12" ht="15" customHeight="1">
      <c r="A31" s="30" t="s">
        <v>88</v>
      </c>
      <c r="B31" s="158" t="s">
        <v>89</v>
      </c>
      <c r="C31" s="158" t="s">
        <v>484</v>
      </c>
      <c r="D31" s="171">
        <v>43200</v>
      </c>
      <c r="E31" s="168">
        <v>4</v>
      </c>
      <c r="F31" s="307">
        <v>0</v>
      </c>
      <c r="G31" s="307">
        <v>0</v>
      </c>
      <c r="H31" s="307">
        <v>0</v>
      </c>
      <c r="I31" s="306">
        <f t="shared" si="0"/>
        <v>0</v>
      </c>
      <c r="J31" s="306">
        <f t="shared" si="1"/>
        <v>0</v>
      </c>
      <c r="K31" s="306">
        <f t="shared" si="2"/>
        <v>0</v>
      </c>
      <c r="L31" s="306">
        <f>(I31+J31+K31)*E31</f>
        <v>0</v>
      </c>
    </row>
    <row r="32" spans="1:12" ht="15" customHeight="1">
      <c r="A32" s="30"/>
      <c r="B32" s="354" t="s">
        <v>90</v>
      </c>
      <c r="C32" s="354" t="s">
        <v>484</v>
      </c>
      <c r="D32" s="355">
        <v>35100</v>
      </c>
      <c r="E32" s="356">
        <v>4</v>
      </c>
      <c r="F32" s="307">
        <v>0</v>
      </c>
      <c r="G32" s="307">
        <v>0</v>
      </c>
      <c r="H32" s="307">
        <v>0</v>
      </c>
      <c r="I32" s="357">
        <f t="shared" si="0"/>
        <v>0</v>
      </c>
      <c r="J32" s="357">
        <f t="shared" si="1"/>
        <v>0</v>
      </c>
      <c r="K32" s="357">
        <f t="shared" si="2"/>
        <v>0</v>
      </c>
      <c r="L32" s="306">
        <f t="shared" si="4"/>
        <v>0</v>
      </c>
    </row>
    <row r="33" spans="2:12" ht="15" customHeight="1">
      <c r="B33" s="365" t="s">
        <v>47</v>
      </c>
      <c r="C33" s="358"/>
      <c r="D33" s="359"/>
      <c r="E33" s="360"/>
      <c r="F33" s="358"/>
      <c r="G33" s="358"/>
      <c r="H33" s="358"/>
      <c r="I33" s="358"/>
      <c r="J33" s="358"/>
      <c r="K33" s="361"/>
      <c r="L33" s="236">
        <f>SUM(L12:L32)</f>
        <v>0</v>
      </c>
    </row>
    <row r="34" spans="2:12" ht="15" customHeight="1">
      <c r="B34" s="67"/>
    </row>
    <row r="35" spans="2:12" ht="15" customHeight="1">
      <c r="B35" s="370" t="s">
        <v>80</v>
      </c>
    </row>
    <row r="36" spans="2:12" ht="15" customHeight="1">
      <c r="B36" s="67"/>
    </row>
  </sheetData>
  <autoFilter ref="A11:L32" xr:uid="{00000000-0009-0000-0000-000003000000}"/>
  <printOptions horizontalCentered="1" gridLinesSet="0"/>
  <pageMargins left="0.19685039370078741" right="0.19685039370078741" top="0.59055118110236227" bottom="0.78740157480314965" header="0.39370078740157483" footer="0.19685039370078741"/>
  <pageSetup paperSize="8" scale="65" orientation="landscape" r:id="rId1"/>
  <headerFooter>
    <oddFooter>&amp;L&amp;"Verdana,Regular"&amp;F-&amp;A_x000D_Atir b.v. ©&amp;C&amp;R&amp;"Verdana,Regular"printversie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BAB43-596C-41E4-912B-434C2832A673}">
  <sheetPr>
    <tabColor theme="0" tint="-4.9989318521683403E-2"/>
  </sheetPr>
  <dimension ref="A1:M194"/>
  <sheetViews>
    <sheetView showGridLines="0" zoomScale="70" zoomScaleNormal="70" workbookViewId="0">
      <pane ySplit="9" topLeftCell="A73" activePane="bottomLeft" state="frozen"/>
      <selection activeCell="D28" sqref="D28"/>
      <selection pane="bottomLeft" activeCell="A77" sqref="A77"/>
    </sheetView>
  </sheetViews>
  <sheetFormatPr defaultColWidth="9.109375" defaultRowHeight="13.2"/>
  <cols>
    <col min="1" max="1" width="37" style="104" customWidth="1"/>
    <col min="2" max="2" width="25.5546875" style="113" customWidth="1"/>
    <col min="3" max="3" width="20.88671875" style="104" bestFit="1" customWidth="1"/>
    <col min="4" max="4" width="19.5546875" style="104" customWidth="1"/>
    <col min="5" max="6" width="15.6640625" style="105" customWidth="1"/>
    <col min="7" max="7" width="15.6640625" style="106" customWidth="1"/>
    <col min="8" max="9" width="15.6640625" style="107" customWidth="1"/>
    <col min="10" max="10" width="21" style="108" customWidth="1"/>
    <col min="11" max="11" width="19.5546875" style="104" customWidth="1"/>
    <col min="12" max="12" width="17.44140625" style="108" customWidth="1"/>
    <col min="13" max="13" width="15.6640625" style="108" customWidth="1"/>
    <col min="14" max="14" width="9.109375" style="104"/>
    <col min="15" max="15" width="13.109375" style="104" bestFit="1" customWidth="1"/>
    <col min="16" max="16384" width="9.109375" style="104"/>
  </cols>
  <sheetData>
    <row r="1" spans="1:12" ht="13.8">
      <c r="A1" s="157" t="s">
        <v>0</v>
      </c>
      <c r="B1" s="103"/>
    </row>
    <row r="2" spans="1:12" ht="13.8">
      <c r="A2" s="103"/>
      <c r="B2" s="103"/>
      <c r="C2" s="109"/>
      <c r="D2" s="109"/>
      <c r="E2" s="110"/>
      <c r="F2" s="110"/>
      <c r="G2" s="111"/>
    </row>
    <row r="3" spans="1:12" ht="15.6">
      <c r="A3" s="162" t="str">
        <f>'1-Inschrijfstaat'!A3</f>
        <v>Naam opdrachtgever</v>
      </c>
      <c r="B3" s="164" t="str">
        <f>'1-Inschrijfstaat'!B3</f>
        <v xml:space="preserve">GVB </v>
      </c>
      <c r="C3" s="109"/>
      <c r="D3" s="109"/>
      <c r="E3" s="110"/>
      <c r="F3" s="110"/>
      <c r="G3" s="111"/>
    </row>
    <row r="4" spans="1:12" ht="15.6">
      <c r="A4" s="162" t="str">
        <f>'1-Inschrijfstaat'!A4</f>
        <v>Calculatie onderdeel</v>
      </c>
      <c r="B4" s="164" t="str">
        <f ca="1">MID(CELL("bestandsnaam",$D$10),SEARCH("]",CELL("bestandsnaam",$D$10),1)+1,256)</f>
        <v xml:space="preserve">3c-Ballast perron BN </v>
      </c>
      <c r="C4" s="109"/>
      <c r="D4" s="109"/>
      <c r="E4" s="110"/>
      <c r="F4" s="110"/>
      <c r="G4" s="111"/>
    </row>
    <row r="5" spans="1:12" ht="15.6">
      <c r="A5" s="162" t="str">
        <f>'1-Inschrijfstaat'!A5</f>
        <v>Gebouw/plaats</v>
      </c>
      <c r="B5" s="164" t="str">
        <f>'1-Inschrijfstaat'!B5</f>
        <v>Amsterdam</v>
      </c>
      <c r="C5" s="109"/>
      <c r="D5" s="109"/>
      <c r="E5" s="109"/>
      <c r="F5" s="109"/>
      <c r="G5" s="112"/>
      <c r="H5" s="112"/>
      <c r="I5" s="112"/>
    </row>
    <row r="6" spans="1:12" ht="15.6">
      <c r="A6" s="162" t="str">
        <f>'1-Inschrijfstaat'!A6</f>
        <v>Referentienummer</v>
      </c>
      <c r="B6" s="164" t="str">
        <f>'1-Inschrijfstaat'!B6</f>
        <v>2024-20</v>
      </c>
      <c r="C6" s="109"/>
      <c r="D6" s="109"/>
      <c r="E6" s="110"/>
      <c r="F6" s="110"/>
      <c r="G6" s="111"/>
      <c r="H6" s="111"/>
      <c r="I6" s="111"/>
    </row>
    <row r="7" spans="1:12" ht="15.6">
      <c r="A7" s="162" t="str">
        <f>'1-Inschrijfstaat'!A7</f>
        <v>Naam leverancier</v>
      </c>
      <c r="B7" s="164">
        <f>'1-Inschrijfstaat'!B7</f>
        <v>0</v>
      </c>
      <c r="C7" s="109"/>
      <c r="D7" s="109"/>
      <c r="E7" s="109"/>
      <c r="F7" s="109"/>
      <c r="G7" s="112"/>
      <c r="H7" s="112"/>
      <c r="I7" s="112"/>
      <c r="J7" s="112"/>
      <c r="K7" s="112"/>
      <c r="L7" s="109"/>
    </row>
    <row r="8" spans="1:12" ht="15.6">
      <c r="A8" s="162" t="str">
        <f>'1-Inschrijfstaat'!A8</f>
        <v>Prijspeil</v>
      </c>
      <c r="B8" s="283">
        <f>'1-Inschrijfstaat'!B8</f>
        <v>45658</v>
      </c>
      <c r="C8" s="109"/>
      <c r="D8" s="109"/>
      <c r="E8" s="110"/>
      <c r="F8" s="110"/>
      <c r="G8" s="111"/>
      <c r="H8" s="111"/>
      <c r="I8" s="111"/>
      <c r="J8" s="111"/>
      <c r="K8" s="111"/>
    </row>
    <row r="9" spans="1:12" ht="15.6">
      <c r="A9" s="162" t="str">
        <f>'1-Inschrijfstaat'!A9</f>
        <v>Perceel</v>
      </c>
      <c r="B9" s="309" t="str">
        <f>'1-Inschrijfstaat'!B9</f>
        <v>3 Specialistiche schoonmaak</v>
      </c>
      <c r="C9" s="109"/>
      <c r="D9" s="109"/>
      <c r="E9" s="110"/>
      <c r="F9" s="110"/>
      <c r="G9" s="111"/>
    </row>
    <row r="10" spans="1:12" ht="15">
      <c r="A10" s="352" t="s">
        <v>91</v>
      </c>
      <c r="B10" s="353" t="s">
        <v>92</v>
      </c>
      <c r="C10" s="109"/>
      <c r="D10" s="109"/>
      <c r="E10" s="110"/>
      <c r="F10" s="110"/>
      <c r="G10" s="138"/>
      <c r="H10" s="139"/>
      <c r="I10" s="139"/>
      <c r="J10" s="140"/>
    </row>
    <row r="11" spans="1:12">
      <c r="A11" s="113"/>
      <c r="B11" s="109"/>
      <c r="C11" s="109"/>
      <c r="D11" s="109"/>
      <c r="E11" s="110"/>
      <c r="F11" s="110"/>
      <c r="G11" s="111"/>
    </row>
    <row r="12" spans="1:12" ht="26.4">
      <c r="A12" s="239" t="s">
        <v>55</v>
      </c>
      <c r="B12" s="155" t="s">
        <v>56</v>
      </c>
      <c r="C12" s="155" t="s">
        <v>93</v>
      </c>
      <c r="D12" s="109"/>
      <c r="E12" s="110"/>
      <c r="F12" s="110"/>
      <c r="G12" s="111"/>
    </row>
    <row r="13" spans="1:12">
      <c r="A13" s="174" t="s">
        <v>81</v>
      </c>
      <c r="B13" s="148" t="s">
        <v>94</v>
      </c>
      <c r="C13" s="308">
        <v>0</v>
      </c>
      <c r="D13" s="109"/>
      <c r="E13" s="110"/>
      <c r="F13" s="110"/>
      <c r="G13" s="111"/>
    </row>
    <row r="14" spans="1:12">
      <c r="A14" s="174" t="s">
        <v>83</v>
      </c>
      <c r="B14" s="148" t="s">
        <v>94</v>
      </c>
      <c r="C14" s="308">
        <v>0</v>
      </c>
      <c r="D14" s="109"/>
      <c r="E14" s="110"/>
      <c r="F14" s="110"/>
      <c r="G14" s="111"/>
    </row>
    <row r="15" spans="1:12">
      <c r="A15" s="114"/>
      <c r="B15" s="104"/>
      <c r="D15" s="109"/>
      <c r="E15" s="110"/>
      <c r="F15" s="110"/>
      <c r="G15" s="111"/>
    </row>
    <row r="16" spans="1:12" ht="78" customHeight="1">
      <c r="A16" s="155" t="s">
        <v>95</v>
      </c>
      <c r="B16" s="155" t="s">
        <v>96</v>
      </c>
      <c r="C16" s="155" t="s">
        <v>97</v>
      </c>
      <c r="D16" s="155" t="s">
        <v>98</v>
      </c>
      <c r="E16" s="155" t="s">
        <v>99</v>
      </c>
      <c r="F16" s="110"/>
      <c r="G16" s="104"/>
      <c r="H16" s="104"/>
      <c r="I16" s="104"/>
    </row>
    <row r="17" spans="1:13">
      <c r="A17" s="148">
        <v>1</v>
      </c>
      <c r="B17" s="383"/>
      <c r="C17" s="383"/>
      <c r="D17" s="383"/>
      <c r="E17" s="384"/>
      <c r="F17" s="110"/>
      <c r="G17" s="107"/>
      <c r="H17" s="104"/>
      <c r="I17" s="104"/>
    </row>
    <row r="18" spans="1:13">
      <c r="A18" s="148">
        <v>2</v>
      </c>
      <c r="B18" s="383"/>
      <c r="C18" s="383"/>
      <c r="D18" s="384"/>
      <c r="E18" s="383"/>
      <c r="F18" s="110"/>
      <c r="G18" s="107"/>
      <c r="H18" s="104"/>
      <c r="I18" s="104"/>
    </row>
    <row r="19" spans="1:13">
      <c r="A19" s="148">
        <v>6</v>
      </c>
      <c r="B19" s="384"/>
      <c r="C19" s="384"/>
      <c r="D19" s="383"/>
      <c r="E19" s="383"/>
      <c r="F19" s="110"/>
      <c r="G19" s="107"/>
      <c r="H19" s="104"/>
      <c r="I19" s="104"/>
    </row>
    <row r="20" spans="1:13">
      <c r="A20" s="148">
        <v>12</v>
      </c>
      <c r="B20" s="384"/>
      <c r="C20" s="384"/>
      <c r="D20" s="383"/>
      <c r="E20" s="383"/>
      <c r="F20" s="110"/>
      <c r="G20" s="107"/>
      <c r="H20" s="104"/>
      <c r="I20" s="104"/>
      <c r="J20" s="104"/>
      <c r="L20" s="104"/>
    </row>
    <row r="21" spans="1:13">
      <c r="A21" s="148">
        <v>13</v>
      </c>
      <c r="B21" s="384"/>
      <c r="C21" s="384"/>
      <c r="D21" s="383"/>
      <c r="E21" s="383"/>
      <c r="F21" s="110"/>
      <c r="G21" s="107"/>
      <c r="H21" s="104"/>
      <c r="I21" s="104"/>
      <c r="J21" s="104"/>
      <c r="L21" s="104"/>
    </row>
    <row r="22" spans="1:13" ht="55.95" customHeight="1">
      <c r="A22" s="109"/>
      <c r="B22" s="115"/>
      <c r="C22" s="109"/>
      <c r="D22" s="109"/>
      <c r="E22" s="110"/>
      <c r="F22" s="110"/>
      <c r="G22" s="107"/>
      <c r="J22" s="155" t="s">
        <v>100</v>
      </c>
    </row>
    <row r="23" spans="1:13">
      <c r="A23" s="109" t="s">
        <v>101</v>
      </c>
      <c r="B23" s="109"/>
      <c r="C23" s="110"/>
      <c r="D23" s="110"/>
      <c r="E23" s="116"/>
      <c r="F23" s="117"/>
      <c r="G23" s="118"/>
      <c r="H23" s="119"/>
      <c r="I23" s="119"/>
      <c r="J23" s="196"/>
      <c r="L23" s="120"/>
    </row>
    <row r="24" spans="1:13" ht="52.8">
      <c r="A24" s="155" t="s">
        <v>102</v>
      </c>
      <c r="B24" s="155" t="s">
        <v>103</v>
      </c>
      <c r="C24" s="155" t="s">
        <v>48</v>
      </c>
      <c r="D24" s="155" t="s">
        <v>104</v>
      </c>
      <c r="E24" s="155" t="s">
        <v>105</v>
      </c>
      <c r="F24" s="155" t="s">
        <v>106</v>
      </c>
      <c r="G24" s="155" t="s">
        <v>107</v>
      </c>
      <c r="H24" s="155" t="s">
        <v>108</v>
      </c>
      <c r="I24" s="155" t="s">
        <v>109</v>
      </c>
      <c r="J24" s="155" t="s">
        <v>110</v>
      </c>
      <c r="K24" s="155" t="s">
        <v>111</v>
      </c>
      <c r="L24" s="155" t="s">
        <v>112</v>
      </c>
      <c r="M24" s="104"/>
    </row>
    <row r="25" spans="1:13">
      <c r="A25" s="175">
        <v>101</v>
      </c>
      <c r="B25" s="187" t="s">
        <v>113</v>
      </c>
      <c r="C25" s="188" t="s">
        <v>114</v>
      </c>
      <c r="D25" s="179">
        <v>400</v>
      </c>
      <c r="E25" s="179">
        <v>13</v>
      </c>
      <c r="F25" s="180">
        <f t="shared" ref="F25:F72" si="0">VLOOKUP(E25,$A$16:$E$21,2,FALSE)</f>
        <v>0</v>
      </c>
      <c r="G25" s="181">
        <f t="shared" ref="G25:G72" si="1">IF(E25="NVT"," ",H25/E25)</f>
        <v>0</v>
      </c>
      <c r="H25" s="182">
        <f t="shared" ref="H25:H72" si="2">IF(E25="n.v.t.","",D25*E25*F25)</f>
        <v>0</v>
      </c>
      <c r="I25" s="192">
        <f t="shared" ref="I25:I72" si="3">$C$13</f>
        <v>0</v>
      </c>
      <c r="J25" s="186">
        <f t="shared" ref="J25:J72" si="4">H25*$J$23</f>
        <v>0</v>
      </c>
      <c r="K25" s="310">
        <f t="shared" ref="K25:K72" si="5">J25*$C$14</f>
        <v>0</v>
      </c>
      <c r="L25" s="310">
        <f t="shared" ref="L25:L72" si="6">(H25*I25)+K25</f>
        <v>0</v>
      </c>
      <c r="M25" s="104"/>
    </row>
    <row r="26" spans="1:13">
      <c r="A26" s="176">
        <v>102</v>
      </c>
      <c r="B26" s="189" t="s">
        <v>115</v>
      </c>
      <c r="C26" s="190" t="s">
        <v>114</v>
      </c>
      <c r="D26" s="183">
        <v>400</v>
      </c>
      <c r="E26" s="179">
        <v>13</v>
      </c>
      <c r="F26" s="180">
        <f t="shared" si="0"/>
        <v>0</v>
      </c>
      <c r="G26" s="181">
        <f t="shared" si="1"/>
        <v>0</v>
      </c>
      <c r="H26" s="182">
        <f t="shared" si="2"/>
        <v>0</v>
      </c>
      <c r="I26" s="192">
        <f t="shared" si="3"/>
        <v>0</v>
      </c>
      <c r="J26" s="186">
        <f t="shared" si="4"/>
        <v>0</v>
      </c>
      <c r="K26" s="310">
        <f t="shared" si="5"/>
        <v>0</v>
      </c>
      <c r="L26" s="310">
        <f t="shared" si="6"/>
        <v>0</v>
      </c>
      <c r="M26" s="104"/>
    </row>
    <row r="27" spans="1:13">
      <c r="A27" s="176">
        <v>103</v>
      </c>
      <c r="B27" s="189" t="s">
        <v>116</v>
      </c>
      <c r="C27" s="190" t="s">
        <v>114</v>
      </c>
      <c r="D27" s="183">
        <v>362</v>
      </c>
      <c r="E27" s="179">
        <v>13</v>
      </c>
      <c r="F27" s="180">
        <f t="shared" si="0"/>
        <v>0</v>
      </c>
      <c r="G27" s="181">
        <f t="shared" si="1"/>
        <v>0</v>
      </c>
      <c r="H27" s="182">
        <f t="shared" si="2"/>
        <v>0</v>
      </c>
      <c r="I27" s="192">
        <f t="shared" si="3"/>
        <v>0</v>
      </c>
      <c r="J27" s="186">
        <f t="shared" si="4"/>
        <v>0</v>
      </c>
      <c r="K27" s="310">
        <f t="shared" si="5"/>
        <v>0</v>
      </c>
      <c r="L27" s="310">
        <f t="shared" si="6"/>
        <v>0</v>
      </c>
      <c r="M27" s="104"/>
    </row>
    <row r="28" spans="1:13">
      <c r="A28" s="176">
        <v>104</v>
      </c>
      <c r="B28" s="189" t="s">
        <v>117</v>
      </c>
      <c r="C28" s="190" t="s">
        <v>114</v>
      </c>
      <c r="D28" s="183">
        <v>308</v>
      </c>
      <c r="E28" s="179">
        <v>13</v>
      </c>
      <c r="F28" s="180">
        <f t="shared" si="0"/>
        <v>0</v>
      </c>
      <c r="G28" s="181">
        <f t="shared" si="1"/>
        <v>0</v>
      </c>
      <c r="H28" s="182">
        <f t="shared" si="2"/>
        <v>0</v>
      </c>
      <c r="I28" s="192">
        <f t="shared" si="3"/>
        <v>0</v>
      </c>
      <c r="J28" s="186">
        <f t="shared" si="4"/>
        <v>0</v>
      </c>
      <c r="K28" s="310">
        <f t="shared" si="5"/>
        <v>0</v>
      </c>
      <c r="L28" s="310">
        <f t="shared" si="6"/>
        <v>0</v>
      </c>
      <c r="M28" s="104"/>
    </row>
    <row r="29" spans="1:13">
      <c r="A29" s="176">
        <v>105</v>
      </c>
      <c r="B29" s="189" t="s">
        <v>118</v>
      </c>
      <c r="C29" s="190" t="s">
        <v>114</v>
      </c>
      <c r="D29" s="183">
        <v>372</v>
      </c>
      <c r="E29" s="179">
        <v>13</v>
      </c>
      <c r="F29" s="180">
        <f t="shared" si="0"/>
        <v>0</v>
      </c>
      <c r="G29" s="181">
        <f t="shared" si="1"/>
        <v>0</v>
      </c>
      <c r="H29" s="182">
        <f t="shared" si="2"/>
        <v>0</v>
      </c>
      <c r="I29" s="192">
        <f t="shared" si="3"/>
        <v>0</v>
      </c>
      <c r="J29" s="186">
        <f t="shared" si="4"/>
        <v>0</v>
      </c>
      <c r="K29" s="310">
        <f t="shared" si="5"/>
        <v>0</v>
      </c>
      <c r="L29" s="310">
        <f t="shared" si="6"/>
        <v>0</v>
      </c>
      <c r="M29" s="104"/>
    </row>
    <row r="30" spans="1:13">
      <c r="A30" s="176">
        <v>106</v>
      </c>
      <c r="B30" s="189" t="s">
        <v>119</v>
      </c>
      <c r="C30" s="190" t="s">
        <v>120</v>
      </c>
      <c r="D30" s="183">
        <v>416</v>
      </c>
      <c r="E30" s="183">
        <v>12</v>
      </c>
      <c r="F30" s="180">
        <f t="shared" si="0"/>
        <v>0</v>
      </c>
      <c r="G30" s="184">
        <f t="shared" si="1"/>
        <v>0</v>
      </c>
      <c r="H30" s="182">
        <f t="shared" si="2"/>
        <v>0</v>
      </c>
      <c r="I30" s="192">
        <f t="shared" si="3"/>
        <v>0</v>
      </c>
      <c r="J30" s="186">
        <f t="shared" si="4"/>
        <v>0</v>
      </c>
      <c r="K30" s="310">
        <f t="shared" si="5"/>
        <v>0</v>
      </c>
      <c r="L30" s="310">
        <f t="shared" si="6"/>
        <v>0</v>
      </c>
      <c r="M30" s="104"/>
    </row>
    <row r="31" spans="1:13">
      <c r="A31" s="176">
        <v>107</v>
      </c>
      <c r="B31" s="189" t="s">
        <v>121</v>
      </c>
      <c r="C31" s="190" t="s">
        <v>120</v>
      </c>
      <c r="D31" s="183">
        <v>720</v>
      </c>
      <c r="E31" s="183">
        <v>12</v>
      </c>
      <c r="F31" s="180">
        <f t="shared" si="0"/>
        <v>0</v>
      </c>
      <c r="G31" s="184">
        <f t="shared" si="1"/>
        <v>0</v>
      </c>
      <c r="H31" s="182">
        <f t="shared" si="2"/>
        <v>0</v>
      </c>
      <c r="I31" s="192">
        <f t="shared" si="3"/>
        <v>0</v>
      </c>
      <c r="J31" s="186">
        <f t="shared" si="4"/>
        <v>0</v>
      </c>
      <c r="K31" s="310">
        <f t="shared" si="5"/>
        <v>0</v>
      </c>
      <c r="L31" s="310">
        <f t="shared" si="6"/>
        <v>0</v>
      </c>
      <c r="M31" s="104"/>
    </row>
    <row r="32" spans="1:13">
      <c r="A32" s="176">
        <v>108</v>
      </c>
      <c r="B32" s="189" t="s">
        <v>122</v>
      </c>
      <c r="C32" s="190" t="s">
        <v>120</v>
      </c>
      <c r="D32" s="183">
        <v>720</v>
      </c>
      <c r="E32" s="183">
        <v>12</v>
      </c>
      <c r="F32" s="180">
        <f t="shared" si="0"/>
        <v>0</v>
      </c>
      <c r="G32" s="184">
        <f t="shared" si="1"/>
        <v>0</v>
      </c>
      <c r="H32" s="182">
        <f t="shared" si="2"/>
        <v>0</v>
      </c>
      <c r="I32" s="192">
        <f t="shared" si="3"/>
        <v>0</v>
      </c>
      <c r="J32" s="186">
        <f t="shared" si="4"/>
        <v>0</v>
      </c>
      <c r="K32" s="192">
        <f t="shared" si="5"/>
        <v>0</v>
      </c>
      <c r="L32" s="192">
        <f t="shared" si="6"/>
        <v>0</v>
      </c>
      <c r="M32" s="104"/>
    </row>
    <row r="33" spans="1:13">
      <c r="A33" s="176">
        <v>109</v>
      </c>
      <c r="B33" s="189" t="s">
        <v>123</v>
      </c>
      <c r="C33" s="190" t="s">
        <v>120</v>
      </c>
      <c r="D33" s="183">
        <v>418</v>
      </c>
      <c r="E33" s="183">
        <v>6</v>
      </c>
      <c r="F33" s="180">
        <f t="shared" si="0"/>
        <v>0</v>
      </c>
      <c r="G33" s="184">
        <f t="shared" si="1"/>
        <v>0</v>
      </c>
      <c r="H33" s="182">
        <f t="shared" si="2"/>
        <v>0</v>
      </c>
      <c r="I33" s="192">
        <f t="shared" si="3"/>
        <v>0</v>
      </c>
      <c r="J33" s="186">
        <f t="shared" si="4"/>
        <v>0</v>
      </c>
      <c r="K33" s="192">
        <f t="shared" si="5"/>
        <v>0</v>
      </c>
      <c r="L33" s="192">
        <f t="shared" si="6"/>
        <v>0</v>
      </c>
      <c r="M33" s="104"/>
    </row>
    <row r="34" spans="1:13">
      <c r="A34" s="176">
        <v>110</v>
      </c>
      <c r="B34" s="189" t="s">
        <v>124</v>
      </c>
      <c r="C34" s="190" t="s">
        <v>120</v>
      </c>
      <c r="D34" s="183">
        <v>376</v>
      </c>
      <c r="E34" s="183">
        <v>6</v>
      </c>
      <c r="F34" s="180">
        <f t="shared" si="0"/>
        <v>0</v>
      </c>
      <c r="G34" s="184">
        <f t="shared" si="1"/>
        <v>0</v>
      </c>
      <c r="H34" s="182">
        <f t="shared" si="2"/>
        <v>0</v>
      </c>
      <c r="I34" s="192">
        <f t="shared" si="3"/>
        <v>0</v>
      </c>
      <c r="J34" s="186">
        <f t="shared" si="4"/>
        <v>0</v>
      </c>
      <c r="K34" s="192">
        <f t="shared" si="5"/>
        <v>0</v>
      </c>
      <c r="L34" s="192">
        <f t="shared" si="6"/>
        <v>0</v>
      </c>
      <c r="M34" s="104"/>
    </row>
    <row r="35" spans="1:13">
      <c r="A35" s="176">
        <v>111</v>
      </c>
      <c r="B35" s="189" t="s">
        <v>125</v>
      </c>
      <c r="C35" s="190" t="s">
        <v>120</v>
      </c>
      <c r="D35" s="183">
        <v>412</v>
      </c>
      <c r="E35" s="183">
        <v>6</v>
      </c>
      <c r="F35" s="180">
        <f t="shared" si="0"/>
        <v>0</v>
      </c>
      <c r="G35" s="184">
        <f t="shared" si="1"/>
        <v>0</v>
      </c>
      <c r="H35" s="182">
        <f t="shared" si="2"/>
        <v>0</v>
      </c>
      <c r="I35" s="192">
        <f t="shared" si="3"/>
        <v>0</v>
      </c>
      <c r="J35" s="186">
        <f t="shared" si="4"/>
        <v>0</v>
      </c>
      <c r="K35" s="192">
        <f t="shared" si="5"/>
        <v>0</v>
      </c>
      <c r="L35" s="192">
        <f t="shared" si="6"/>
        <v>0</v>
      </c>
      <c r="M35" s="104"/>
    </row>
    <row r="36" spans="1:13">
      <c r="A36" s="176">
        <v>112</v>
      </c>
      <c r="B36" s="189" t="s">
        <v>126</v>
      </c>
      <c r="C36" s="190" t="s">
        <v>120</v>
      </c>
      <c r="D36" s="183">
        <v>374</v>
      </c>
      <c r="E36" s="183">
        <v>6</v>
      </c>
      <c r="F36" s="180">
        <f t="shared" si="0"/>
        <v>0</v>
      </c>
      <c r="G36" s="184">
        <f t="shared" si="1"/>
        <v>0</v>
      </c>
      <c r="H36" s="182">
        <f t="shared" si="2"/>
        <v>0</v>
      </c>
      <c r="I36" s="192">
        <f t="shared" si="3"/>
        <v>0</v>
      </c>
      <c r="J36" s="186">
        <f t="shared" si="4"/>
        <v>0</v>
      </c>
      <c r="K36" s="192">
        <f t="shared" si="5"/>
        <v>0</v>
      </c>
      <c r="L36" s="192">
        <f t="shared" si="6"/>
        <v>0</v>
      </c>
      <c r="M36" s="104"/>
    </row>
    <row r="37" spans="1:13">
      <c r="A37" s="176">
        <v>113</v>
      </c>
      <c r="B37" s="189" t="s">
        <v>127</v>
      </c>
      <c r="C37" s="190" t="s">
        <v>120</v>
      </c>
      <c r="D37" s="183">
        <v>376</v>
      </c>
      <c r="E37" s="183">
        <v>6</v>
      </c>
      <c r="F37" s="180">
        <f t="shared" si="0"/>
        <v>0</v>
      </c>
      <c r="G37" s="184">
        <f t="shared" si="1"/>
        <v>0</v>
      </c>
      <c r="H37" s="182">
        <f t="shared" si="2"/>
        <v>0</v>
      </c>
      <c r="I37" s="192">
        <f t="shared" si="3"/>
        <v>0</v>
      </c>
      <c r="J37" s="186">
        <f t="shared" si="4"/>
        <v>0</v>
      </c>
      <c r="K37" s="192">
        <f t="shared" si="5"/>
        <v>0</v>
      </c>
      <c r="L37" s="192">
        <f t="shared" si="6"/>
        <v>0</v>
      </c>
      <c r="M37" s="104"/>
    </row>
    <row r="38" spans="1:13">
      <c r="A38" s="176">
        <v>114</v>
      </c>
      <c r="B38" s="189" t="s">
        <v>128</v>
      </c>
      <c r="C38" s="190" t="s">
        <v>120</v>
      </c>
      <c r="D38" s="183">
        <v>350</v>
      </c>
      <c r="E38" s="183">
        <v>6</v>
      </c>
      <c r="F38" s="180">
        <f t="shared" si="0"/>
        <v>0</v>
      </c>
      <c r="G38" s="184">
        <f t="shared" si="1"/>
        <v>0</v>
      </c>
      <c r="H38" s="182">
        <f t="shared" si="2"/>
        <v>0</v>
      </c>
      <c r="I38" s="192">
        <f t="shared" si="3"/>
        <v>0</v>
      </c>
      <c r="J38" s="186">
        <f t="shared" si="4"/>
        <v>0</v>
      </c>
      <c r="K38" s="192">
        <f t="shared" si="5"/>
        <v>0</v>
      </c>
      <c r="L38" s="192">
        <f t="shared" si="6"/>
        <v>0</v>
      </c>
      <c r="M38" s="104"/>
    </row>
    <row r="39" spans="1:13">
      <c r="A39" s="176">
        <v>115</v>
      </c>
      <c r="B39" s="189" t="s">
        <v>129</v>
      </c>
      <c r="C39" s="190" t="s">
        <v>120</v>
      </c>
      <c r="D39" s="183">
        <v>320</v>
      </c>
      <c r="E39" s="183">
        <v>6</v>
      </c>
      <c r="F39" s="180">
        <f t="shared" si="0"/>
        <v>0</v>
      </c>
      <c r="G39" s="184">
        <f t="shared" si="1"/>
        <v>0</v>
      </c>
      <c r="H39" s="182">
        <f t="shared" si="2"/>
        <v>0</v>
      </c>
      <c r="I39" s="192">
        <f t="shared" si="3"/>
        <v>0</v>
      </c>
      <c r="J39" s="186">
        <f t="shared" si="4"/>
        <v>0</v>
      </c>
      <c r="K39" s="192">
        <f t="shared" si="5"/>
        <v>0</v>
      </c>
      <c r="L39" s="192">
        <f t="shared" si="6"/>
        <v>0</v>
      </c>
      <c r="M39" s="104"/>
    </row>
    <row r="40" spans="1:13">
      <c r="A40" s="177">
        <v>116</v>
      </c>
      <c r="B40" s="191" t="s">
        <v>130</v>
      </c>
      <c r="C40" s="190" t="s">
        <v>120</v>
      </c>
      <c r="D40" s="183">
        <v>382</v>
      </c>
      <c r="E40" s="183">
        <v>6</v>
      </c>
      <c r="F40" s="180">
        <f t="shared" si="0"/>
        <v>0</v>
      </c>
      <c r="G40" s="184">
        <f t="shared" si="1"/>
        <v>0</v>
      </c>
      <c r="H40" s="182">
        <f t="shared" si="2"/>
        <v>0</v>
      </c>
      <c r="I40" s="192">
        <f t="shared" si="3"/>
        <v>0</v>
      </c>
      <c r="J40" s="186">
        <f t="shared" si="4"/>
        <v>0</v>
      </c>
      <c r="K40" s="192">
        <f t="shared" si="5"/>
        <v>0</v>
      </c>
      <c r="L40" s="192">
        <f t="shared" si="6"/>
        <v>0</v>
      </c>
      <c r="M40" s="104"/>
    </row>
    <row r="41" spans="1:13">
      <c r="A41" s="177">
        <v>117</v>
      </c>
      <c r="B41" s="191" t="s">
        <v>131</v>
      </c>
      <c r="C41" s="190" t="s">
        <v>120</v>
      </c>
      <c r="D41" s="183">
        <v>368</v>
      </c>
      <c r="E41" s="183">
        <v>6</v>
      </c>
      <c r="F41" s="180">
        <f t="shared" si="0"/>
        <v>0</v>
      </c>
      <c r="G41" s="184">
        <f t="shared" si="1"/>
        <v>0</v>
      </c>
      <c r="H41" s="182">
        <f t="shared" si="2"/>
        <v>0</v>
      </c>
      <c r="I41" s="192">
        <f t="shared" si="3"/>
        <v>0</v>
      </c>
      <c r="J41" s="186">
        <f t="shared" si="4"/>
        <v>0</v>
      </c>
      <c r="K41" s="192">
        <f t="shared" si="5"/>
        <v>0</v>
      </c>
      <c r="L41" s="192">
        <f t="shared" si="6"/>
        <v>0</v>
      </c>
      <c r="M41" s="104"/>
    </row>
    <row r="42" spans="1:13">
      <c r="A42" s="177">
        <v>118</v>
      </c>
      <c r="B42" s="191" t="s">
        <v>132</v>
      </c>
      <c r="C42" s="190" t="s">
        <v>120</v>
      </c>
      <c r="D42" s="183">
        <v>362</v>
      </c>
      <c r="E42" s="183">
        <v>6</v>
      </c>
      <c r="F42" s="180">
        <f t="shared" si="0"/>
        <v>0</v>
      </c>
      <c r="G42" s="184">
        <f t="shared" si="1"/>
        <v>0</v>
      </c>
      <c r="H42" s="182">
        <f t="shared" si="2"/>
        <v>0</v>
      </c>
      <c r="I42" s="192">
        <f t="shared" si="3"/>
        <v>0</v>
      </c>
      <c r="J42" s="186">
        <f t="shared" si="4"/>
        <v>0</v>
      </c>
      <c r="K42" s="192">
        <f t="shared" si="5"/>
        <v>0</v>
      </c>
      <c r="L42" s="192">
        <f t="shared" si="6"/>
        <v>0</v>
      </c>
      <c r="M42" s="104"/>
    </row>
    <row r="43" spans="1:13">
      <c r="A43" s="176">
        <v>119</v>
      </c>
      <c r="B43" s="189" t="s">
        <v>133</v>
      </c>
      <c r="C43" s="190" t="s">
        <v>120</v>
      </c>
      <c r="D43" s="183">
        <v>358</v>
      </c>
      <c r="E43" s="183">
        <v>6</v>
      </c>
      <c r="F43" s="180">
        <f t="shared" si="0"/>
        <v>0</v>
      </c>
      <c r="G43" s="184">
        <f t="shared" si="1"/>
        <v>0</v>
      </c>
      <c r="H43" s="182">
        <f t="shared" si="2"/>
        <v>0</v>
      </c>
      <c r="I43" s="192">
        <f t="shared" si="3"/>
        <v>0</v>
      </c>
      <c r="J43" s="186">
        <f t="shared" si="4"/>
        <v>0</v>
      </c>
      <c r="K43" s="192">
        <f t="shared" si="5"/>
        <v>0</v>
      </c>
      <c r="L43" s="192">
        <f t="shared" si="6"/>
        <v>0</v>
      </c>
      <c r="M43" s="104"/>
    </row>
    <row r="44" spans="1:13">
      <c r="A44" s="176">
        <v>120</v>
      </c>
      <c r="B44" s="189" t="s">
        <v>134</v>
      </c>
      <c r="C44" s="190" t="s">
        <v>120</v>
      </c>
      <c r="D44" s="183">
        <v>382</v>
      </c>
      <c r="E44" s="183">
        <v>6</v>
      </c>
      <c r="F44" s="180">
        <f t="shared" si="0"/>
        <v>0</v>
      </c>
      <c r="G44" s="184">
        <f t="shared" si="1"/>
        <v>0</v>
      </c>
      <c r="H44" s="182">
        <f t="shared" si="2"/>
        <v>0</v>
      </c>
      <c r="I44" s="192">
        <f t="shared" si="3"/>
        <v>0</v>
      </c>
      <c r="J44" s="186">
        <f t="shared" si="4"/>
        <v>0</v>
      </c>
      <c r="K44" s="192">
        <f t="shared" si="5"/>
        <v>0</v>
      </c>
      <c r="L44" s="192">
        <f t="shared" si="6"/>
        <v>0</v>
      </c>
      <c r="M44" s="104"/>
    </row>
    <row r="45" spans="1:13">
      <c r="A45" s="176">
        <v>121</v>
      </c>
      <c r="B45" s="189" t="s">
        <v>135</v>
      </c>
      <c r="C45" s="190" t="s">
        <v>120</v>
      </c>
      <c r="D45" s="183">
        <v>368</v>
      </c>
      <c r="E45" s="183">
        <v>6</v>
      </c>
      <c r="F45" s="180">
        <f t="shared" si="0"/>
        <v>0</v>
      </c>
      <c r="G45" s="184">
        <f t="shared" si="1"/>
        <v>0</v>
      </c>
      <c r="H45" s="182">
        <f t="shared" si="2"/>
        <v>0</v>
      </c>
      <c r="I45" s="192">
        <f t="shared" si="3"/>
        <v>0</v>
      </c>
      <c r="J45" s="186">
        <f t="shared" si="4"/>
        <v>0</v>
      </c>
      <c r="K45" s="192">
        <f t="shared" si="5"/>
        <v>0</v>
      </c>
      <c r="L45" s="192">
        <f t="shared" si="6"/>
        <v>0</v>
      </c>
      <c r="M45" s="104"/>
    </row>
    <row r="46" spans="1:13">
      <c r="A46" s="176">
        <v>201</v>
      </c>
      <c r="B46" s="189" t="s">
        <v>136</v>
      </c>
      <c r="C46" s="190" t="s">
        <v>137</v>
      </c>
      <c r="D46" s="183">
        <v>217</v>
      </c>
      <c r="E46" s="183">
        <v>6</v>
      </c>
      <c r="F46" s="180">
        <f t="shared" si="0"/>
        <v>0</v>
      </c>
      <c r="G46" s="184">
        <f t="shared" si="1"/>
        <v>0</v>
      </c>
      <c r="H46" s="182">
        <f t="shared" si="2"/>
        <v>0</v>
      </c>
      <c r="I46" s="192">
        <f t="shared" si="3"/>
        <v>0</v>
      </c>
      <c r="J46" s="186">
        <f t="shared" si="4"/>
        <v>0</v>
      </c>
      <c r="K46" s="192">
        <f t="shared" si="5"/>
        <v>0</v>
      </c>
      <c r="L46" s="192">
        <f t="shared" si="6"/>
        <v>0</v>
      </c>
      <c r="M46" s="104"/>
    </row>
    <row r="47" spans="1:13">
      <c r="A47" s="176">
        <v>202</v>
      </c>
      <c r="B47" s="189" t="s">
        <v>138</v>
      </c>
      <c r="C47" s="190" t="s">
        <v>137</v>
      </c>
      <c r="D47" s="183">
        <v>240</v>
      </c>
      <c r="E47" s="183">
        <v>6</v>
      </c>
      <c r="F47" s="180">
        <f t="shared" si="0"/>
        <v>0</v>
      </c>
      <c r="G47" s="184">
        <f t="shared" si="1"/>
        <v>0</v>
      </c>
      <c r="H47" s="182">
        <f t="shared" si="2"/>
        <v>0</v>
      </c>
      <c r="I47" s="192">
        <f t="shared" si="3"/>
        <v>0</v>
      </c>
      <c r="J47" s="186">
        <f t="shared" si="4"/>
        <v>0</v>
      </c>
      <c r="K47" s="192">
        <f t="shared" si="5"/>
        <v>0</v>
      </c>
      <c r="L47" s="192">
        <f t="shared" si="6"/>
        <v>0</v>
      </c>
      <c r="M47" s="104"/>
    </row>
    <row r="48" spans="1:13">
      <c r="A48" s="176">
        <v>203</v>
      </c>
      <c r="B48" s="189" t="s">
        <v>139</v>
      </c>
      <c r="C48" s="190" t="s">
        <v>137</v>
      </c>
      <c r="D48" s="183">
        <v>180</v>
      </c>
      <c r="E48" s="183">
        <v>6</v>
      </c>
      <c r="F48" s="180">
        <f t="shared" si="0"/>
        <v>0</v>
      </c>
      <c r="G48" s="184">
        <f t="shared" si="1"/>
        <v>0</v>
      </c>
      <c r="H48" s="182">
        <f t="shared" si="2"/>
        <v>0</v>
      </c>
      <c r="I48" s="192">
        <f t="shared" si="3"/>
        <v>0</v>
      </c>
      <c r="J48" s="186">
        <f t="shared" si="4"/>
        <v>0</v>
      </c>
      <c r="K48" s="192">
        <f t="shared" si="5"/>
        <v>0</v>
      </c>
      <c r="L48" s="192">
        <f t="shared" si="6"/>
        <v>0</v>
      </c>
      <c r="M48" s="104"/>
    </row>
    <row r="49" spans="1:13">
      <c r="A49" s="176">
        <v>204</v>
      </c>
      <c r="B49" s="189" t="s">
        <v>140</v>
      </c>
      <c r="C49" s="190" t="s">
        <v>137</v>
      </c>
      <c r="D49" s="183">
        <v>196</v>
      </c>
      <c r="E49" s="183">
        <v>6</v>
      </c>
      <c r="F49" s="180">
        <f t="shared" si="0"/>
        <v>0</v>
      </c>
      <c r="G49" s="184">
        <f t="shared" si="1"/>
        <v>0</v>
      </c>
      <c r="H49" s="182">
        <f t="shared" si="2"/>
        <v>0</v>
      </c>
      <c r="I49" s="192">
        <f t="shared" si="3"/>
        <v>0</v>
      </c>
      <c r="J49" s="186">
        <f t="shared" si="4"/>
        <v>0</v>
      </c>
      <c r="K49" s="192">
        <f t="shared" si="5"/>
        <v>0</v>
      </c>
      <c r="L49" s="192">
        <f t="shared" si="6"/>
        <v>0</v>
      </c>
      <c r="M49" s="104"/>
    </row>
    <row r="50" spans="1:13">
      <c r="A50" s="176">
        <v>205</v>
      </c>
      <c r="B50" s="189" t="s">
        <v>141</v>
      </c>
      <c r="C50" s="190" t="s">
        <v>137</v>
      </c>
      <c r="D50" s="183">
        <v>196</v>
      </c>
      <c r="E50" s="183">
        <v>6</v>
      </c>
      <c r="F50" s="180">
        <f t="shared" si="0"/>
        <v>0</v>
      </c>
      <c r="G50" s="184">
        <f t="shared" si="1"/>
        <v>0</v>
      </c>
      <c r="H50" s="182">
        <f t="shared" si="2"/>
        <v>0</v>
      </c>
      <c r="I50" s="192">
        <f t="shared" si="3"/>
        <v>0</v>
      </c>
      <c r="J50" s="186">
        <f t="shared" si="4"/>
        <v>0</v>
      </c>
      <c r="K50" s="192">
        <f t="shared" si="5"/>
        <v>0</v>
      </c>
      <c r="L50" s="192">
        <f t="shared" si="6"/>
        <v>0</v>
      </c>
      <c r="M50" s="104"/>
    </row>
    <row r="51" spans="1:13">
      <c r="A51" s="176">
        <v>206</v>
      </c>
      <c r="B51" s="189" t="s">
        <v>142</v>
      </c>
      <c r="C51" s="190" t="s">
        <v>137</v>
      </c>
      <c r="D51" s="183">
        <v>172</v>
      </c>
      <c r="E51" s="183">
        <v>6</v>
      </c>
      <c r="F51" s="180">
        <f t="shared" si="0"/>
        <v>0</v>
      </c>
      <c r="G51" s="184">
        <f t="shared" si="1"/>
        <v>0</v>
      </c>
      <c r="H51" s="182">
        <f t="shared" si="2"/>
        <v>0</v>
      </c>
      <c r="I51" s="192">
        <f t="shared" si="3"/>
        <v>0</v>
      </c>
      <c r="J51" s="186">
        <f t="shared" si="4"/>
        <v>0</v>
      </c>
      <c r="K51" s="192">
        <f t="shared" si="5"/>
        <v>0</v>
      </c>
      <c r="L51" s="192">
        <f t="shared" si="6"/>
        <v>0</v>
      </c>
      <c r="M51" s="104"/>
    </row>
    <row r="52" spans="1:13">
      <c r="A52" s="176">
        <v>207</v>
      </c>
      <c r="B52" s="189" t="s">
        <v>143</v>
      </c>
      <c r="C52" s="190" t="s">
        <v>137</v>
      </c>
      <c r="D52" s="183">
        <v>172</v>
      </c>
      <c r="E52" s="183">
        <v>6</v>
      </c>
      <c r="F52" s="180">
        <f t="shared" si="0"/>
        <v>0</v>
      </c>
      <c r="G52" s="184">
        <f t="shared" si="1"/>
        <v>0</v>
      </c>
      <c r="H52" s="182">
        <f t="shared" si="2"/>
        <v>0</v>
      </c>
      <c r="I52" s="192">
        <f t="shared" si="3"/>
        <v>0</v>
      </c>
      <c r="J52" s="186">
        <f t="shared" si="4"/>
        <v>0</v>
      </c>
      <c r="K52" s="192">
        <f t="shared" si="5"/>
        <v>0</v>
      </c>
      <c r="L52" s="192">
        <f t="shared" si="6"/>
        <v>0</v>
      </c>
      <c r="M52" s="104"/>
    </row>
    <row r="53" spans="1:13">
      <c r="A53" s="176">
        <v>208</v>
      </c>
      <c r="B53" s="189" t="s">
        <v>144</v>
      </c>
      <c r="C53" s="190" t="s">
        <v>137</v>
      </c>
      <c r="D53" s="183">
        <v>174</v>
      </c>
      <c r="E53" s="183">
        <v>6</v>
      </c>
      <c r="F53" s="180">
        <f t="shared" si="0"/>
        <v>0</v>
      </c>
      <c r="G53" s="184">
        <f t="shared" si="1"/>
        <v>0</v>
      </c>
      <c r="H53" s="182">
        <f t="shared" si="2"/>
        <v>0</v>
      </c>
      <c r="I53" s="192">
        <f t="shared" si="3"/>
        <v>0</v>
      </c>
      <c r="J53" s="186">
        <f t="shared" si="4"/>
        <v>0</v>
      </c>
      <c r="K53" s="192">
        <f t="shared" si="5"/>
        <v>0</v>
      </c>
      <c r="L53" s="192">
        <f t="shared" si="6"/>
        <v>0</v>
      </c>
      <c r="M53" s="104"/>
    </row>
    <row r="54" spans="1:13">
      <c r="A54" s="176">
        <v>209</v>
      </c>
      <c r="B54" s="189" t="s">
        <v>145</v>
      </c>
      <c r="C54" s="190" t="s">
        <v>137</v>
      </c>
      <c r="D54" s="183">
        <v>314</v>
      </c>
      <c r="E54" s="183">
        <v>6</v>
      </c>
      <c r="F54" s="180">
        <f t="shared" si="0"/>
        <v>0</v>
      </c>
      <c r="G54" s="184">
        <f t="shared" si="1"/>
        <v>0</v>
      </c>
      <c r="H54" s="182">
        <f t="shared" si="2"/>
        <v>0</v>
      </c>
      <c r="I54" s="192">
        <f t="shared" si="3"/>
        <v>0</v>
      </c>
      <c r="J54" s="186">
        <f t="shared" si="4"/>
        <v>0</v>
      </c>
      <c r="K54" s="192">
        <f t="shared" si="5"/>
        <v>0</v>
      </c>
      <c r="L54" s="192">
        <f t="shared" si="6"/>
        <v>0</v>
      </c>
      <c r="M54" s="104"/>
    </row>
    <row r="55" spans="1:13">
      <c r="A55" s="176">
        <v>210</v>
      </c>
      <c r="B55" s="189" t="s">
        <v>146</v>
      </c>
      <c r="C55" s="190" t="s">
        <v>137</v>
      </c>
      <c r="D55" s="183">
        <v>196</v>
      </c>
      <c r="E55" s="183">
        <v>6</v>
      </c>
      <c r="F55" s="180">
        <f t="shared" si="0"/>
        <v>0</v>
      </c>
      <c r="G55" s="184">
        <f t="shared" si="1"/>
        <v>0</v>
      </c>
      <c r="H55" s="182">
        <f t="shared" si="2"/>
        <v>0</v>
      </c>
      <c r="I55" s="192">
        <f t="shared" si="3"/>
        <v>0</v>
      </c>
      <c r="J55" s="186">
        <f t="shared" si="4"/>
        <v>0</v>
      </c>
      <c r="K55" s="192">
        <f t="shared" si="5"/>
        <v>0</v>
      </c>
      <c r="L55" s="192">
        <f t="shared" si="6"/>
        <v>0</v>
      </c>
      <c r="M55" s="104"/>
    </row>
    <row r="56" spans="1:13">
      <c r="A56" s="176">
        <v>211</v>
      </c>
      <c r="B56" s="189" t="s">
        <v>147</v>
      </c>
      <c r="C56" s="190" t="s">
        <v>137</v>
      </c>
      <c r="D56" s="183">
        <v>160</v>
      </c>
      <c r="E56" s="183">
        <v>6</v>
      </c>
      <c r="F56" s="180">
        <f t="shared" si="0"/>
        <v>0</v>
      </c>
      <c r="G56" s="184">
        <f t="shared" si="1"/>
        <v>0</v>
      </c>
      <c r="H56" s="182">
        <f t="shared" si="2"/>
        <v>0</v>
      </c>
      <c r="I56" s="192">
        <f t="shared" si="3"/>
        <v>0</v>
      </c>
      <c r="J56" s="186">
        <f t="shared" si="4"/>
        <v>0</v>
      </c>
      <c r="K56" s="192">
        <f t="shared" si="5"/>
        <v>0</v>
      </c>
      <c r="L56" s="192">
        <f t="shared" si="6"/>
        <v>0</v>
      </c>
      <c r="M56" s="104"/>
    </row>
    <row r="57" spans="1:13">
      <c r="A57" s="176">
        <v>212</v>
      </c>
      <c r="B57" s="189" t="s">
        <v>148</v>
      </c>
      <c r="C57" s="190" t="s">
        <v>137</v>
      </c>
      <c r="D57" s="183">
        <v>188</v>
      </c>
      <c r="E57" s="183">
        <v>6</v>
      </c>
      <c r="F57" s="180">
        <f t="shared" si="0"/>
        <v>0</v>
      </c>
      <c r="G57" s="184">
        <f t="shared" si="1"/>
        <v>0</v>
      </c>
      <c r="H57" s="182">
        <f t="shared" si="2"/>
        <v>0</v>
      </c>
      <c r="I57" s="192">
        <f t="shared" si="3"/>
        <v>0</v>
      </c>
      <c r="J57" s="186">
        <f t="shared" si="4"/>
        <v>0</v>
      </c>
      <c r="K57" s="192">
        <f t="shared" si="5"/>
        <v>0</v>
      </c>
      <c r="L57" s="192">
        <f t="shared" si="6"/>
        <v>0</v>
      </c>
      <c r="M57" s="104"/>
    </row>
    <row r="58" spans="1:13">
      <c r="A58" s="176">
        <v>213</v>
      </c>
      <c r="B58" s="189" t="s">
        <v>149</v>
      </c>
      <c r="C58" s="190" t="s">
        <v>137</v>
      </c>
      <c r="D58" s="183">
        <v>188</v>
      </c>
      <c r="E58" s="183">
        <v>6</v>
      </c>
      <c r="F58" s="180">
        <f t="shared" si="0"/>
        <v>0</v>
      </c>
      <c r="G58" s="184">
        <f t="shared" si="1"/>
        <v>0</v>
      </c>
      <c r="H58" s="182">
        <f t="shared" si="2"/>
        <v>0</v>
      </c>
      <c r="I58" s="192">
        <f t="shared" si="3"/>
        <v>0</v>
      </c>
      <c r="J58" s="186">
        <f t="shared" si="4"/>
        <v>0</v>
      </c>
      <c r="K58" s="192">
        <f t="shared" si="5"/>
        <v>0</v>
      </c>
      <c r="L58" s="192">
        <f t="shared" si="6"/>
        <v>0</v>
      </c>
      <c r="M58" s="104"/>
    </row>
    <row r="59" spans="1:13">
      <c r="A59" s="176">
        <v>214</v>
      </c>
      <c r="B59" s="189" t="s">
        <v>150</v>
      </c>
      <c r="C59" s="190" t="s">
        <v>137</v>
      </c>
      <c r="D59" s="183">
        <v>188</v>
      </c>
      <c r="E59" s="183">
        <v>6</v>
      </c>
      <c r="F59" s="180">
        <f t="shared" si="0"/>
        <v>0</v>
      </c>
      <c r="G59" s="184">
        <f t="shared" si="1"/>
        <v>0</v>
      </c>
      <c r="H59" s="182">
        <f t="shared" si="2"/>
        <v>0</v>
      </c>
      <c r="I59" s="192">
        <f t="shared" si="3"/>
        <v>0</v>
      </c>
      <c r="J59" s="186">
        <f t="shared" si="4"/>
        <v>0</v>
      </c>
      <c r="K59" s="192">
        <f t="shared" si="5"/>
        <v>0</v>
      </c>
      <c r="L59" s="192">
        <f t="shared" si="6"/>
        <v>0</v>
      </c>
      <c r="M59" s="104"/>
    </row>
    <row r="60" spans="1:13">
      <c r="A60" s="176">
        <v>215</v>
      </c>
      <c r="B60" s="189" t="s">
        <v>151</v>
      </c>
      <c r="C60" s="190" t="s">
        <v>137</v>
      </c>
      <c r="D60" s="183">
        <v>188</v>
      </c>
      <c r="E60" s="183">
        <v>6</v>
      </c>
      <c r="F60" s="180">
        <f t="shared" si="0"/>
        <v>0</v>
      </c>
      <c r="G60" s="184">
        <f t="shared" si="1"/>
        <v>0</v>
      </c>
      <c r="H60" s="182">
        <f t="shared" si="2"/>
        <v>0</v>
      </c>
      <c r="I60" s="192">
        <f t="shared" si="3"/>
        <v>0</v>
      </c>
      <c r="J60" s="186">
        <f t="shared" si="4"/>
        <v>0</v>
      </c>
      <c r="K60" s="192">
        <f t="shared" si="5"/>
        <v>0</v>
      </c>
      <c r="L60" s="192">
        <f t="shared" si="6"/>
        <v>0</v>
      </c>
      <c r="M60" s="104"/>
    </row>
    <row r="61" spans="1:13">
      <c r="A61" s="176">
        <v>301</v>
      </c>
      <c r="B61" s="189" t="s">
        <v>152</v>
      </c>
      <c r="C61" s="190" t="s">
        <v>153</v>
      </c>
      <c r="D61" s="183">
        <v>290</v>
      </c>
      <c r="E61" s="183">
        <v>6</v>
      </c>
      <c r="F61" s="180">
        <f t="shared" si="0"/>
        <v>0</v>
      </c>
      <c r="G61" s="184">
        <f t="shared" si="1"/>
        <v>0</v>
      </c>
      <c r="H61" s="182">
        <f t="shared" si="2"/>
        <v>0</v>
      </c>
      <c r="I61" s="192">
        <f t="shared" si="3"/>
        <v>0</v>
      </c>
      <c r="J61" s="186">
        <f t="shared" si="4"/>
        <v>0</v>
      </c>
      <c r="K61" s="192">
        <f t="shared" si="5"/>
        <v>0</v>
      </c>
      <c r="L61" s="192">
        <f t="shared" si="6"/>
        <v>0</v>
      </c>
      <c r="M61" s="104"/>
    </row>
    <row r="62" spans="1:13">
      <c r="A62" s="176">
        <v>302</v>
      </c>
      <c r="B62" s="189" t="s">
        <v>154</v>
      </c>
      <c r="C62" s="190" t="s">
        <v>153</v>
      </c>
      <c r="D62" s="183">
        <v>290</v>
      </c>
      <c r="E62" s="183">
        <v>6</v>
      </c>
      <c r="F62" s="180">
        <f t="shared" si="0"/>
        <v>0</v>
      </c>
      <c r="G62" s="184">
        <f t="shared" si="1"/>
        <v>0</v>
      </c>
      <c r="H62" s="182">
        <f t="shared" si="2"/>
        <v>0</v>
      </c>
      <c r="I62" s="192">
        <f t="shared" si="3"/>
        <v>0</v>
      </c>
      <c r="J62" s="186">
        <f t="shared" si="4"/>
        <v>0</v>
      </c>
      <c r="K62" s="192">
        <f t="shared" si="5"/>
        <v>0</v>
      </c>
      <c r="L62" s="192">
        <f t="shared" si="6"/>
        <v>0</v>
      </c>
      <c r="M62" s="104"/>
    </row>
    <row r="63" spans="1:13">
      <c r="A63" s="176">
        <v>303</v>
      </c>
      <c r="B63" s="189" t="s">
        <v>155</v>
      </c>
      <c r="C63" s="190" t="s">
        <v>153</v>
      </c>
      <c r="D63" s="183">
        <v>290</v>
      </c>
      <c r="E63" s="183">
        <v>6</v>
      </c>
      <c r="F63" s="180">
        <f t="shared" si="0"/>
        <v>0</v>
      </c>
      <c r="G63" s="184">
        <f t="shared" si="1"/>
        <v>0</v>
      </c>
      <c r="H63" s="182">
        <f t="shared" si="2"/>
        <v>0</v>
      </c>
      <c r="I63" s="192">
        <f t="shared" si="3"/>
        <v>0</v>
      </c>
      <c r="J63" s="186">
        <f t="shared" si="4"/>
        <v>0</v>
      </c>
      <c r="K63" s="192">
        <f t="shared" si="5"/>
        <v>0</v>
      </c>
      <c r="L63" s="192">
        <f t="shared" si="6"/>
        <v>0</v>
      </c>
      <c r="M63" s="104"/>
    </row>
    <row r="64" spans="1:13">
      <c r="A64" s="176">
        <v>304</v>
      </c>
      <c r="B64" s="189" t="s">
        <v>156</v>
      </c>
      <c r="C64" s="190" t="s">
        <v>153</v>
      </c>
      <c r="D64" s="183">
        <v>290</v>
      </c>
      <c r="E64" s="183">
        <v>6</v>
      </c>
      <c r="F64" s="180">
        <f t="shared" si="0"/>
        <v>0</v>
      </c>
      <c r="G64" s="184">
        <f t="shared" si="1"/>
        <v>0</v>
      </c>
      <c r="H64" s="182">
        <f t="shared" si="2"/>
        <v>0</v>
      </c>
      <c r="I64" s="192">
        <f t="shared" si="3"/>
        <v>0</v>
      </c>
      <c r="J64" s="186">
        <f t="shared" si="4"/>
        <v>0</v>
      </c>
      <c r="K64" s="192">
        <f t="shared" si="5"/>
        <v>0</v>
      </c>
      <c r="L64" s="192">
        <f t="shared" si="6"/>
        <v>0</v>
      </c>
      <c r="M64" s="104"/>
    </row>
    <row r="65" spans="1:13">
      <c r="A65" s="176">
        <v>305</v>
      </c>
      <c r="B65" s="189" t="s">
        <v>157</v>
      </c>
      <c r="C65" s="190" t="s">
        <v>153</v>
      </c>
      <c r="D65" s="183">
        <v>290</v>
      </c>
      <c r="E65" s="183">
        <v>6</v>
      </c>
      <c r="F65" s="180">
        <f t="shared" si="0"/>
        <v>0</v>
      </c>
      <c r="G65" s="184">
        <f t="shared" si="1"/>
        <v>0</v>
      </c>
      <c r="H65" s="182">
        <f t="shared" si="2"/>
        <v>0</v>
      </c>
      <c r="I65" s="192">
        <f t="shared" si="3"/>
        <v>0</v>
      </c>
      <c r="J65" s="186">
        <f t="shared" si="4"/>
        <v>0</v>
      </c>
      <c r="K65" s="192">
        <f t="shared" si="5"/>
        <v>0</v>
      </c>
      <c r="L65" s="192">
        <f t="shared" si="6"/>
        <v>0</v>
      </c>
      <c r="M65" s="104"/>
    </row>
    <row r="66" spans="1:13">
      <c r="A66" s="176">
        <v>306</v>
      </c>
      <c r="B66" s="189" t="s">
        <v>158</v>
      </c>
      <c r="C66" s="190" t="s">
        <v>153</v>
      </c>
      <c r="D66" s="183">
        <v>290</v>
      </c>
      <c r="E66" s="183">
        <v>6</v>
      </c>
      <c r="F66" s="180">
        <f t="shared" si="0"/>
        <v>0</v>
      </c>
      <c r="G66" s="184">
        <f t="shared" si="1"/>
        <v>0</v>
      </c>
      <c r="H66" s="182">
        <f t="shared" si="2"/>
        <v>0</v>
      </c>
      <c r="I66" s="192">
        <f t="shared" si="3"/>
        <v>0</v>
      </c>
      <c r="J66" s="186">
        <f t="shared" si="4"/>
        <v>0</v>
      </c>
      <c r="K66" s="192">
        <f t="shared" si="5"/>
        <v>0</v>
      </c>
      <c r="L66" s="192">
        <f t="shared" si="6"/>
        <v>0</v>
      </c>
      <c r="M66" s="104"/>
    </row>
    <row r="67" spans="1:13">
      <c r="A67" s="178">
        <v>307</v>
      </c>
      <c r="B67" s="189" t="s">
        <v>159</v>
      </c>
      <c r="C67" s="190" t="s">
        <v>153</v>
      </c>
      <c r="D67" s="183">
        <v>290</v>
      </c>
      <c r="E67" s="183">
        <v>6</v>
      </c>
      <c r="F67" s="180">
        <f t="shared" si="0"/>
        <v>0</v>
      </c>
      <c r="G67" s="184">
        <f t="shared" si="1"/>
        <v>0</v>
      </c>
      <c r="H67" s="182">
        <f t="shared" si="2"/>
        <v>0</v>
      </c>
      <c r="I67" s="192">
        <f t="shared" si="3"/>
        <v>0</v>
      </c>
      <c r="J67" s="186">
        <f t="shared" si="4"/>
        <v>0</v>
      </c>
      <c r="K67" s="192">
        <f t="shared" si="5"/>
        <v>0</v>
      </c>
      <c r="L67" s="192">
        <f t="shared" si="6"/>
        <v>0</v>
      </c>
      <c r="M67" s="104"/>
    </row>
    <row r="68" spans="1:13">
      <c r="A68" s="178">
        <v>308</v>
      </c>
      <c r="B68" s="189" t="s">
        <v>160</v>
      </c>
      <c r="C68" s="190" t="s">
        <v>153</v>
      </c>
      <c r="D68" s="183">
        <v>290</v>
      </c>
      <c r="E68" s="183">
        <v>6</v>
      </c>
      <c r="F68" s="180">
        <f t="shared" si="0"/>
        <v>0</v>
      </c>
      <c r="G68" s="184">
        <f t="shared" si="1"/>
        <v>0</v>
      </c>
      <c r="H68" s="182">
        <f t="shared" si="2"/>
        <v>0</v>
      </c>
      <c r="I68" s="192">
        <f t="shared" si="3"/>
        <v>0</v>
      </c>
      <c r="J68" s="186">
        <f t="shared" si="4"/>
        <v>0</v>
      </c>
      <c r="K68" s="192">
        <f t="shared" si="5"/>
        <v>0</v>
      </c>
      <c r="L68" s="192">
        <f t="shared" si="6"/>
        <v>0</v>
      </c>
      <c r="M68" s="104"/>
    </row>
    <row r="69" spans="1:13">
      <c r="A69" s="178">
        <v>309</v>
      </c>
      <c r="B69" s="189" t="s">
        <v>161</v>
      </c>
      <c r="C69" s="190" t="s">
        <v>153</v>
      </c>
      <c r="D69" s="183">
        <v>290</v>
      </c>
      <c r="E69" s="183">
        <v>6</v>
      </c>
      <c r="F69" s="180">
        <f t="shared" si="0"/>
        <v>0</v>
      </c>
      <c r="G69" s="184">
        <f t="shared" si="1"/>
        <v>0</v>
      </c>
      <c r="H69" s="182">
        <f t="shared" si="2"/>
        <v>0</v>
      </c>
      <c r="I69" s="192">
        <f t="shared" si="3"/>
        <v>0</v>
      </c>
      <c r="J69" s="186">
        <f t="shared" si="4"/>
        <v>0</v>
      </c>
      <c r="K69" s="192">
        <f t="shared" si="5"/>
        <v>0</v>
      </c>
      <c r="L69" s="192">
        <f t="shared" si="6"/>
        <v>0</v>
      </c>
      <c r="M69" s="104"/>
    </row>
    <row r="70" spans="1:13">
      <c r="A70" s="176">
        <v>310</v>
      </c>
      <c r="B70" s="189" t="s">
        <v>162</v>
      </c>
      <c r="C70" s="190" t="s">
        <v>153</v>
      </c>
      <c r="D70" s="183">
        <v>290</v>
      </c>
      <c r="E70" s="183">
        <v>6</v>
      </c>
      <c r="F70" s="180">
        <f t="shared" si="0"/>
        <v>0</v>
      </c>
      <c r="G70" s="184">
        <f t="shared" si="1"/>
        <v>0</v>
      </c>
      <c r="H70" s="182">
        <f t="shared" si="2"/>
        <v>0</v>
      </c>
      <c r="I70" s="192">
        <f t="shared" si="3"/>
        <v>0</v>
      </c>
      <c r="J70" s="186">
        <f t="shared" si="4"/>
        <v>0</v>
      </c>
      <c r="K70" s="192">
        <f t="shared" si="5"/>
        <v>0</v>
      </c>
      <c r="L70" s="192">
        <f t="shared" si="6"/>
        <v>0</v>
      </c>
      <c r="M70" s="104"/>
    </row>
    <row r="71" spans="1:13">
      <c r="A71" s="176">
        <v>311</v>
      </c>
      <c r="B71" s="189" t="s">
        <v>163</v>
      </c>
      <c r="C71" s="190" t="s">
        <v>153</v>
      </c>
      <c r="D71" s="185">
        <v>290</v>
      </c>
      <c r="E71" s="183">
        <v>6</v>
      </c>
      <c r="F71" s="180">
        <f t="shared" si="0"/>
        <v>0</v>
      </c>
      <c r="G71" s="184">
        <f t="shared" si="1"/>
        <v>0</v>
      </c>
      <c r="H71" s="182">
        <f t="shared" si="2"/>
        <v>0</v>
      </c>
      <c r="I71" s="192">
        <f t="shared" si="3"/>
        <v>0</v>
      </c>
      <c r="J71" s="186">
        <f t="shared" si="4"/>
        <v>0</v>
      </c>
      <c r="K71" s="192">
        <f t="shared" si="5"/>
        <v>0</v>
      </c>
      <c r="L71" s="192">
        <f t="shared" si="6"/>
        <v>0</v>
      </c>
      <c r="M71" s="104"/>
    </row>
    <row r="72" spans="1:13">
      <c r="A72" s="176">
        <v>312</v>
      </c>
      <c r="B72" s="189" t="s">
        <v>164</v>
      </c>
      <c r="C72" s="190" t="s">
        <v>153</v>
      </c>
      <c r="D72" s="183">
        <v>290</v>
      </c>
      <c r="E72" s="183">
        <v>6</v>
      </c>
      <c r="F72" s="180">
        <f t="shared" si="0"/>
        <v>0</v>
      </c>
      <c r="G72" s="184">
        <f t="shared" si="1"/>
        <v>0</v>
      </c>
      <c r="H72" s="182">
        <f t="shared" si="2"/>
        <v>0</v>
      </c>
      <c r="I72" s="192">
        <f t="shared" si="3"/>
        <v>0</v>
      </c>
      <c r="J72" s="186">
        <f t="shared" si="4"/>
        <v>0</v>
      </c>
      <c r="K72" s="192">
        <f t="shared" si="5"/>
        <v>0</v>
      </c>
      <c r="L72" s="192">
        <f t="shared" si="6"/>
        <v>0</v>
      </c>
      <c r="M72" s="104"/>
    </row>
    <row r="73" spans="1:13">
      <c r="A73" s="121" t="s">
        <v>47</v>
      </c>
      <c r="B73" s="122"/>
      <c r="C73" s="123"/>
      <c r="D73" s="124"/>
      <c r="E73" s="124"/>
      <c r="F73" s="125"/>
      <c r="G73" s="124"/>
      <c r="H73" s="126"/>
      <c r="I73" s="127"/>
      <c r="J73" s="123"/>
      <c r="K73" s="127"/>
      <c r="L73" s="193">
        <f>SUM(L25:L72)</f>
        <v>0</v>
      </c>
      <c r="M73" s="104"/>
    </row>
    <row r="74" spans="1:13">
      <c r="A74" s="128"/>
      <c r="D74" s="105"/>
      <c r="F74" s="129"/>
      <c r="G74" s="130"/>
      <c r="H74" s="130"/>
      <c r="I74" s="131"/>
      <c r="J74" s="104"/>
      <c r="K74" s="131"/>
      <c r="L74" s="131"/>
      <c r="M74" s="104"/>
    </row>
    <row r="75" spans="1:13" ht="57" customHeight="1">
      <c r="A75" s="109"/>
      <c r="B75" s="115"/>
      <c r="C75" s="109"/>
      <c r="D75" s="109"/>
      <c r="E75" s="110"/>
      <c r="F75" s="110"/>
      <c r="G75" s="107"/>
      <c r="J75" s="155" t="s">
        <v>100</v>
      </c>
      <c r="M75" s="104"/>
    </row>
    <row r="76" spans="1:13">
      <c r="A76" s="109" t="s">
        <v>480</v>
      </c>
      <c r="B76" s="109"/>
      <c r="C76" s="110"/>
      <c r="D76" s="110"/>
      <c r="E76" s="116"/>
      <c r="F76" s="117"/>
      <c r="G76" s="118"/>
      <c r="H76" s="119"/>
      <c r="I76" s="119"/>
      <c r="J76" s="196"/>
      <c r="L76" s="120"/>
      <c r="M76" s="104"/>
    </row>
    <row r="77" spans="1:13" ht="52.8">
      <c r="A77" s="155" t="s">
        <v>102</v>
      </c>
      <c r="B77" s="155" t="s">
        <v>103</v>
      </c>
      <c r="C77" s="155" t="s">
        <v>48</v>
      </c>
      <c r="D77" s="155" t="s">
        <v>104</v>
      </c>
      <c r="E77" s="155" t="s">
        <v>105</v>
      </c>
      <c r="F77" s="155" t="s">
        <v>106</v>
      </c>
      <c r="G77" s="155" t="s">
        <v>107</v>
      </c>
      <c r="H77" s="155" t="s">
        <v>108</v>
      </c>
      <c r="I77" s="155" t="s">
        <v>109</v>
      </c>
      <c r="J77" s="155" t="s">
        <v>110</v>
      </c>
      <c r="K77" s="155" t="s">
        <v>111</v>
      </c>
      <c r="L77" s="155" t="s">
        <v>112</v>
      </c>
      <c r="M77" s="104"/>
    </row>
    <row r="78" spans="1:13">
      <c r="A78" s="175">
        <v>101</v>
      </c>
      <c r="B78" s="187" t="s">
        <v>113</v>
      </c>
      <c r="C78" s="188" t="s">
        <v>114</v>
      </c>
      <c r="D78" s="179">
        <v>400</v>
      </c>
      <c r="E78" s="179">
        <v>13</v>
      </c>
      <c r="F78" s="180">
        <f t="shared" ref="F78:F110" si="7">VLOOKUP(E78,$A$16:$E$21,3,FALSE)</f>
        <v>0</v>
      </c>
      <c r="G78" s="181">
        <f t="shared" ref="G78:G110" si="8">IF(E78="NVT"," ",H78/E78)</f>
        <v>0</v>
      </c>
      <c r="H78" s="182">
        <f t="shared" ref="H78:H110" si="9">IF(E78="n.v.t.","",D78*E78*F78)</f>
        <v>0</v>
      </c>
      <c r="I78" s="192">
        <f t="shared" ref="I78:I110" si="10">$C$13</f>
        <v>0</v>
      </c>
      <c r="J78" s="186">
        <f t="shared" ref="J78:J110" si="11">$J$76*H78</f>
        <v>0</v>
      </c>
      <c r="K78" s="192">
        <f t="shared" ref="K78:K110" si="12">J78*$C$14</f>
        <v>0</v>
      </c>
      <c r="L78" s="192">
        <f t="shared" ref="L78:L110" si="13">(H78*I78)+K78</f>
        <v>0</v>
      </c>
      <c r="M78" s="104"/>
    </row>
    <row r="79" spans="1:13">
      <c r="A79" s="175">
        <v>102</v>
      </c>
      <c r="B79" s="187" t="s">
        <v>115</v>
      </c>
      <c r="C79" s="188" t="s">
        <v>114</v>
      </c>
      <c r="D79" s="179">
        <v>400</v>
      </c>
      <c r="E79" s="179">
        <v>13</v>
      </c>
      <c r="F79" s="180">
        <f t="shared" si="7"/>
        <v>0</v>
      </c>
      <c r="G79" s="181">
        <f t="shared" si="8"/>
        <v>0</v>
      </c>
      <c r="H79" s="182">
        <f t="shared" si="9"/>
        <v>0</v>
      </c>
      <c r="I79" s="192">
        <f t="shared" si="10"/>
        <v>0</v>
      </c>
      <c r="J79" s="186">
        <f t="shared" si="11"/>
        <v>0</v>
      </c>
      <c r="K79" s="192">
        <f t="shared" si="12"/>
        <v>0</v>
      </c>
      <c r="L79" s="192">
        <f t="shared" si="13"/>
        <v>0</v>
      </c>
      <c r="M79" s="104"/>
    </row>
    <row r="80" spans="1:13">
      <c r="A80" s="175">
        <v>103</v>
      </c>
      <c r="B80" s="187" t="s">
        <v>116</v>
      </c>
      <c r="C80" s="188" t="s">
        <v>114</v>
      </c>
      <c r="D80" s="179">
        <v>362</v>
      </c>
      <c r="E80" s="179">
        <v>13</v>
      </c>
      <c r="F80" s="180">
        <f t="shared" si="7"/>
        <v>0</v>
      </c>
      <c r="G80" s="181">
        <f t="shared" si="8"/>
        <v>0</v>
      </c>
      <c r="H80" s="182">
        <f t="shared" si="9"/>
        <v>0</v>
      </c>
      <c r="I80" s="192">
        <f t="shared" si="10"/>
        <v>0</v>
      </c>
      <c r="J80" s="186">
        <f t="shared" si="11"/>
        <v>0</v>
      </c>
      <c r="K80" s="192">
        <f t="shared" si="12"/>
        <v>0</v>
      </c>
      <c r="L80" s="192">
        <f t="shared" si="13"/>
        <v>0</v>
      </c>
      <c r="M80" s="104"/>
    </row>
    <row r="81" spans="1:13">
      <c r="A81" s="175">
        <v>104</v>
      </c>
      <c r="B81" s="187" t="s">
        <v>117</v>
      </c>
      <c r="C81" s="188" t="s">
        <v>114</v>
      </c>
      <c r="D81" s="179">
        <v>308</v>
      </c>
      <c r="E81" s="179">
        <v>13</v>
      </c>
      <c r="F81" s="180">
        <f t="shared" si="7"/>
        <v>0</v>
      </c>
      <c r="G81" s="181">
        <f t="shared" si="8"/>
        <v>0</v>
      </c>
      <c r="H81" s="182">
        <f t="shared" si="9"/>
        <v>0</v>
      </c>
      <c r="I81" s="192">
        <f t="shared" si="10"/>
        <v>0</v>
      </c>
      <c r="J81" s="186">
        <f t="shared" si="11"/>
        <v>0</v>
      </c>
      <c r="K81" s="192">
        <f t="shared" si="12"/>
        <v>0</v>
      </c>
      <c r="L81" s="192">
        <f t="shared" si="13"/>
        <v>0</v>
      </c>
      <c r="M81" s="104"/>
    </row>
    <row r="82" spans="1:13">
      <c r="A82" s="175">
        <v>105</v>
      </c>
      <c r="B82" s="187" t="s">
        <v>118</v>
      </c>
      <c r="C82" s="188" t="s">
        <v>114</v>
      </c>
      <c r="D82" s="179">
        <v>372</v>
      </c>
      <c r="E82" s="179">
        <v>13</v>
      </c>
      <c r="F82" s="180">
        <f t="shared" si="7"/>
        <v>0</v>
      </c>
      <c r="G82" s="181">
        <f t="shared" si="8"/>
        <v>0</v>
      </c>
      <c r="H82" s="182">
        <f t="shared" si="9"/>
        <v>0</v>
      </c>
      <c r="I82" s="192">
        <f t="shared" si="10"/>
        <v>0</v>
      </c>
      <c r="J82" s="186">
        <f t="shared" si="11"/>
        <v>0</v>
      </c>
      <c r="K82" s="192">
        <f t="shared" si="12"/>
        <v>0</v>
      </c>
      <c r="L82" s="192">
        <f t="shared" si="13"/>
        <v>0</v>
      </c>
      <c r="M82" s="104"/>
    </row>
    <row r="83" spans="1:13">
      <c r="A83" s="175">
        <v>106</v>
      </c>
      <c r="B83" s="187" t="s">
        <v>119</v>
      </c>
      <c r="C83" s="188" t="s">
        <v>120</v>
      </c>
      <c r="D83" s="179">
        <v>416</v>
      </c>
      <c r="E83" s="179">
        <v>6</v>
      </c>
      <c r="F83" s="180">
        <f t="shared" si="7"/>
        <v>0</v>
      </c>
      <c r="G83" s="181">
        <f t="shared" si="8"/>
        <v>0</v>
      </c>
      <c r="H83" s="182">
        <f t="shared" si="9"/>
        <v>0</v>
      </c>
      <c r="I83" s="192">
        <f t="shared" si="10"/>
        <v>0</v>
      </c>
      <c r="J83" s="186">
        <f t="shared" si="11"/>
        <v>0</v>
      </c>
      <c r="K83" s="192">
        <f t="shared" si="12"/>
        <v>0</v>
      </c>
      <c r="L83" s="192">
        <f t="shared" si="13"/>
        <v>0</v>
      </c>
      <c r="M83" s="104"/>
    </row>
    <row r="84" spans="1:13">
      <c r="A84" s="175">
        <v>107</v>
      </c>
      <c r="B84" s="187" t="s">
        <v>121</v>
      </c>
      <c r="C84" s="188" t="s">
        <v>120</v>
      </c>
      <c r="D84" s="179">
        <v>720</v>
      </c>
      <c r="E84" s="179">
        <v>6</v>
      </c>
      <c r="F84" s="180">
        <f t="shared" si="7"/>
        <v>0</v>
      </c>
      <c r="G84" s="181">
        <f t="shared" si="8"/>
        <v>0</v>
      </c>
      <c r="H84" s="182">
        <f t="shared" si="9"/>
        <v>0</v>
      </c>
      <c r="I84" s="192">
        <f t="shared" si="10"/>
        <v>0</v>
      </c>
      <c r="J84" s="186">
        <f t="shared" si="11"/>
        <v>0</v>
      </c>
      <c r="K84" s="192">
        <f t="shared" si="12"/>
        <v>0</v>
      </c>
      <c r="L84" s="192">
        <f t="shared" si="13"/>
        <v>0</v>
      </c>
      <c r="M84" s="104"/>
    </row>
    <row r="85" spans="1:13">
      <c r="A85" s="175">
        <v>108</v>
      </c>
      <c r="B85" s="187" t="s">
        <v>122</v>
      </c>
      <c r="C85" s="188" t="s">
        <v>120</v>
      </c>
      <c r="D85" s="179">
        <v>720</v>
      </c>
      <c r="E85" s="179">
        <v>6</v>
      </c>
      <c r="F85" s="180">
        <f t="shared" si="7"/>
        <v>0</v>
      </c>
      <c r="G85" s="181">
        <f t="shared" si="8"/>
        <v>0</v>
      </c>
      <c r="H85" s="182">
        <f t="shared" si="9"/>
        <v>0</v>
      </c>
      <c r="I85" s="192">
        <f t="shared" si="10"/>
        <v>0</v>
      </c>
      <c r="J85" s="186">
        <f t="shared" si="11"/>
        <v>0</v>
      </c>
      <c r="K85" s="192">
        <f t="shared" si="12"/>
        <v>0</v>
      </c>
      <c r="L85" s="192">
        <f t="shared" si="13"/>
        <v>0</v>
      </c>
      <c r="M85" s="104"/>
    </row>
    <row r="86" spans="1:13">
      <c r="A86" s="175">
        <v>109</v>
      </c>
      <c r="B86" s="187" t="s">
        <v>123</v>
      </c>
      <c r="C86" s="188" t="s">
        <v>120</v>
      </c>
      <c r="D86" s="179">
        <v>418</v>
      </c>
      <c r="E86" s="179">
        <v>6</v>
      </c>
      <c r="F86" s="180">
        <f t="shared" si="7"/>
        <v>0</v>
      </c>
      <c r="G86" s="181">
        <f t="shared" si="8"/>
        <v>0</v>
      </c>
      <c r="H86" s="182">
        <f t="shared" si="9"/>
        <v>0</v>
      </c>
      <c r="I86" s="192">
        <f t="shared" si="10"/>
        <v>0</v>
      </c>
      <c r="J86" s="186">
        <f t="shared" si="11"/>
        <v>0</v>
      </c>
      <c r="K86" s="192">
        <f t="shared" si="12"/>
        <v>0</v>
      </c>
      <c r="L86" s="192">
        <f t="shared" si="13"/>
        <v>0</v>
      </c>
      <c r="M86" s="104"/>
    </row>
    <row r="87" spans="1:13">
      <c r="A87" s="175">
        <v>110</v>
      </c>
      <c r="B87" s="187" t="s">
        <v>124</v>
      </c>
      <c r="C87" s="188" t="s">
        <v>120</v>
      </c>
      <c r="D87" s="179">
        <v>376</v>
      </c>
      <c r="E87" s="179">
        <v>6</v>
      </c>
      <c r="F87" s="180">
        <f t="shared" si="7"/>
        <v>0</v>
      </c>
      <c r="G87" s="181">
        <f t="shared" si="8"/>
        <v>0</v>
      </c>
      <c r="H87" s="182">
        <f t="shared" si="9"/>
        <v>0</v>
      </c>
      <c r="I87" s="192">
        <f t="shared" si="10"/>
        <v>0</v>
      </c>
      <c r="J87" s="186">
        <f t="shared" si="11"/>
        <v>0</v>
      </c>
      <c r="K87" s="192">
        <f t="shared" si="12"/>
        <v>0</v>
      </c>
      <c r="L87" s="192">
        <f t="shared" si="13"/>
        <v>0</v>
      </c>
      <c r="M87" s="104"/>
    </row>
    <row r="88" spans="1:13">
      <c r="A88" s="175">
        <v>111</v>
      </c>
      <c r="B88" s="187" t="s">
        <v>125</v>
      </c>
      <c r="C88" s="188" t="s">
        <v>120</v>
      </c>
      <c r="D88" s="179">
        <v>412</v>
      </c>
      <c r="E88" s="179">
        <v>6</v>
      </c>
      <c r="F88" s="180">
        <f t="shared" si="7"/>
        <v>0</v>
      </c>
      <c r="G88" s="181">
        <f t="shared" si="8"/>
        <v>0</v>
      </c>
      <c r="H88" s="182">
        <f t="shared" si="9"/>
        <v>0</v>
      </c>
      <c r="I88" s="192">
        <f t="shared" si="10"/>
        <v>0</v>
      </c>
      <c r="J88" s="186">
        <f t="shared" si="11"/>
        <v>0</v>
      </c>
      <c r="K88" s="192">
        <f t="shared" si="12"/>
        <v>0</v>
      </c>
      <c r="L88" s="192">
        <f t="shared" si="13"/>
        <v>0</v>
      </c>
      <c r="M88" s="104"/>
    </row>
    <row r="89" spans="1:13">
      <c r="A89" s="175">
        <v>112</v>
      </c>
      <c r="B89" s="187" t="s">
        <v>126</v>
      </c>
      <c r="C89" s="188" t="s">
        <v>120</v>
      </c>
      <c r="D89" s="179">
        <v>374</v>
      </c>
      <c r="E89" s="179">
        <v>6</v>
      </c>
      <c r="F89" s="180">
        <f t="shared" si="7"/>
        <v>0</v>
      </c>
      <c r="G89" s="181">
        <f t="shared" si="8"/>
        <v>0</v>
      </c>
      <c r="H89" s="182">
        <f t="shared" si="9"/>
        <v>0</v>
      </c>
      <c r="I89" s="192">
        <f t="shared" si="10"/>
        <v>0</v>
      </c>
      <c r="J89" s="186">
        <f t="shared" si="11"/>
        <v>0</v>
      </c>
      <c r="K89" s="192">
        <f t="shared" si="12"/>
        <v>0</v>
      </c>
      <c r="L89" s="192">
        <f t="shared" si="13"/>
        <v>0</v>
      </c>
      <c r="M89" s="104"/>
    </row>
    <row r="90" spans="1:13">
      <c r="A90" s="175">
        <v>113</v>
      </c>
      <c r="B90" s="187" t="s">
        <v>127</v>
      </c>
      <c r="C90" s="188" t="s">
        <v>120</v>
      </c>
      <c r="D90" s="179">
        <v>376</v>
      </c>
      <c r="E90" s="179">
        <v>6</v>
      </c>
      <c r="F90" s="180">
        <f t="shared" si="7"/>
        <v>0</v>
      </c>
      <c r="G90" s="181">
        <f t="shared" si="8"/>
        <v>0</v>
      </c>
      <c r="H90" s="182">
        <f t="shared" si="9"/>
        <v>0</v>
      </c>
      <c r="I90" s="192">
        <f t="shared" si="10"/>
        <v>0</v>
      </c>
      <c r="J90" s="186">
        <f t="shared" si="11"/>
        <v>0</v>
      </c>
      <c r="K90" s="192">
        <f t="shared" si="12"/>
        <v>0</v>
      </c>
      <c r="L90" s="192">
        <f t="shared" si="13"/>
        <v>0</v>
      </c>
      <c r="M90" s="104"/>
    </row>
    <row r="91" spans="1:13">
      <c r="A91" s="175">
        <v>114</v>
      </c>
      <c r="B91" s="187" t="s">
        <v>128</v>
      </c>
      <c r="C91" s="188" t="s">
        <v>120</v>
      </c>
      <c r="D91" s="179">
        <v>350</v>
      </c>
      <c r="E91" s="179">
        <v>6</v>
      </c>
      <c r="F91" s="180">
        <f t="shared" si="7"/>
        <v>0</v>
      </c>
      <c r="G91" s="181">
        <f t="shared" si="8"/>
        <v>0</v>
      </c>
      <c r="H91" s="182">
        <f t="shared" si="9"/>
        <v>0</v>
      </c>
      <c r="I91" s="192">
        <f t="shared" si="10"/>
        <v>0</v>
      </c>
      <c r="J91" s="186">
        <f t="shared" si="11"/>
        <v>0</v>
      </c>
      <c r="K91" s="192">
        <f t="shared" si="12"/>
        <v>0</v>
      </c>
      <c r="L91" s="192">
        <f t="shared" si="13"/>
        <v>0</v>
      </c>
      <c r="M91" s="104"/>
    </row>
    <row r="92" spans="1:13">
      <c r="A92" s="175">
        <v>115</v>
      </c>
      <c r="B92" s="187" t="s">
        <v>129</v>
      </c>
      <c r="C92" s="188" t="s">
        <v>120</v>
      </c>
      <c r="D92" s="179">
        <v>320</v>
      </c>
      <c r="E92" s="179">
        <v>6</v>
      </c>
      <c r="F92" s="180">
        <f t="shared" si="7"/>
        <v>0</v>
      </c>
      <c r="G92" s="181">
        <f t="shared" si="8"/>
        <v>0</v>
      </c>
      <c r="H92" s="182">
        <f t="shared" si="9"/>
        <v>0</v>
      </c>
      <c r="I92" s="192">
        <f t="shared" si="10"/>
        <v>0</v>
      </c>
      <c r="J92" s="186">
        <f t="shared" si="11"/>
        <v>0</v>
      </c>
      <c r="K92" s="192">
        <f t="shared" si="12"/>
        <v>0</v>
      </c>
      <c r="L92" s="192">
        <f t="shared" si="13"/>
        <v>0</v>
      </c>
      <c r="M92" s="104"/>
    </row>
    <row r="93" spans="1:13">
      <c r="A93" s="175">
        <v>116</v>
      </c>
      <c r="B93" s="187" t="s">
        <v>130</v>
      </c>
      <c r="C93" s="188" t="s">
        <v>120</v>
      </c>
      <c r="D93" s="179">
        <v>382</v>
      </c>
      <c r="E93" s="179">
        <v>6</v>
      </c>
      <c r="F93" s="180">
        <f t="shared" si="7"/>
        <v>0</v>
      </c>
      <c r="G93" s="181">
        <f t="shared" si="8"/>
        <v>0</v>
      </c>
      <c r="H93" s="182">
        <f t="shared" si="9"/>
        <v>0</v>
      </c>
      <c r="I93" s="192">
        <f t="shared" si="10"/>
        <v>0</v>
      </c>
      <c r="J93" s="186">
        <f t="shared" si="11"/>
        <v>0</v>
      </c>
      <c r="K93" s="192">
        <f t="shared" si="12"/>
        <v>0</v>
      </c>
      <c r="L93" s="192">
        <f t="shared" si="13"/>
        <v>0</v>
      </c>
      <c r="M93" s="104"/>
    </row>
    <row r="94" spans="1:13">
      <c r="A94" s="175">
        <v>117</v>
      </c>
      <c r="B94" s="187" t="s">
        <v>131</v>
      </c>
      <c r="C94" s="188" t="s">
        <v>120</v>
      </c>
      <c r="D94" s="179">
        <v>368</v>
      </c>
      <c r="E94" s="179">
        <v>6</v>
      </c>
      <c r="F94" s="180">
        <f t="shared" si="7"/>
        <v>0</v>
      </c>
      <c r="G94" s="181">
        <f t="shared" si="8"/>
        <v>0</v>
      </c>
      <c r="H94" s="182">
        <f t="shared" si="9"/>
        <v>0</v>
      </c>
      <c r="I94" s="192">
        <f t="shared" si="10"/>
        <v>0</v>
      </c>
      <c r="J94" s="186">
        <f t="shared" si="11"/>
        <v>0</v>
      </c>
      <c r="K94" s="192">
        <f t="shared" si="12"/>
        <v>0</v>
      </c>
      <c r="L94" s="192">
        <f t="shared" si="13"/>
        <v>0</v>
      </c>
      <c r="M94" s="104"/>
    </row>
    <row r="95" spans="1:13">
      <c r="A95" s="175">
        <v>118</v>
      </c>
      <c r="B95" s="187" t="s">
        <v>132</v>
      </c>
      <c r="C95" s="188" t="s">
        <v>120</v>
      </c>
      <c r="D95" s="179">
        <v>362</v>
      </c>
      <c r="E95" s="179">
        <v>6</v>
      </c>
      <c r="F95" s="180">
        <f t="shared" si="7"/>
        <v>0</v>
      </c>
      <c r="G95" s="181">
        <f t="shared" si="8"/>
        <v>0</v>
      </c>
      <c r="H95" s="182">
        <f t="shared" si="9"/>
        <v>0</v>
      </c>
      <c r="I95" s="192">
        <f t="shared" si="10"/>
        <v>0</v>
      </c>
      <c r="J95" s="186">
        <f t="shared" si="11"/>
        <v>0</v>
      </c>
      <c r="K95" s="192">
        <f t="shared" si="12"/>
        <v>0</v>
      </c>
      <c r="L95" s="192">
        <f t="shared" si="13"/>
        <v>0</v>
      </c>
      <c r="M95" s="104"/>
    </row>
    <row r="96" spans="1:13">
      <c r="A96" s="175">
        <v>119</v>
      </c>
      <c r="B96" s="187" t="s">
        <v>133</v>
      </c>
      <c r="C96" s="188" t="s">
        <v>120</v>
      </c>
      <c r="D96" s="179">
        <v>358</v>
      </c>
      <c r="E96" s="179">
        <v>6</v>
      </c>
      <c r="F96" s="180">
        <f t="shared" si="7"/>
        <v>0</v>
      </c>
      <c r="G96" s="181">
        <f t="shared" si="8"/>
        <v>0</v>
      </c>
      <c r="H96" s="182">
        <f t="shared" si="9"/>
        <v>0</v>
      </c>
      <c r="I96" s="192">
        <f t="shared" si="10"/>
        <v>0</v>
      </c>
      <c r="J96" s="186">
        <f t="shared" si="11"/>
        <v>0</v>
      </c>
      <c r="K96" s="192">
        <f t="shared" si="12"/>
        <v>0</v>
      </c>
      <c r="L96" s="192">
        <f t="shared" si="13"/>
        <v>0</v>
      </c>
      <c r="M96" s="104"/>
    </row>
    <row r="97" spans="1:13">
      <c r="A97" s="175">
        <v>120</v>
      </c>
      <c r="B97" s="187" t="s">
        <v>134</v>
      </c>
      <c r="C97" s="188" t="s">
        <v>120</v>
      </c>
      <c r="D97" s="179">
        <v>382</v>
      </c>
      <c r="E97" s="179">
        <v>6</v>
      </c>
      <c r="F97" s="180">
        <f t="shared" si="7"/>
        <v>0</v>
      </c>
      <c r="G97" s="181">
        <f t="shared" si="8"/>
        <v>0</v>
      </c>
      <c r="H97" s="182">
        <f t="shared" si="9"/>
        <v>0</v>
      </c>
      <c r="I97" s="192">
        <f t="shared" si="10"/>
        <v>0</v>
      </c>
      <c r="J97" s="186">
        <f t="shared" si="11"/>
        <v>0</v>
      </c>
      <c r="K97" s="192">
        <f t="shared" si="12"/>
        <v>0</v>
      </c>
      <c r="L97" s="192">
        <f t="shared" si="13"/>
        <v>0</v>
      </c>
      <c r="M97" s="104"/>
    </row>
    <row r="98" spans="1:13">
      <c r="A98" s="175">
        <v>121</v>
      </c>
      <c r="B98" s="187" t="s">
        <v>135</v>
      </c>
      <c r="C98" s="188" t="s">
        <v>120</v>
      </c>
      <c r="D98" s="179">
        <v>368</v>
      </c>
      <c r="E98" s="179">
        <v>6</v>
      </c>
      <c r="F98" s="180">
        <f t="shared" si="7"/>
        <v>0</v>
      </c>
      <c r="G98" s="181">
        <f t="shared" si="8"/>
        <v>0</v>
      </c>
      <c r="H98" s="182">
        <f t="shared" si="9"/>
        <v>0</v>
      </c>
      <c r="I98" s="192">
        <f t="shared" si="10"/>
        <v>0</v>
      </c>
      <c r="J98" s="186">
        <f t="shared" si="11"/>
        <v>0</v>
      </c>
      <c r="K98" s="192">
        <f t="shared" si="12"/>
        <v>0</v>
      </c>
      <c r="L98" s="192">
        <f t="shared" si="13"/>
        <v>0</v>
      </c>
      <c r="M98" s="104"/>
    </row>
    <row r="99" spans="1:13">
      <c r="A99" s="175">
        <v>301</v>
      </c>
      <c r="B99" s="187" t="s">
        <v>152</v>
      </c>
      <c r="C99" s="188" t="s">
        <v>153</v>
      </c>
      <c r="D99" s="179">
        <v>290</v>
      </c>
      <c r="E99" s="179">
        <v>6</v>
      </c>
      <c r="F99" s="180">
        <f t="shared" si="7"/>
        <v>0</v>
      </c>
      <c r="G99" s="181">
        <f t="shared" si="8"/>
        <v>0</v>
      </c>
      <c r="H99" s="182">
        <f t="shared" si="9"/>
        <v>0</v>
      </c>
      <c r="I99" s="192">
        <f t="shared" si="10"/>
        <v>0</v>
      </c>
      <c r="J99" s="186">
        <f t="shared" si="11"/>
        <v>0</v>
      </c>
      <c r="K99" s="192">
        <f t="shared" si="12"/>
        <v>0</v>
      </c>
      <c r="L99" s="192">
        <f t="shared" si="13"/>
        <v>0</v>
      </c>
      <c r="M99" s="104"/>
    </row>
    <row r="100" spans="1:13">
      <c r="A100" s="175">
        <v>302</v>
      </c>
      <c r="B100" s="187" t="s">
        <v>154</v>
      </c>
      <c r="C100" s="188" t="s">
        <v>153</v>
      </c>
      <c r="D100" s="179">
        <v>290</v>
      </c>
      <c r="E100" s="179">
        <v>6</v>
      </c>
      <c r="F100" s="180">
        <f t="shared" si="7"/>
        <v>0</v>
      </c>
      <c r="G100" s="181">
        <f t="shared" si="8"/>
        <v>0</v>
      </c>
      <c r="H100" s="182">
        <f t="shared" si="9"/>
        <v>0</v>
      </c>
      <c r="I100" s="192">
        <f t="shared" si="10"/>
        <v>0</v>
      </c>
      <c r="J100" s="186">
        <f t="shared" si="11"/>
        <v>0</v>
      </c>
      <c r="K100" s="192">
        <f t="shared" si="12"/>
        <v>0</v>
      </c>
      <c r="L100" s="192">
        <f t="shared" si="13"/>
        <v>0</v>
      </c>
      <c r="M100" s="104"/>
    </row>
    <row r="101" spans="1:13">
      <c r="A101" s="175">
        <v>303</v>
      </c>
      <c r="B101" s="187" t="s">
        <v>155</v>
      </c>
      <c r="C101" s="188" t="s">
        <v>153</v>
      </c>
      <c r="D101" s="179">
        <v>290</v>
      </c>
      <c r="E101" s="179">
        <v>6</v>
      </c>
      <c r="F101" s="180">
        <f t="shared" si="7"/>
        <v>0</v>
      </c>
      <c r="G101" s="181">
        <f t="shared" si="8"/>
        <v>0</v>
      </c>
      <c r="H101" s="182">
        <f t="shared" si="9"/>
        <v>0</v>
      </c>
      <c r="I101" s="192">
        <f t="shared" si="10"/>
        <v>0</v>
      </c>
      <c r="J101" s="186">
        <f t="shared" si="11"/>
        <v>0</v>
      </c>
      <c r="K101" s="192">
        <f t="shared" si="12"/>
        <v>0</v>
      </c>
      <c r="L101" s="192">
        <f t="shared" si="13"/>
        <v>0</v>
      </c>
      <c r="M101" s="104"/>
    </row>
    <row r="102" spans="1:13">
      <c r="A102" s="175">
        <v>304</v>
      </c>
      <c r="B102" s="187" t="s">
        <v>156</v>
      </c>
      <c r="C102" s="188" t="s">
        <v>153</v>
      </c>
      <c r="D102" s="179">
        <v>290</v>
      </c>
      <c r="E102" s="179">
        <v>6</v>
      </c>
      <c r="F102" s="180">
        <f t="shared" si="7"/>
        <v>0</v>
      </c>
      <c r="G102" s="181">
        <f t="shared" si="8"/>
        <v>0</v>
      </c>
      <c r="H102" s="182">
        <f t="shared" si="9"/>
        <v>0</v>
      </c>
      <c r="I102" s="192">
        <f t="shared" si="10"/>
        <v>0</v>
      </c>
      <c r="J102" s="186">
        <f t="shared" si="11"/>
        <v>0</v>
      </c>
      <c r="K102" s="192">
        <f t="shared" si="12"/>
        <v>0</v>
      </c>
      <c r="L102" s="192">
        <f t="shared" si="13"/>
        <v>0</v>
      </c>
      <c r="M102" s="104"/>
    </row>
    <row r="103" spans="1:13">
      <c r="A103" s="175">
        <v>305</v>
      </c>
      <c r="B103" s="187" t="s">
        <v>157</v>
      </c>
      <c r="C103" s="188" t="s">
        <v>153</v>
      </c>
      <c r="D103" s="179">
        <v>290</v>
      </c>
      <c r="E103" s="179">
        <v>6</v>
      </c>
      <c r="F103" s="180">
        <f t="shared" si="7"/>
        <v>0</v>
      </c>
      <c r="G103" s="181">
        <f t="shared" si="8"/>
        <v>0</v>
      </c>
      <c r="H103" s="182">
        <f t="shared" si="9"/>
        <v>0</v>
      </c>
      <c r="I103" s="192">
        <f t="shared" si="10"/>
        <v>0</v>
      </c>
      <c r="J103" s="186">
        <f t="shared" si="11"/>
        <v>0</v>
      </c>
      <c r="K103" s="192">
        <f t="shared" si="12"/>
        <v>0</v>
      </c>
      <c r="L103" s="192">
        <f t="shared" si="13"/>
        <v>0</v>
      </c>
      <c r="M103" s="104"/>
    </row>
    <row r="104" spans="1:13">
      <c r="A104" s="175">
        <v>306</v>
      </c>
      <c r="B104" s="187" t="s">
        <v>158</v>
      </c>
      <c r="C104" s="188" t="s">
        <v>153</v>
      </c>
      <c r="D104" s="179">
        <v>290</v>
      </c>
      <c r="E104" s="179">
        <v>6</v>
      </c>
      <c r="F104" s="180">
        <f t="shared" si="7"/>
        <v>0</v>
      </c>
      <c r="G104" s="181">
        <f t="shared" si="8"/>
        <v>0</v>
      </c>
      <c r="H104" s="182">
        <f t="shared" si="9"/>
        <v>0</v>
      </c>
      <c r="I104" s="192">
        <f t="shared" si="10"/>
        <v>0</v>
      </c>
      <c r="J104" s="186">
        <f t="shared" si="11"/>
        <v>0</v>
      </c>
      <c r="K104" s="192">
        <f t="shared" si="12"/>
        <v>0</v>
      </c>
      <c r="L104" s="192">
        <f t="shared" si="13"/>
        <v>0</v>
      </c>
      <c r="M104" s="104"/>
    </row>
    <row r="105" spans="1:13">
      <c r="A105" s="175">
        <v>307</v>
      </c>
      <c r="B105" s="187" t="s">
        <v>159</v>
      </c>
      <c r="C105" s="188" t="s">
        <v>153</v>
      </c>
      <c r="D105" s="179">
        <v>290</v>
      </c>
      <c r="E105" s="179">
        <v>6</v>
      </c>
      <c r="F105" s="180">
        <f t="shared" si="7"/>
        <v>0</v>
      </c>
      <c r="G105" s="181">
        <f t="shared" si="8"/>
        <v>0</v>
      </c>
      <c r="H105" s="182">
        <f t="shared" si="9"/>
        <v>0</v>
      </c>
      <c r="I105" s="192">
        <f t="shared" si="10"/>
        <v>0</v>
      </c>
      <c r="J105" s="186">
        <f t="shared" si="11"/>
        <v>0</v>
      </c>
      <c r="K105" s="192">
        <f t="shared" si="12"/>
        <v>0</v>
      </c>
      <c r="L105" s="192">
        <f t="shared" si="13"/>
        <v>0</v>
      </c>
      <c r="M105" s="104"/>
    </row>
    <row r="106" spans="1:13">
      <c r="A106" s="175">
        <v>308</v>
      </c>
      <c r="B106" s="187" t="s">
        <v>160</v>
      </c>
      <c r="C106" s="188" t="s">
        <v>153</v>
      </c>
      <c r="D106" s="179">
        <v>290</v>
      </c>
      <c r="E106" s="179">
        <v>6</v>
      </c>
      <c r="F106" s="180">
        <f t="shared" si="7"/>
        <v>0</v>
      </c>
      <c r="G106" s="181">
        <f t="shared" si="8"/>
        <v>0</v>
      </c>
      <c r="H106" s="182">
        <f t="shared" si="9"/>
        <v>0</v>
      </c>
      <c r="I106" s="192">
        <f t="shared" si="10"/>
        <v>0</v>
      </c>
      <c r="J106" s="186">
        <f t="shared" si="11"/>
        <v>0</v>
      </c>
      <c r="K106" s="192">
        <f t="shared" si="12"/>
        <v>0</v>
      </c>
      <c r="L106" s="192">
        <f t="shared" si="13"/>
        <v>0</v>
      </c>
      <c r="M106" s="104"/>
    </row>
    <row r="107" spans="1:13">
      <c r="A107" s="175">
        <v>309</v>
      </c>
      <c r="B107" s="187" t="s">
        <v>161</v>
      </c>
      <c r="C107" s="188" t="s">
        <v>153</v>
      </c>
      <c r="D107" s="179">
        <v>290</v>
      </c>
      <c r="E107" s="179">
        <v>6</v>
      </c>
      <c r="F107" s="180">
        <f t="shared" si="7"/>
        <v>0</v>
      </c>
      <c r="G107" s="181">
        <f t="shared" si="8"/>
        <v>0</v>
      </c>
      <c r="H107" s="182">
        <f t="shared" si="9"/>
        <v>0</v>
      </c>
      <c r="I107" s="192">
        <f t="shared" si="10"/>
        <v>0</v>
      </c>
      <c r="J107" s="186">
        <f t="shared" si="11"/>
        <v>0</v>
      </c>
      <c r="K107" s="192">
        <f t="shared" si="12"/>
        <v>0</v>
      </c>
      <c r="L107" s="192">
        <f t="shared" si="13"/>
        <v>0</v>
      </c>
      <c r="M107" s="104"/>
    </row>
    <row r="108" spans="1:13">
      <c r="A108" s="175">
        <v>310</v>
      </c>
      <c r="B108" s="187" t="s">
        <v>162</v>
      </c>
      <c r="C108" s="188" t="s">
        <v>153</v>
      </c>
      <c r="D108" s="179">
        <v>290</v>
      </c>
      <c r="E108" s="179">
        <v>6</v>
      </c>
      <c r="F108" s="180">
        <f t="shared" si="7"/>
        <v>0</v>
      </c>
      <c r="G108" s="181">
        <f t="shared" si="8"/>
        <v>0</v>
      </c>
      <c r="H108" s="182">
        <f t="shared" si="9"/>
        <v>0</v>
      </c>
      <c r="I108" s="192">
        <f t="shared" si="10"/>
        <v>0</v>
      </c>
      <c r="J108" s="186">
        <f t="shared" si="11"/>
        <v>0</v>
      </c>
      <c r="K108" s="192">
        <f t="shared" si="12"/>
        <v>0</v>
      </c>
      <c r="L108" s="192">
        <f t="shared" si="13"/>
        <v>0</v>
      </c>
      <c r="M108" s="104"/>
    </row>
    <row r="109" spans="1:13">
      <c r="A109" s="175">
        <v>311</v>
      </c>
      <c r="B109" s="187" t="s">
        <v>163</v>
      </c>
      <c r="C109" s="188" t="s">
        <v>153</v>
      </c>
      <c r="D109" s="179">
        <v>290</v>
      </c>
      <c r="E109" s="179">
        <v>6</v>
      </c>
      <c r="F109" s="180">
        <f t="shared" si="7"/>
        <v>0</v>
      </c>
      <c r="G109" s="181">
        <f t="shared" si="8"/>
        <v>0</v>
      </c>
      <c r="H109" s="182">
        <f t="shared" si="9"/>
        <v>0</v>
      </c>
      <c r="I109" s="192">
        <f t="shared" si="10"/>
        <v>0</v>
      </c>
      <c r="J109" s="186">
        <f t="shared" si="11"/>
        <v>0</v>
      </c>
      <c r="K109" s="192">
        <f t="shared" si="12"/>
        <v>0</v>
      </c>
      <c r="L109" s="192">
        <f t="shared" si="13"/>
        <v>0</v>
      </c>
      <c r="M109" s="104"/>
    </row>
    <row r="110" spans="1:13">
      <c r="A110" s="175">
        <v>312</v>
      </c>
      <c r="B110" s="187" t="s">
        <v>164</v>
      </c>
      <c r="C110" s="188" t="s">
        <v>153</v>
      </c>
      <c r="D110" s="179">
        <v>290</v>
      </c>
      <c r="E110" s="179">
        <v>6</v>
      </c>
      <c r="F110" s="180">
        <f t="shared" si="7"/>
        <v>0</v>
      </c>
      <c r="G110" s="181">
        <f t="shared" si="8"/>
        <v>0</v>
      </c>
      <c r="H110" s="182">
        <f t="shared" si="9"/>
        <v>0</v>
      </c>
      <c r="I110" s="192">
        <f t="shared" si="10"/>
        <v>0</v>
      </c>
      <c r="J110" s="186">
        <f t="shared" si="11"/>
        <v>0</v>
      </c>
      <c r="K110" s="192">
        <f t="shared" si="12"/>
        <v>0</v>
      </c>
      <c r="L110" s="192">
        <f t="shared" si="13"/>
        <v>0</v>
      </c>
      <c r="M110" s="104"/>
    </row>
    <row r="111" spans="1:13" s="128" customFormat="1">
      <c r="A111" s="121" t="s">
        <v>47</v>
      </c>
      <c r="B111" s="132"/>
      <c r="C111" s="133"/>
      <c r="D111" s="134"/>
      <c r="E111" s="134"/>
      <c r="F111" s="135"/>
      <c r="G111" s="136"/>
      <c r="H111" s="136"/>
      <c r="I111" s="137"/>
      <c r="J111" s="133"/>
      <c r="K111" s="137"/>
      <c r="L111" s="195">
        <f>SUM(L78:L110)</f>
        <v>0</v>
      </c>
    </row>
    <row r="112" spans="1:13">
      <c r="D112" s="105"/>
      <c r="F112" s="106"/>
      <c r="G112" s="107"/>
      <c r="I112" s="108"/>
      <c r="J112" s="104"/>
      <c r="K112" s="108"/>
      <c r="M112" s="104"/>
    </row>
    <row r="113" spans="1:13" ht="54" customHeight="1">
      <c r="A113" s="109"/>
      <c r="B113" s="115"/>
      <c r="C113" s="109"/>
      <c r="D113" s="109"/>
      <c r="E113" s="110"/>
      <c r="F113" s="110"/>
      <c r="G113" s="107"/>
      <c r="J113" s="155" t="s">
        <v>100</v>
      </c>
      <c r="M113" s="104"/>
    </row>
    <row r="114" spans="1:13">
      <c r="A114" s="109" t="s">
        <v>479</v>
      </c>
      <c r="B114" s="109"/>
      <c r="C114" s="110"/>
      <c r="D114" s="110"/>
      <c r="E114" s="116"/>
      <c r="F114" s="117"/>
      <c r="G114" s="118"/>
      <c r="H114" s="119"/>
      <c r="I114" s="119"/>
      <c r="J114" s="196"/>
      <c r="L114" s="120"/>
      <c r="M114" s="104"/>
    </row>
    <row r="115" spans="1:13" ht="52.8">
      <c r="A115" s="155" t="s">
        <v>102</v>
      </c>
      <c r="B115" s="155" t="s">
        <v>103</v>
      </c>
      <c r="C115" s="155" t="s">
        <v>48</v>
      </c>
      <c r="D115" s="155" t="s">
        <v>104</v>
      </c>
      <c r="E115" s="155" t="s">
        <v>105</v>
      </c>
      <c r="F115" s="155" t="s">
        <v>106</v>
      </c>
      <c r="G115" s="155" t="s">
        <v>107</v>
      </c>
      <c r="H115" s="155" t="s">
        <v>108</v>
      </c>
      <c r="I115" s="155" t="s">
        <v>109</v>
      </c>
      <c r="J115" s="155" t="s">
        <v>110</v>
      </c>
      <c r="K115" s="155" t="s">
        <v>111</v>
      </c>
      <c r="L115" s="155" t="s">
        <v>112</v>
      </c>
      <c r="M115" s="104"/>
    </row>
    <row r="116" spans="1:13">
      <c r="A116" s="175">
        <v>101</v>
      </c>
      <c r="B116" s="187" t="s">
        <v>113</v>
      </c>
      <c r="C116" s="188" t="s">
        <v>114</v>
      </c>
      <c r="D116" s="179">
        <v>400</v>
      </c>
      <c r="E116" s="179">
        <v>2</v>
      </c>
      <c r="F116" s="180">
        <f t="shared" ref="F116:F163" si="14">VLOOKUP(E116,$A$16:$E$21,4,FALSE)</f>
        <v>0</v>
      </c>
      <c r="G116" s="181">
        <f t="shared" ref="G116:G163" si="15">IF(E116="NVT"," ",H116/E116)</f>
        <v>0</v>
      </c>
      <c r="H116" s="182">
        <f t="shared" ref="H116:H163" si="16">IF(E116="n.v.t.","",D116*E116*F116)</f>
        <v>0</v>
      </c>
      <c r="I116" s="192">
        <f t="shared" ref="I116:I163" si="17">$C$13</f>
        <v>0</v>
      </c>
      <c r="J116" s="186">
        <f t="shared" ref="J116:J163" si="18">$J$114*H116</f>
        <v>0</v>
      </c>
      <c r="K116" s="192">
        <f t="shared" ref="K116:K163" si="19">J116*$C$14</f>
        <v>0</v>
      </c>
      <c r="L116" s="192">
        <f t="shared" ref="L116:L163" si="20">(H116*I116)+K116</f>
        <v>0</v>
      </c>
      <c r="M116" s="104"/>
    </row>
    <row r="117" spans="1:13">
      <c r="A117" s="175">
        <v>102</v>
      </c>
      <c r="B117" s="187" t="s">
        <v>115</v>
      </c>
      <c r="C117" s="188" t="s">
        <v>114</v>
      </c>
      <c r="D117" s="179">
        <v>400</v>
      </c>
      <c r="E117" s="179">
        <v>2</v>
      </c>
      <c r="F117" s="180">
        <f t="shared" si="14"/>
        <v>0</v>
      </c>
      <c r="G117" s="181">
        <f t="shared" si="15"/>
        <v>0</v>
      </c>
      <c r="H117" s="182">
        <f t="shared" si="16"/>
        <v>0</v>
      </c>
      <c r="I117" s="192">
        <f t="shared" si="17"/>
        <v>0</v>
      </c>
      <c r="J117" s="186">
        <f t="shared" si="18"/>
        <v>0</v>
      </c>
      <c r="K117" s="192">
        <f t="shared" si="19"/>
        <v>0</v>
      </c>
      <c r="L117" s="192">
        <f t="shared" si="20"/>
        <v>0</v>
      </c>
      <c r="M117" s="104"/>
    </row>
    <row r="118" spans="1:13">
      <c r="A118" s="175">
        <v>103</v>
      </c>
      <c r="B118" s="187" t="s">
        <v>116</v>
      </c>
      <c r="C118" s="188" t="s">
        <v>114</v>
      </c>
      <c r="D118" s="179">
        <v>362</v>
      </c>
      <c r="E118" s="179">
        <v>2</v>
      </c>
      <c r="F118" s="180">
        <f t="shared" si="14"/>
        <v>0</v>
      </c>
      <c r="G118" s="181">
        <f t="shared" si="15"/>
        <v>0</v>
      </c>
      <c r="H118" s="182">
        <f t="shared" si="16"/>
        <v>0</v>
      </c>
      <c r="I118" s="192">
        <f t="shared" si="17"/>
        <v>0</v>
      </c>
      <c r="J118" s="186">
        <f t="shared" si="18"/>
        <v>0</v>
      </c>
      <c r="K118" s="192">
        <f t="shared" si="19"/>
        <v>0</v>
      </c>
      <c r="L118" s="192">
        <f t="shared" si="20"/>
        <v>0</v>
      </c>
      <c r="M118" s="104"/>
    </row>
    <row r="119" spans="1:13">
      <c r="A119" s="175">
        <v>104</v>
      </c>
      <c r="B119" s="187" t="s">
        <v>117</v>
      </c>
      <c r="C119" s="188" t="s">
        <v>114</v>
      </c>
      <c r="D119" s="179">
        <v>308</v>
      </c>
      <c r="E119" s="179">
        <v>2</v>
      </c>
      <c r="F119" s="180">
        <f t="shared" si="14"/>
        <v>0</v>
      </c>
      <c r="G119" s="181">
        <f t="shared" si="15"/>
        <v>0</v>
      </c>
      <c r="H119" s="182">
        <f t="shared" si="16"/>
        <v>0</v>
      </c>
      <c r="I119" s="192">
        <f t="shared" si="17"/>
        <v>0</v>
      </c>
      <c r="J119" s="186">
        <f t="shared" si="18"/>
        <v>0</v>
      </c>
      <c r="K119" s="192">
        <f t="shared" si="19"/>
        <v>0</v>
      </c>
      <c r="L119" s="192">
        <f t="shared" si="20"/>
        <v>0</v>
      </c>
      <c r="M119" s="104"/>
    </row>
    <row r="120" spans="1:13">
      <c r="A120" s="175">
        <v>105</v>
      </c>
      <c r="B120" s="187" t="s">
        <v>118</v>
      </c>
      <c r="C120" s="188" t="s">
        <v>114</v>
      </c>
      <c r="D120" s="179">
        <v>372</v>
      </c>
      <c r="E120" s="179">
        <v>2</v>
      </c>
      <c r="F120" s="180">
        <f t="shared" si="14"/>
        <v>0</v>
      </c>
      <c r="G120" s="181">
        <f t="shared" si="15"/>
        <v>0</v>
      </c>
      <c r="H120" s="182">
        <f t="shared" si="16"/>
        <v>0</v>
      </c>
      <c r="I120" s="192">
        <f t="shared" si="17"/>
        <v>0</v>
      </c>
      <c r="J120" s="186">
        <f t="shared" si="18"/>
        <v>0</v>
      </c>
      <c r="K120" s="192">
        <f t="shared" si="19"/>
        <v>0</v>
      </c>
      <c r="L120" s="192">
        <f t="shared" si="20"/>
        <v>0</v>
      </c>
      <c r="M120" s="104"/>
    </row>
    <row r="121" spans="1:13">
      <c r="A121" s="175">
        <v>106</v>
      </c>
      <c r="B121" s="187" t="s">
        <v>119</v>
      </c>
      <c r="C121" s="188" t="s">
        <v>120</v>
      </c>
      <c r="D121" s="179">
        <v>416</v>
      </c>
      <c r="E121" s="179">
        <v>2</v>
      </c>
      <c r="F121" s="180">
        <f t="shared" si="14"/>
        <v>0</v>
      </c>
      <c r="G121" s="181">
        <f t="shared" si="15"/>
        <v>0</v>
      </c>
      <c r="H121" s="182">
        <f t="shared" si="16"/>
        <v>0</v>
      </c>
      <c r="I121" s="192">
        <f t="shared" si="17"/>
        <v>0</v>
      </c>
      <c r="J121" s="186">
        <f t="shared" si="18"/>
        <v>0</v>
      </c>
      <c r="K121" s="192">
        <f t="shared" si="19"/>
        <v>0</v>
      </c>
      <c r="L121" s="192">
        <f t="shared" si="20"/>
        <v>0</v>
      </c>
      <c r="M121" s="104"/>
    </row>
    <row r="122" spans="1:13">
      <c r="A122" s="175">
        <v>107</v>
      </c>
      <c r="B122" s="187" t="s">
        <v>121</v>
      </c>
      <c r="C122" s="188" t="s">
        <v>120</v>
      </c>
      <c r="D122" s="179">
        <v>720</v>
      </c>
      <c r="E122" s="179">
        <v>2</v>
      </c>
      <c r="F122" s="180">
        <f t="shared" si="14"/>
        <v>0</v>
      </c>
      <c r="G122" s="181">
        <f t="shared" si="15"/>
        <v>0</v>
      </c>
      <c r="H122" s="182">
        <f t="shared" si="16"/>
        <v>0</v>
      </c>
      <c r="I122" s="192">
        <f t="shared" si="17"/>
        <v>0</v>
      </c>
      <c r="J122" s="186">
        <f t="shared" si="18"/>
        <v>0</v>
      </c>
      <c r="K122" s="192">
        <f t="shared" si="19"/>
        <v>0</v>
      </c>
      <c r="L122" s="192">
        <f t="shared" si="20"/>
        <v>0</v>
      </c>
      <c r="M122" s="104"/>
    </row>
    <row r="123" spans="1:13">
      <c r="A123" s="175">
        <v>108</v>
      </c>
      <c r="B123" s="187" t="s">
        <v>122</v>
      </c>
      <c r="C123" s="188" t="s">
        <v>120</v>
      </c>
      <c r="D123" s="179">
        <v>720</v>
      </c>
      <c r="E123" s="179">
        <v>2</v>
      </c>
      <c r="F123" s="180">
        <f t="shared" si="14"/>
        <v>0</v>
      </c>
      <c r="G123" s="181">
        <f t="shared" si="15"/>
        <v>0</v>
      </c>
      <c r="H123" s="182">
        <f t="shared" si="16"/>
        <v>0</v>
      </c>
      <c r="I123" s="192">
        <f t="shared" si="17"/>
        <v>0</v>
      </c>
      <c r="J123" s="186">
        <f t="shared" si="18"/>
        <v>0</v>
      </c>
      <c r="K123" s="192">
        <f t="shared" si="19"/>
        <v>0</v>
      </c>
      <c r="L123" s="192">
        <f t="shared" si="20"/>
        <v>0</v>
      </c>
      <c r="M123" s="104"/>
    </row>
    <row r="124" spans="1:13">
      <c r="A124" s="175">
        <v>109</v>
      </c>
      <c r="B124" s="187" t="s">
        <v>123</v>
      </c>
      <c r="C124" s="188" t="s">
        <v>120</v>
      </c>
      <c r="D124" s="179">
        <v>418</v>
      </c>
      <c r="E124" s="179">
        <v>2</v>
      </c>
      <c r="F124" s="180">
        <f t="shared" si="14"/>
        <v>0</v>
      </c>
      <c r="G124" s="181">
        <f t="shared" si="15"/>
        <v>0</v>
      </c>
      <c r="H124" s="182">
        <f t="shared" si="16"/>
        <v>0</v>
      </c>
      <c r="I124" s="192">
        <f t="shared" si="17"/>
        <v>0</v>
      </c>
      <c r="J124" s="186">
        <f t="shared" si="18"/>
        <v>0</v>
      </c>
      <c r="K124" s="192">
        <f t="shared" si="19"/>
        <v>0</v>
      </c>
      <c r="L124" s="192">
        <f t="shared" si="20"/>
        <v>0</v>
      </c>
      <c r="M124" s="104"/>
    </row>
    <row r="125" spans="1:13">
      <c r="A125" s="175">
        <v>110</v>
      </c>
      <c r="B125" s="187" t="s">
        <v>124</v>
      </c>
      <c r="C125" s="188" t="s">
        <v>120</v>
      </c>
      <c r="D125" s="179">
        <v>376</v>
      </c>
      <c r="E125" s="179">
        <v>2</v>
      </c>
      <c r="F125" s="180">
        <f t="shared" si="14"/>
        <v>0</v>
      </c>
      <c r="G125" s="181">
        <f t="shared" si="15"/>
        <v>0</v>
      </c>
      <c r="H125" s="182">
        <f t="shared" si="16"/>
        <v>0</v>
      </c>
      <c r="I125" s="192">
        <f t="shared" si="17"/>
        <v>0</v>
      </c>
      <c r="J125" s="186">
        <f t="shared" si="18"/>
        <v>0</v>
      </c>
      <c r="K125" s="192">
        <f t="shared" si="19"/>
        <v>0</v>
      </c>
      <c r="L125" s="192">
        <f t="shared" si="20"/>
        <v>0</v>
      </c>
      <c r="M125" s="104"/>
    </row>
    <row r="126" spans="1:13">
      <c r="A126" s="175">
        <v>111</v>
      </c>
      <c r="B126" s="187" t="s">
        <v>125</v>
      </c>
      <c r="C126" s="188" t="s">
        <v>120</v>
      </c>
      <c r="D126" s="179">
        <v>412</v>
      </c>
      <c r="E126" s="179">
        <v>2</v>
      </c>
      <c r="F126" s="180">
        <f t="shared" si="14"/>
        <v>0</v>
      </c>
      <c r="G126" s="181">
        <f t="shared" si="15"/>
        <v>0</v>
      </c>
      <c r="H126" s="182">
        <f t="shared" si="16"/>
        <v>0</v>
      </c>
      <c r="I126" s="192">
        <f t="shared" si="17"/>
        <v>0</v>
      </c>
      <c r="J126" s="186">
        <f t="shared" si="18"/>
        <v>0</v>
      </c>
      <c r="K126" s="192">
        <f t="shared" si="19"/>
        <v>0</v>
      </c>
      <c r="L126" s="192">
        <f t="shared" si="20"/>
        <v>0</v>
      </c>
      <c r="M126" s="104"/>
    </row>
    <row r="127" spans="1:13">
      <c r="A127" s="175">
        <v>112</v>
      </c>
      <c r="B127" s="187" t="s">
        <v>126</v>
      </c>
      <c r="C127" s="188" t="s">
        <v>120</v>
      </c>
      <c r="D127" s="179">
        <v>374</v>
      </c>
      <c r="E127" s="179">
        <v>2</v>
      </c>
      <c r="F127" s="180">
        <f t="shared" si="14"/>
        <v>0</v>
      </c>
      <c r="G127" s="181">
        <f t="shared" si="15"/>
        <v>0</v>
      </c>
      <c r="H127" s="182">
        <f t="shared" si="16"/>
        <v>0</v>
      </c>
      <c r="I127" s="192">
        <f t="shared" si="17"/>
        <v>0</v>
      </c>
      <c r="J127" s="186">
        <f t="shared" si="18"/>
        <v>0</v>
      </c>
      <c r="K127" s="192">
        <f t="shared" si="19"/>
        <v>0</v>
      </c>
      <c r="L127" s="192">
        <f t="shared" si="20"/>
        <v>0</v>
      </c>
      <c r="M127" s="104"/>
    </row>
    <row r="128" spans="1:13">
      <c r="A128" s="175">
        <v>113</v>
      </c>
      <c r="B128" s="187" t="s">
        <v>127</v>
      </c>
      <c r="C128" s="188" t="s">
        <v>120</v>
      </c>
      <c r="D128" s="179">
        <v>376</v>
      </c>
      <c r="E128" s="179">
        <v>2</v>
      </c>
      <c r="F128" s="180">
        <f t="shared" si="14"/>
        <v>0</v>
      </c>
      <c r="G128" s="181">
        <f t="shared" si="15"/>
        <v>0</v>
      </c>
      <c r="H128" s="182">
        <f t="shared" si="16"/>
        <v>0</v>
      </c>
      <c r="I128" s="192">
        <f t="shared" si="17"/>
        <v>0</v>
      </c>
      <c r="J128" s="186">
        <f t="shared" si="18"/>
        <v>0</v>
      </c>
      <c r="K128" s="192">
        <f t="shared" si="19"/>
        <v>0</v>
      </c>
      <c r="L128" s="192">
        <f t="shared" si="20"/>
        <v>0</v>
      </c>
      <c r="M128" s="104"/>
    </row>
    <row r="129" spans="1:13">
      <c r="A129" s="175">
        <v>114</v>
      </c>
      <c r="B129" s="187" t="s">
        <v>128</v>
      </c>
      <c r="C129" s="188" t="s">
        <v>120</v>
      </c>
      <c r="D129" s="179">
        <v>350</v>
      </c>
      <c r="E129" s="179">
        <v>2</v>
      </c>
      <c r="F129" s="180">
        <f t="shared" si="14"/>
        <v>0</v>
      </c>
      <c r="G129" s="181">
        <f t="shared" si="15"/>
        <v>0</v>
      </c>
      <c r="H129" s="182">
        <f t="shared" si="16"/>
        <v>0</v>
      </c>
      <c r="I129" s="192">
        <f t="shared" si="17"/>
        <v>0</v>
      </c>
      <c r="J129" s="186">
        <f t="shared" si="18"/>
        <v>0</v>
      </c>
      <c r="K129" s="192">
        <f t="shared" si="19"/>
        <v>0</v>
      </c>
      <c r="L129" s="192">
        <f t="shared" si="20"/>
        <v>0</v>
      </c>
      <c r="M129" s="104"/>
    </row>
    <row r="130" spans="1:13">
      <c r="A130" s="175">
        <v>115</v>
      </c>
      <c r="B130" s="187" t="s">
        <v>129</v>
      </c>
      <c r="C130" s="188" t="s">
        <v>120</v>
      </c>
      <c r="D130" s="179">
        <v>320</v>
      </c>
      <c r="E130" s="179">
        <v>2</v>
      </c>
      <c r="F130" s="180">
        <f t="shared" si="14"/>
        <v>0</v>
      </c>
      <c r="G130" s="181">
        <f t="shared" si="15"/>
        <v>0</v>
      </c>
      <c r="H130" s="182">
        <f t="shared" si="16"/>
        <v>0</v>
      </c>
      <c r="I130" s="192">
        <f t="shared" si="17"/>
        <v>0</v>
      </c>
      <c r="J130" s="186">
        <f t="shared" si="18"/>
        <v>0</v>
      </c>
      <c r="K130" s="192">
        <f t="shared" si="19"/>
        <v>0</v>
      </c>
      <c r="L130" s="192">
        <f t="shared" si="20"/>
        <v>0</v>
      </c>
      <c r="M130" s="104"/>
    </row>
    <row r="131" spans="1:13">
      <c r="A131" s="175">
        <v>116</v>
      </c>
      <c r="B131" s="187" t="s">
        <v>130</v>
      </c>
      <c r="C131" s="188" t="s">
        <v>120</v>
      </c>
      <c r="D131" s="179">
        <v>382</v>
      </c>
      <c r="E131" s="179">
        <v>2</v>
      </c>
      <c r="F131" s="180">
        <f t="shared" si="14"/>
        <v>0</v>
      </c>
      <c r="G131" s="181">
        <f t="shared" si="15"/>
        <v>0</v>
      </c>
      <c r="H131" s="182">
        <f t="shared" si="16"/>
        <v>0</v>
      </c>
      <c r="I131" s="192">
        <f t="shared" si="17"/>
        <v>0</v>
      </c>
      <c r="J131" s="186">
        <f t="shared" si="18"/>
        <v>0</v>
      </c>
      <c r="K131" s="192">
        <f t="shared" si="19"/>
        <v>0</v>
      </c>
      <c r="L131" s="192">
        <f t="shared" si="20"/>
        <v>0</v>
      </c>
      <c r="M131" s="104"/>
    </row>
    <row r="132" spans="1:13">
      <c r="A132" s="175">
        <v>117</v>
      </c>
      <c r="B132" s="187" t="s">
        <v>131</v>
      </c>
      <c r="C132" s="188" t="s">
        <v>120</v>
      </c>
      <c r="D132" s="179">
        <v>368</v>
      </c>
      <c r="E132" s="179">
        <v>2</v>
      </c>
      <c r="F132" s="180">
        <f t="shared" si="14"/>
        <v>0</v>
      </c>
      <c r="G132" s="181">
        <f t="shared" si="15"/>
        <v>0</v>
      </c>
      <c r="H132" s="182">
        <f t="shared" si="16"/>
        <v>0</v>
      </c>
      <c r="I132" s="192">
        <f t="shared" si="17"/>
        <v>0</v>
      </c>
      <c r="J132" s="186">
        <f t="shared" si="18"/>
        <v>0</v>
      </c>
      <c r="K132" s="192">
        <f t="shared" si="19"/>
        <v>0</v>
      </c>
      <c r="L132" s="192">
        <f t="shared" si="20"/>
        <v>0</v>
      </c>
      <c r="M132" s="104"/>
    </row>
    <row r="133" spans="1:13">
      <c r="A133" s="175">
        <v>118</v>
      </c>
      <c r="B133" s="187" t="s">
        <v>132</v>
      </c>
      <c r="C133" s="188" t="s">
        <v>120</v>
      </c>
      <c r="D133" s="179">
        <v>362</v>
      </c>
      <c r="E133" s="179">
        <v>2</v>
      </c>
      <c r="F133" s="180">
        <f t="shared" si="14"/>
        <v>0</v>
      </c>
      <c r="G133" s="181">
        <f t="shared" si="15"/>
        <v>0</v>
      </c>
      <c r="H133" s="182">
        <f t="shared" si="16"/>
        <v>0</v>
      </c>
      <c r="I133" s="192">
        <f t="shared" si="17"/>
        <v>0</v>
      </c>
      <c r="J133" s="186">
        <f t="shared" si="18"/>
        <v>0</v>
      </c>
      <c r="K133" s="192">
        <f t="shared" si="19"/>
        <v>0</v>
      </c>
      <c r="L133" s="192">
        <f t="shared" si="20"/>
        <v>0</v>
      </c>
      <c r="M133" s="104"/>
    </row>
    <row r="134" spans="1:13">
      <c r="A134" s="175">
        <v>119</v>
      </c>
      <c r="B134" s="187" t="s">
        <v>133</v>
      </c>
      <c r="C134" s="188" t="s">
        <v>120</v>
      </c>
      <c r="D134" s="179">
        <v>358</v>
      </c>
      <c r="E134" s="179">
        <v>2</v>
      </c>
      <c r="F134" s="180">
        <f t="shared" si="14"/>
        <v>0</v>
      </c>
      <c r="G134" s="181">
        <f t="shared" si="15"/>
        <v>0</v>
      </c>
      <c r="H134" s="182">
        <f t="shared" si="16"/>
        <v>0</v>
      </c>
      <c r="I134" s="192">
        <f t="shared" si="17"/>
        <v>0</v>
      </c>
      <c r="J134" s="186">
        <f t="shared" si="18"/>
        <v>0</v>
      </c>
      <c r="K134" s="192">
        <f t="shared" si="19"/>
        <v>0</v>
      </c>
      <c r="L134" s="192">
        <f t="shared" si="20"/>
        <v>0</v>
      </c>
      <c r="M134" s="104"/>
    </row>
    <row r="135" spans="1:13">
      <c r="A135" s="175">
        <v>120</v>
      </c>
      <c r="B135" s="187" t="s">
        <v>134</v>
      </c>
      <c r="C135" s="188" t="s">
        <v>120</v>
      </c>
      <c r="D135" s="179">
        <v>382</v>
      </c>
      <c r="E135" s="179">
        <v>2</v>
      </c>
      <c r="F135" s="180">
        <f t="shared" si="14"/>
        <v>0</v>
      </c>
      <c r="G135" s="181">
        <f t="shared" si="15"/>
        <v>0</v>
      </c>
      <c r="H135" s="182">
        <f t="shared" si="16"/>
        <v>0</v>
      </c>
      <c r="I135" s="192">
        <f t="shared" si="17"/>
        <v>0</v>
      </c>
      <c r="J135" s="186">
        <f t="shared" si="18"/>
        <v>0</v>
      </c>
      <c r="K135" s="192">
        <f t="shared" si="19"/>
        <v>0</v>
      </c>
      <c r="L135" s="192">
        <f t="shared" si="20"/>
        <v>0</v>
      </c>
      <c r="M135" s="104"/>
    </row>
    <row r="136" spans="1:13">
      <c r="A136" s="175">
        <v>121</v>
      </c>
      <c r="B136" s="187" t="s">
        <v>135</v>
      </c>
      <c r="C136" s="188" t="s">
        <v>120</v>
      </c>
      <c r="D136" s="179">
        <v>368</v>
      </c>
      <c r="E136" s="179">
        <v>2</v>
      </c>
      <c r="F136" s="180">
        <f t="shared" si="14"/>
        <v>0</v>
      </c>
      <c r="G136" s="181">
        <f t="shared" si="15"/>
        <v>0</v>
      </c>
      <c r="H136" s="182">
        <f t="shared" si="16"/>
        <v>0</v>
      </c>
      <c r="I136" s="192">
        <f t="shared" si="17"/>
        <v>0</v>
      </c>
      <c r="J136" s="186">
        <f t="shared" si="18"/>
        <v>0</v>
      </c>
      <c r="K136" s="192">
        <f t="shared" si="19"/>
        <v>0</v>
      </c>
      <c r="L136" s="192">
        <f t="shared" si="20"/>
        <v>0</v>
      </c>
      <c r="M136" s="104"/>
    </row>
    <row r="137" spans="1:13">
      <c r="A137" s="175">
        <v>201</v>
      </c>
      <c r="B137" s="187" t="s">
        <v>136</v>
      </c>
      <c r="C137" s="188" t="s">
        <v>137</v>
      </c>
      <c r="D137" s="179">
        <v>217</v>
      </c>
      <c r="E137" s="179">
        <v>2</v>
      </c>
      <c r="F137" s="180">
        <f t="shared" si="14"/>
        <v>0</v>
      </c>
      <c r="G137" s="181">
        <f t="shared" si="15"/>
        <v>0</v>
      </c>
      <c r="H137" s="182">
        <f t="shared" si="16"/>
        <v>0</v>
      </c>
      <c r="I137" s="192">
        <f t="shared" si="17"/>
        <v>0</v>
      </c>
      <c r="J137" s="186">
        <f t="shared" si="18"/>
        <v>0</v>
      </c>
      <c r="K137" s="192">
        <f t="shared" si="19"/>
        <v>0</v>
      </c>
      <c r="L137" s="192">
        <f t="shared" si="20"/>
        <v>0</v>
      </c>
      <c r="M137" s="104"/>
    </row>
    <row r="138" spans="1:13">
      <c r="A138" s="175">
        <v>202</v>
      </c>
      <c r="B138" s="187" t="s">
        <v>138</v>
      </c>
      <c r="C138" s="188" t="s">
        <v>137</v>
      </c>
      <c r="D138" s="179">
        <v>240</v>
      </c>
      <c r="E138" s="179">
        <v>2</v>
      </c>
      <c r="F138" s="180">
        <f t="shared" si="14"/>
        <v>0</v>
      </c>
      <c r="G138" s="181">
        <f t="shared" si="15"/>
        <v>0</v>
      </c>
      <c r="H138" s="182">
        <f t="shared" si="16"/>
        <v>0</v>
      </c>
      <c r="I138" s="192">
        <f t="shared" si="17"/>
        <v>0</v>
      </c>
      <c r="J138" s="186">
        <f t="shared" si="18"/>
        <v>0</v>
      </c>
      <c r="K138" s="192">
        <f t="shared" si="19"/>
        <v>0</v>
      </c>
      <c r="L138" s="192">
        <f t="shared" si="20"/>
        <v>0</v>
      </c>
      <c r="M138" s="104"/>
    </row>
    <row r="139" spans="1:13">
      <c r="A139" s="175">
        <v>203</v>
      </c>
      <c r="B139" s="187" t="s">
        <v>139</v>
      </c>
      <c r="C139" s="188" t="s">
        <v>137</v>
      </c>
      <c r="D139" s="179">
        <v>180</v>
      </c>
      <c r="E139" s="179">
        <v>2</v>
      </c>
      <c r="F139" s="180">
        <f t="shared" si="14"/>
        <v>0</v>
      </c>
      <c r="G139" s="181">
        <f t="shared" si="15"/>
        <v>0</v>
      </c>
      <c r="H139" s="182">
        <f t="shared" si="16"/>
        <v>0</v>
      </c>
      <c r="I139" s="192">
        <f t="shared" si="17"/>
        <v>0</v>
      </c>
      <c r="J139" s="186">
        <f t="shared" si="18"/>
        <v>0</v>
      </c>
      <c r="K139" s="192">
        <f t="shared" si="19"/>
        <v>0</v>
      </c>
      <c r="L139" s="192">
        <f t="shared" si="20"/>
        <v>0</v>
      </c>
      <c r="M139" s="104"/>
    </row>
    <row r="140" spans="1:13">
      <c r="A140" s="175">
        <v>204</v>
      </c>
      <c r="B140" s="187" t="s">
        <v>140</v>
      </c>
      <c r="C140" s="188" t="s">
        <v>137</v>
      </c>
      <c r="D140" s="179">
        <v>196</v>
      </c>
      <c r="E140" s="179">
        <v>2</v>
      </c>
      <c r="F140" s="180">
        <f t="shared" si="14"/>
        <v>0</v>
      </c>
      <c r="G140" s="181">
        <f t="shared" si="15"/>
        <v>0</v>
      </c>
      <c r="H140" s="182">
        <f t="shared" si="16"/>
        <v>0</v>
      </c>
      <c r="I140" s="192">
        <f t="shared" si="17"/>
        <v>0</v>
      </c>
      <c r="J140" s="186">
        <f t="shared" si="18"/>
        <v>0</v>
      </c>
      <c r="K140" s="192">
        <f t="shared" si="19"/>
        <v>0</v>
      </c>
      <c r="L140" s="192">
        <f t="shared" si="20"/>
        <v>0</v>
      </c>
      <c r="M140" s="104"/>
    </row>
    <row r="141" spans="1:13">
      <c r="A141" s="175">
        <v>205</v>
      </c>
      <c r="B141" s="187" t="s">
        <v>141</v>
      </c>
      <c r="C141" s="188" t="s">
        <v>137</v>
      </c>
      <c r="D141" s="179">
        <v>196</v>
      </c>
      <c r="E141" s="179">
        <v>2</v>
      </c>
      <c r="F141" s="180">
        <f t="shared" si="14"/>
        <v>0</v>
      </c>
      <c r="G141" s="181">
        <f t="shared" si="15"/>
        <v>0</v>
      </c>
      <c r="H141" s="182">
        <f t="shared" si="16"/>
        <v>0</v>
      </c>
      <c r="I141" s="192">
        <f t="shared" si="17"/>
        <v>0</v>
      </c>
      <c r="J141" s="186">
        <f t="shared" si="18"/>
        <v>0</v>
      </c>
      <c r="K141" s="192">
        <f t="shared" si="19"/>
        <v>0</v>
      </c>
      <c r="L141" s="192">
        <f t="shared" si="20"/>
        <v>0</v>
      </c>
      <c r="M141" s="104"/>
    </row>
    <row r="142" spans="1:13">
      <c r="A142" s="175">
        <v>206</v>
      </c>
      <c r="B142" s="187" t="s">
        <v>142</v>
      </c>
      <c r="C142" s="188" t="s">
        <v>137</v>
      </c>
      <c r="D142" s="179">
        <v>172</v>
      </c>
      <c r="E142" s="179">
        <v>2</v>
      </c>
      <c r="F142" s="180">
        <f t="shared" si="14"/>
        <v>0</v>
      </c>
      <c r="G142" s="181">
        <f t="shared" si="15"/>
        <v>0</v>
      </c>
      <c r="H142" s="182">
        <f t="shared" si="16"/>
        <v>0</v>
      </c>
      <c r="I142" s="192">
        <f t="shared" si="17"/>
        <v>0</v>
      </c>
      <c r="J142" s="186">
        <f t="shared" si="18"/>
        <v>0</v>
      </c>
      <c r="K142" s="192">
        <f t="shared" si="19"/>
        <v>0</v>
      </c>
      <c r="L142" s="192">
        <f t="shared" si="20"/>
        <v>0</v>
      </c>
      <c r="M142" s="104"/>
    </row>
    <row r="143" spans="1:13">
      <c r="A143" s="175">
        <v>207</v>
      </c>
      <c r="B143" s="187" t="s">
        <v>143</v>
      </c>
      <c r="C143" s="188" t="s">
        <v>137</v>
      </c>
      <c r="D143" s="179">
        <v>172</v>
      </c>
      <c r="E143" s="179">
        <v>2</v>
      </c>
      <c r="F143" s="180">
        <f t="shared" si="14"/>
        <v>0</v>
      </c>
      <c r="G143" s="181">
        <f t="shared" si="15"/>
        <v>0</v>
      </c>
      <c r="H143" s="182">
        <f t="shared" si="16"/>
        <v>0</v>
      </c>
      <c r="I143" s="192">
        <f t="shared" si="17"/>
        <v>0</v>
      </c>
      <c r="J143" s="186">
        <f t="shared" si="18"/>
        <v>0</v>
      </c>
      <c r="K143" s="192">
        <f t="shared" si="19"/>
        <v>0</v>
      </c>
      <c r="L143" s="192">
        <f t="shared" si="20"/>
        <v>0</v>
      </c>
      <c r="M143" s="104"/>
    </row>
    <row r="144" spans="1:13">
      <c r="A144" s="175">
        <v>208</v>
      </c>
      <c r="B144" s="187" t="s">
        <v>144</v>
      </c>
      <c r="C144" s="188" t="s">
        <v>137</v>
      </c>
      <c r="D144" s="179">
        <v>174</v>
      </c>
      <c r="E144" s="179">
        <v>2</v>
      </c>
      <c r="F144" s="180">
        <f t="shared" si="14"/>
        <v>0</v>
      </c>
      <c r="G144" s="181">
        <f t="shared" si="15"/>
        <v>0</v>
      </c>
      <c r="H144" s="182">
        <f t="shared" si="16"/>
        <v>0</v>
      </c>
      <c r="I144" s="192">
        <f t="shared" si="17"/>
        <v>0</v>
      </c>
      <c r="J144" s="186">
        <f t="shared" si="18"/>
        <v>0</v>
      </c>
      <c r="K144" s="192">
        <f t="shared" si="19"/>
        <v>0</v>
      </c>
      <c r="L144" s="192">
        <f t="shared" si="20"/>
        <v>0</v>
      </c>
      <c r="M144" s="104"/>
    </row>
    <row r="145" spans="1:13">
      <c r="A145" s="175">
        <v>209</v>
      </c>
      <c r="B145" s="187" t="s">
        <v>145</v>
      </c>
      <c r="C145" s="188" t="s">
        <v>137</v>
      </c>
      <c r="D145" s="179">
        <v>314</v>
      </c>
      <c r="E145" s="179">
        <v>2</v>
      </c>
      <c r="F145" s="180">
        <f t="shared" si="14"/>
        <v>0</v>
      </c>
      <c r="G145" s="181">
        <f t="shared" si="15"/>
        <v>0</v>
      </c>
      <c r="H145" s="182">
        <f t="shared" si="16"/>
        <v>0</v>
      </c>
      <c r="I145" s="192">
        <f t="shared" si="17"/>
        <v>0</v>
      </c>
      <c r="J145" s="186">
        <f t="shared" si="18"/>
        <v>0</v>
      </c>
      <c r="K145" s="192">
        <f t="shared" si="19"/>
        <v>0</v>
      </c>
      <c r="L145" s="192">
        <f t="shared" si="20"/>
        <v>0</v>
      </c>
      <c r="M145" s="104"/>
    </row>
    <row r="146" spans="1:13">
      <c r="A146" s="175">
        <v>210</v>
      </c>
      <c r="B146" s="187" t="s">
        <v>146</v>
      </c>
      <c r="C146" s="188" t="s">
        <v>137</v>
      </c>
      <c r="D146" s="179">
        <v>196</v>
      </c>
      <c r="E146" s="179">
        <v>2</v>
      </c>
      <c r="F146" s="180">
        <f t="shared" si="14"/>
        <v>0</v>
      </c>
      <c r="G146" s="181">
        <f t="shared" si="15"/>
        <v>0</v>
      </c>
      <c r="H146" s="182">
        <f t="shared" si="16"/>
        <v>0</v>
      </c>
      <c r="I146" s="192">
        <f t="shared" si="17"/>
        <v>0</v>
      </c>
      <c r="J146" s="186">
        <f t="shared" si="18"/>
        <v>0</v>
      </c>
      <c r="K146" s="192">
        <f t="shared" si="19"/>
        <v>0</v>
      </c>
      <c r="L146" s="192">
        <f t="shared" si="20"/>
        <v>0</v>
      </c>
      <c r="M146" s="104"/>
    </row>
    <row r="147" spans="1:13">
      <c r="A147" s="175">
        <v>211</v>
      </c>
      <c r="B147" s="187" t="s">
        <v>147</v>
      </c>
      <c r="C147" s="188" t="s">
        <v>137</v>
      </c>
      <c r="D147" s="179">
        <v>160</v>
      </c>
      <c r="E147" s="179">
        <v>2</v>
      </c>
      <c r="F147" s="180">
        <f t="shared" si="14"/>
        <v>0</v>
      </c>
      <c r="G147" s="181">
        <f t="shared" si="15"/>
        <v>0</v>
      </c>
      <c r="H147" s="182">
        <f t="shared" si="16"/>
        <v>0</v>
      </c>
      <c r="I147" s="192">
        <f t="shared" si="17"/>
        <v>0</v>
      </c>
      <c r="J147" s="186">
        <f t="shared" si="18"/>
        <v>0</v>
      </c>
      <c r="K147" s="192">
        <f t="shared" si="19"/>
        <v>0</v>
      </c>
      <c r="L147" s="192">
        <f t="shared" si="20"/>
        <v>0</v>
      </c>
      <c r="M147" s="104"/>
    </row>
    <row r="148" spans="1:13">
      <c r="A148" s="175">
        <v>212</v>
      </c>
      <c r="B148" s="187" t="s">
        <v>148</v>
      </c>
      <c r="C148" s="188" t="s">
        <v>137</v>
      </c>
      <c r="D148" s="179">
        <v>188</v>
      </c>
      <c r="E148" s="179">
        <v>2</v>
      </c>
      <c r="F148" s="180">
        <f t="shared" si="14"/>
        <v>0</v>
      </c>
      <c r="G148" s="181">
        <f t="shared" si="15"/>
        <v>0</v>
      </c>
      <c r="H148" s="182">
        <f t="shared" si="16"/>
        <v>0</v>
      </c>
      <c r="I148" s="192">
        <f t="shared" si="17"/>
        <v>0</v>
      </c>
      <c r="J148" s="186">
        <f t="shared" si="18"/>
        <v>0</v>
      </c>
      <c r="K148" s="192">
        <f t="shared" si="19"/>
        <v>0</v>
      </c>
      <c r="L148" s="192">
        <f t="shared" si="20"/>
        <v>0</v>
      </c>
      <c r="M148" s="104"/>
    </row>
    <row r="149" spans="1:13">
      <c r="A149" s="175">
        <v>213</v>
      </c>
      <c r="B149" s="187" t="s">
        <v>149</v>
      </c>
      <c r="C149" s="188" t="s">
        <v>137</v>
      </c>
      <c r="D149" s="179">
        <v>188</v>
      </c>
      <c r="E149" s="179">
        <v>2</v>
      </c>
      <c r="F149" s="180">
        <f t="shared" si="14"/>
        <v>0</v>
      </c>
      <c r="G149" s="181">
        <f t="shared" si="15"/>
        <v>0</v>
      </c>
      <c r="H149" s="182">
        <f t="shared" si="16"/>
        <v>0</v>
      </c>
      <c r="I149" s="192">
        <f t="shared" si="17"/>
        <v>0</v>
      </c>
      <c r="J149" s="186">
        <f t="shared" si="18"/>
        <v>0</v>
      </c>
      <c r="K149" s="192">
        <f t="shared" si="19"/>
        <v>0</v>
      </c>
      <c r="L149" s="192">
        <f t="shared" si="20"/>
        <v>0</v>
      </c>
      <c r="M149" s="104"/>
    </row>
    <row r="150" spans="1:13">
      <c r="A150" s="175">
        <v>214</v>
      </c>
      <c r="B150" s="187" t="s">
        <v>150</v>
      </c>
      <c r="C150" s="188" t="s">
        <v>137</v>
      </c>
      <c r="D150" s="179">
        <v>188</v>
      </c>
      <c r="E150" s="179">
        <v>2</v>
      </c>
      <c r="F150" s="180">
        <f t="shared" si="14"/>
        <v>0</v>
      </c>
      <c r="G150" s="181">
        <f t="shared" si="15"/>
        <v>0</v>
      </c>
      <c r="H150" s="182">
        <f t="shared" si="16"/>
        <v>0</v>
      </c>
      <c r="I150" s="192">
        <f t="shared" si="17"/>
        <v>0</v>
      </c>
      <c r="J150" s="186">
        <f t="shared" si="18"/>
        <v>0</v>
      </c>
      <c r="K150" s="192">
        <f t="shared" si="19"/>
        <v>0</v>
      </c>
      <c r="L150" s="192">
        <f t="shared" si="20"/>
        <v>0</v>
      </c>
      <c r="M150" s="104"/>
    </row>
    <row r="151" spans="1:13">
      <c r="A151" s="175">
        <v>215</v>
      </c>
      <c r="B151" s="187" t="s">
        <v>151</v>
      </c>
      <c r="C151" s="188" t="s">
        <v>137</v>
      </c>
      <c r="D151" s="179">
        <v>188</v>
      </c>
      <c r="E151" s="179">
        <v>2</v>
      </c>
      <c r="F151" s="180">
        <f t="shared" si="14"/>
        <v>0</v>
      </c>
      <c r="G151" s="181">
        <f t="shared" si="15"/>
        <v>0</v>
      </c>
      <c r="H151" s="182">
        <f t="shared" si="16"/>
        <v>0</v>
      </c>
      <c r="I151" s="192">
        <f t="shared" si="17"/>
        <v>0</v>
      </c>
      <c r="J151" s="186">
        <f t="shared" si="18"/>
        <v>0</v>
      </c>
      <c r="K151" s="192">
        <f t="shared" si="19"/>
        <v>0</v>
      </c>
      <c r="L151" s="192">
        <f t="shared" si="20"/>
        <v>0</v>
      </c>
      <c r="M151" s="104"/>
    </row>
    <row r="152" spans="1:13">
      <c r="A152" s="175">
        <v>301</v>
      </c>
      <c r="B152" s="187" t="s">
        <v>152</v>
      </c>
      <c r="C152" s="188" t="s">
        <v>153</v>
      </c>
      <c r="D152" s="179">
        <v>290</v>
      </c>
      <c r="E152" s="179">
        <v>2</v>
      </c>
      <c r="F152" s="180">
        <f t="shared" si="14"/>
        <v>0</v>
      </c>
      <c r="G152" s="181">
        <f t="shared" si="15"/>
        <v>0</v>
      </c>
      <c r="H152" s="182">
        <f t="shared" si="16"/>
        <v>0</v>
      </c>
      <c r="I152" s="192">
        <f t="shared" si="17"/>
        <v>0</v>
      </c>
      <c r="J152" s="186">
        <f t="shared" si="18"/>
        <v>0</v>
      </c>
      <c r="K152" s="192">
        <f t="shared" si="19"/>
        <v>0</v>
      </c>
      <c r="L152" s="192">
        <f t="shared" si="20"/>
        <v>0</v>
      </c>
      <c r="M152" s="104"/>
    </row>
    <row r="153" spans="1:13">
      <c r="A153" s="175">
        <v>302</v>
      </c>
      <c r="B153" s="187" t="s">
        <v>154</v>
      </c>
      <c r="C153" s="188" t="s">
        <v>153</v>
      </c>
      <c r="D153" s="179">
        <v>290</v>
      </c>
      <c r="E153" s="179">
        <v>2</v>
      </c>
      <c r="F153" s="180">
        <f t="shared" si="14"/>
        <v>0</v>
      </c>
      <c r="G153" s="181">
        <f t="shared" si="15"/>
        <v>0</v>
      </c>
      <c r="H153" s="182">
        <f t="shared" si="16"/>
        <v>0</v>
      </c>
      <c r="I153" s="192">
        <f t="shared" si="17"/>
        <v>0</v>
      </c>
      <c r="J153" s="186">
        <f t="shared" si="18"/>
        <v>0</v>
      </c>
      <c r="K153" s="192">
        <f t="shared" si="19"/>
        <v>0</v>
      </c>
      <c r="L153" s="192">
        <f t="shared" si="20"/>
        <v>0</v>
      </c>
      <c r="M153" s="104"/>
    </row>
    <row r="154" spans="1:13">
      <c r="A154" s="175">
        <v>303</v>
      </c>
      <c r="B154" s="187" t="s">
        <v>155</v>
      </c>
      <c r="C154" s="188" t="s">
        <v>153</v>
      </c>
      <c r="D154" s="179">
        <v>290</v>
      </c>
      <c r="E154" s="179">
        <v>2</v>
      </c>
      <c r="F154" s="180">
        <f t="shared" si="14"/>
        <v>0</v>
      </c>
      <c r="G154" s="181">
        <f t="shared" si="15"/>
        <v>0</v>
      </c>
      <c r="H154" s="182">
        <f t="shared" si="16"/>
        <v>0</v>
      </c>
      <c r="I154" s="192">
        <f t="shared" si="17"/>
        <v>0</v>
      </c>
      <c r="J154" s="186">
        <f t="shared" si="18"/>
        <v>0</v>
      </c>
      <c r="K154" s="192">
        <f t="shared" si="19"/>
        <v>0</v>
      </c>
      <c r="L154" s="192">
        <f t="shared" si="20"/>
        <v>0</v>
      </c>
      <c r="M154" s="104"/>
    </row>
    <row r="155" spans="1:13">
      <c r="A155" s="175">
        <v>304</v>
      </c>
      <c r="B155" s="187" t="s">
        <v>156</v>
      </c>
      <c r="C155" s="188" t="s">
        <v>153</v>
      </c>
      <c r="D155" s="179">
        <v>290</v>
      </c>
      <c r="E155" s="179">
        <v>2</v>
      </c>
      <c r="F155" s="180">
        <f t="shared" si="14"/>
        <v>0</v>
      </c>
      <c r="G155" s="181">
        <f t="shared" si="15"/>
        <v>0</v>
      </c>
      <c r="H155" s="182">
        <f t="shared" si="16"/>
        <v>0</v>
      </c>
      <c r="I155" s="192">
        <f t="shared" si="17"/>
        <v>0</v>
      </c>
      <c r="J155" s="186">
        <f t="shared" si="18"/>
        <v>0</v>
      </c>
      <c r="K155" s="192">
        <f t="shared" si="19"/>
        <v>0</v>
      </c>
      <c r="L155" s="192">
        <f t="shared" si="20"/>
        <v>0</v>
      </c>
      <c r="M155" s="104"/>
    </row>
    <row r="156" spans="1:13">
      <c r="A156" s="175">
        <v>305</v>
      </c>
      <c r="B156" s="187" t="s">
        <v>157</v>
      </c>
      <c r="C156" s="188" t="s">
        <v>153</v>
      </c>
      <c r="D156" s="179">
        <v>290</v>
      </c>
      <c r="E156" s="179">
        <v>2</v>
      </c>
      <c r="F156" s="180">
        <f t="shared" si="14"/>
        <v>0</v>
      </c>
      <c r="G156" s="181">
        <f t="shared" si="15"/>
        <v>0</v>
      </c>
      <c r="H156" s="182">
        <f t="shared" si="16"/>
        <v>0</v>
      </c>
      <c r="I156" s="192">
        <f t="shared" si="17"/>
        <v>0</v>
      </c>
      <c r="J156" s="186">
        <f t="shared" si="18"/>
        <v>0</v>
      </c>
      <c r="K156" s="192">
        <f t="shared" si="19"/>
        <v>0</v>
      </c>
      <c r="L156" s="192">
        <f t="shared" si="20"/>
        <v>0</v>
      </c>
      <c r="M156" s="104"/>
    </row>
    <row r="157" spans="1:13">
      <c r="A157" s="175">
        <v>306</v>
      </c>
      <c r="B157" s="187" t="s">
        <v>158</v>
      </c>
      <c r="C157" s="188" t="s">
        <v>153</v>
      </c>
      <c r="D157" s="179">
        <v>290</v>
      </c>
      <c r="E157" s="179">
        <v>2</v>
      </c>
      <c r="F157" s="180">
        <f t="shared" si="14"/>
        <v>0</v>
      </c>
      <c r="G157" s="181">
        <f t="shared" si="15"/>
        <v>0</v>
      </c>
      <c r="H157" s="182">
        <f t="shared" si="16"/>
        <v>0</v>
      </c>
      <c r="I157" s="192">
        <f t="shared" si="17"/>
        <v>0</v>
      </c>
      <c r="J157" s="186">
        <f t="shared" si="18"/>
        <v>0</v>
      </c>
      <c r="K157" s="192">
        <f t="shared" si="19"/>
        <v>0</v>
      </c>
      <c r="L157" s="192">
        <f t="shared" si="20"/>
        <v>0</v>
      </c>
      <c r="M157" s="104"/>
    </row>
    <row r="158" spans="1:13">
      <c r="A158" s="175">
        <v>307</v>
      </c>
      <c r="B158" s="187" t="s">
        <v>159</v>
      </c>
      <c r="C158" s="188" t="s">
        <v>153</v>
      </c>
      <c r="D158" s="179">
        <v>290</v>
      </c>
      <c r="E158" s="179">
        <v>2</v>
      </c>
      <c r="F158" s="180">
        <f t="shared" si="14"/>
        <v>0</v>
      </c>
      <c r="G158" s="181">
        <f t="shared" si="15"/>
        <v>0</v>
      </c>
      <c r="H158" s="182">
        <f t="shared" si="16"/>
        <v>0</v>
      </c>
      <c r="I158" s="192">
        <f t="shared" si="17"/>
        <v>0</v>
      </c>
      <c r="J158" s="186">
        <f t="shared" si="18"/>
        <v>0</v>
      </c>
      <c r="K158" s="192">
        <f t="shared" si="19"/>
        <v>0</v>
      </c>
      <c r="L158" s="192">
        <f t="shared" si="20"/>
        <v>0</v>
      </c>
      <c r="M158" s="104"/>
    </row>
    <row r="159" spans="1:13">
      <c r="A159" s="175">
        <v>308</v>
      </c>
      <c r="B159" s="187" t="s">
        <v>160</v>
      </c>
      <c r="C159" s="188" t="s">
        <v>153</v>
      </c>
      <c r="D159" s="179">
        <v>290</v>
      </c>
      <c r="E159" s="179">
        <v>2</v>
      </c>
      <c r="F159" s="180">
        <f t="shared" si="14"/>
        <v>0</v>
      </c>
      <c r="G159" s="181">
        <f t="shared" si="15"/>
        <v>0</v>
      </c>
      <c r="H159" s="182">
        <f t="shared" si="16"/>
        <v>0</v>
      </c>
      <c r="I159" s="192">
        <f t="shared" si="17"/>
        <v>0</v>
      </c>
      <c r="J159" s="186">
        <f t="shared" si="18"/>
        <v>0</v>
      </c>
      <c r="K159" s="192">
        <f t="shared" si="19"/>
        <v>0</v>
      </c>
      <c r="L159" s="192">
        <f t="shared" si="20"/>
        <v>0</v>
      </c>
      <c r="M159" s="104"/>
    </row>
    <row r="160" spans="1:13">
      <c r="A160" s="175">
        <v>309</v>
      </c>
      <c r="B160" s="187" t="s">
        <v>161</v>
      </c>
      <c r="C160" s="188" t="s">
        <v>153</v>
      </c>
      <c r="D160" s="179">
        <v>290</v>
      </c>
      <c r="E160" s="179">
        <v>2</v>
      </c>
      <c r="F160" s="180">
        <f t="shared" si="14"/>
        <v>0</v>
      </c>
      <c r="G160" s="181">
        <f t="shared" si="15"/>
        <v>0</v>
      </c>
      <c r="H160" s="182">
        <f t="shared" si="16"/>
        <v>0</v>
      </c>
      <c r="I160" s="192">
        <f t="shared" si="17"/>
        <v>0</v>
      </c>
      <c r="J160" s="186">
        <f t="shared" si="18"/>
        <v>0</v>
      </c>
      <c r="K160" s="192">
        <f t="shared" si="19"/>
        <v>0</v>
      </c>
      <c r="L160" s="192">
        <f t="shared" si="20"/>
        <v>0</v>
      </c>
      <c r="M160" s="104"/>
    </row>
    <row r="161" spans="1:13">
      <c r="A161" s="175">
        <v>310</v>
      </c>
      <c r="B161" s="187" t="s">
        <v>162</v>
      </c>
      <c r="C161" s="188" t="s">
        <v>153</v>
      </c>
      <c r="D161" s="179">
        <v>290</v>
      </c>
      <c r="E161" s="179">
        <v>2</v>
      </c>
      <c r="F161" s="180">
        <f t="shared" si="14"/>
        <v>0</v>
      </c>
      <c r="G161" s="181">
        <f t="shared" si="15"/>
        <v>0</v>
      </c>
      <c r="H161" s="182">
        <f t="shared" si="16"/>
        <v>0</v>
      </c>
      <c r="I161" s="192">
        <f t="shared" si="17"/>
        <v>0</v>
      </c>
      <c r="J161" s="186">
        <f t="shared" si="18"/>
        <v>0</v>
      </c>
      <c r="K161" s="192">
        <f t="shared" si="19"/>
        <v>0</v>
      </c>
      <c r="L161" s="192">
        <f t="shared" si="20"/>
        <v>0</v>
      </c>
      <c r="M161" s="104"/>
    </row>
    <row r="162" spans="1:13">
      <c r="A162" s="175">
        <v>311</v>
      </c>
      <c r="B162" s="187" t="s">
        <v>163</v>
      </c>
      <c r="C162" s="188" t="s">
        <v>153</v>
      </c>
      <c r="D162" s="179">
        <v>290</v>
      </c>
      <c r="E162" s="179">
        <v>2</v>
      </c>
      <c r="F162" s="180">
        <f t="shared" si="14"/>
        <v>0</v>
      </c>
      <c r="G162" s="181">
        <f t="shared" si="15"/>
        <v>0</v>
      </c>
      <c r="H162" s="182">
        <f t="shared" si="16"/>
        <v>0</v>
      </c>
      <c r="I162" s="192">
        <f t="shared" si="17"/>
        <v>0</v>
      </c>
      <c r="J162" s="186">
        <f t="shared" si="18"/>
        <v>0</v>
      </c>
      <c r="K162" s="192">
        <f t="shared" si="19"/>
        <v>0</v>
      </c>
      <c r="L162" s="192">
        <f t="shared" si="20"/>
        <v>0</v>
      </c>
      <c r="M162" s="104"/>
    </row>
    <row r="163" spans="1:13">
      <c r="A163" s="175">
        <v>312</v>
      </c>
      <c r="B163" s="187" t="s">
        <v>164</v>
      </c>
      <c r="C163" s="188" t="s">
        <v>153</v>
      </c>
      <c r="D163" s="179">
        <v>290</v>
      </c>
      <c r="E163" s="179">
        <v>2</v>
      </c>
      <c r="F163" s="180">
        <f t="shared" si="14"/>
        <v>0</v>
      </c>
      <c r="G163" s="181">
        <f t="shared" si="15"/>
        <v>0</v>
      </c>
      <c r="H163" s="182">
        <f t="shared" si="16"/>
        <v>0</v>
      </c>
      <c r="I163" s="192">
        <f t="shared" si="17"/>
        <v>0</v>
      </c>
      <c r="J163" s="186">
        <f t="shared" si="18"/>
        <v>0</v>
      </c>
      <c r="K163" s="192">
        <f t="shared" si="19"/>
        <v>0</v>
      </c>
      <c r="L163" s="192">
        <f t="shared" si="20"/>
        <v>0</v>
      </c>
      <c r="M163" s="104"/>
    </row>
    <row r="164" spans="1:13">
      <c r="A164" s="121" t="s">
        <v>47</v>
      </c>
      <c r="B164" s="132"/>
      <c r="C164" s="133"/>
      <c r="D164" s="134"/>
      <c r="E164" s="134"/>
      <c r="F164" s="135"/>
      <c r="G164" s="136"/>
      <c r="H164" s="136"/>
      <c r="I164" s="137"/>
      <c r="J164" s="133"/>
      <c r="K164" s="137"/>
      <c r="L164" s="195">
        <f>SUM(L116:L163)</f>
        <v>0</v>
      </c>
      <c r="M164" s="104"/>
    </row>
    <row r="165" spans="1:13">
      <c r="D165" s="105"/>
      <c r="F165" s="106"/>
      <c r="G165" s="107"/>
      <c r="I165" s="108"/>
      <c r="J165" s="104"/>
      <c r="K165" s="108"/>
      <c r="M165" s="104"/>
    </row>
    <row r="166" spans="1:13" ht="60.75" customHeight="1">
      <c r="A166" s="109"/>
      <c r="B166" s="115"/>
      <c r="C166" s="109"/>
      <c r="D166" s="109"/>
      <c r="E166" s="110"/>
      <c r="F166" s="110"/>
      <c r="G166" s="107"/>
      <c r="J166" s="155" t="s">
        <v>100</v>
      </c>
      <c r="M166" s="104"/>
    </row>
    <row r="167" spans="1:13">
      <c r="A167" s="109" t="s">
        <v>165</v>
      </c>
      <c r="B167" s="109"/>
      <c r="C167" s="110"/>
      <c r="D167" s="110"/>
      <c r="E167" s="116"/>
      <c r="F167" s="117"/>
      <c r="G167" s="118"/>
      <c r="H167" s="119"/>
      <c r="I167" s="119"/>
      <c r="J167" s="196"/>
      <c r="L167" s="120"/>
      <c r="M167" s="104"/>
    </row>
    <row r="168" spans="1:13" ht="52.8">
      <c r="A168" s="155" t="s">
        <v>102</v>
      </c>
      <c r="B168" s="155" t="s">
        <v>103</v>
      </c>
      <c r="C168" s="155" t="s">
        <v>48</v>
      </c>
      <c r="D168" s="155" t="s">
        <v>104</v>
      </c>
      <c r="E168" s="155" t="s">
        <v>105</v>
      </c>
      <c r="F168" s="155" t="s">
        <v>106</v>
      </c>
      <c r="G168" s="155" t="s">
        <v>107</v>
      </c>
      <c r="H168" s="155" t="s">
        <v>108</v>
      </c>
      <c r="I168" s="155" t="s">
        <v>109</v>
      </c>
      <c r="J168" s="155" t="s">
        <v>110</v>
      </c>
      <c r="K168" s="155" t="s">
        <v>111</v>
      </c>
      <c r="L168" s="155" t="s">
        <v>112</v>
      </c>
      <c r="M168" s="104"/>
    </row>
    <row r="169" spans="1:13">
      <c r="A169" s="175">
        <v>107</v>
      </c>
      <c r="B169" s="187" t="s">
        <v>121</v>
      </c>
      <c r="C169" s="188" t="s">
        <v>120</v>
      </c>
      <c r="D169" s="179">
        <v>720</v>
      </c>
      <c r="E169" s="179">
        <v>1</v>
      </c>
      <c r="F169" s="180">
        <f t="shared" ref="F169:F189" si="21">VLOOKUP(E169,$A$16:$E$21,5,FALSE)</f>
        <v>0</v>
      </c>
      <c r="G169" s="181">
        <f t="shared" ref="G169:G189" si="22">IF(E169="NVT"," ",H169/E169)</f>
        <v>0</v>
      </c>
      <c r="H169" s="182">
        <f t="shared" ref="H169:H189" si="23">IF(E169="n.v.t.","",D169*E169*F169)</f>
        <v>0</v>
      </c>
      <c r="I169" s="192">
        <f t="shared" ref="I169:I189" si="24">$C$13</f>
        <v>0</v>
      </c>
      <c r="J169" s="186">
        <f t="shared" ref="J169:J189" si="25">H169*$J$167</f>
        <v>0</v>
      </c>
      <c r="K169" s="192">
        <f t="shared" ref="K169:K189" si="26">J169*$C$14</f>
        <v>0</v>
      </c>
      <c r="L169" s="192">
        <f t="shared" ref="L169:L189" si="27">(H169*I169)+K169</f>
        <v>0</v>
      </c>
      <c r="M169" s="104"/>
    </row>
    <row r="170" spans="1:13">
      <c r="A170" s="175">
        <v>108</v>
      </c>
      <c r="B170" s="187" t="s">
        <v>122</v>
      </c>
      <c r="C170" s="188" t="s">
        <v>120</v>
      </c>
      <c r="D170" s="179">
        <v>720</v>
      </c>
      <c r="E170" s="179">
        <v>1</v>
      </c>
      <c r="F170" s="180">
        <f t="shared" si="21"/>
        <v>0</v>
      </c>
      <c r="G170" s="181">
        <f t="shared" si="22"/>
        <v>0</v>
      </c>
      <c r="H170" s="182">
        <f t="shared" si="23"/>
        <v>0</v>
      </c>
      <c r="I170" s="192">
        <f t="shared" si="24"/>
        <v>0</v>
      </c>
      <c r="J170" s="186">
        <f t="shared" si="25"/>
        <v>0</v>
      </c>
      <c r="K170" s="192">
        <f t="shared" si="26"/>
        <v>0</v>
      </c>
      <c r="L170" s="192">
        <f t="shared" si="27"/>
        <v>0</v>
      </c>
      <c r="M170" s="104"/>
    </row>
    <row r="171" spans="1:13">
      <c r="A171" s="175">
        <v>110</v>
      </c>
      <c r="B171" s="187" t="s">
        <v>124</v>
      </c>
      <c r="C171" s="188" t="s">
        <v>120</v>
      </c>
      <c r="D171" s="179">
        <v>376</v>
      </c>
      <c r="E171" s="179">
        <v>1</v>
      </c>
      <c r="F171" s="180">
        <f t="shared" si="21"/>
        <v>0</v>
      </c>
      <c r="G171" s="181">
        <f t="shared" si="22"/>
        <v>0</v>
      </c>
      <c r="H171" s="182">
        <f t="shared" si="23"/>
        <v>0</v>
      </c>
      <c r="I171" s="192">
        <f t="shared" si="24"/>
        <v>0</v>
      </c>
      <c r="J171" s="186">
        <f t="shared" si="25"/>
        <v>0</v>
      </c>
      <c r="K171" s="192">
        <f t="shared" si="26"/>
        <v>0</v>
      </c>
      <c r="L171" s="192">
        <f t="shared" si="27"/>
        <v>0</v>
      </c>
      <c r="M171" s="104"/>
    </row>
    <row r="172" spans="1:13">
      <c r="A172" s="175">
        <v>112</v>
      </c>
      <c r="B172" s="187" t="s">
        <v>126</v>
      </c>
      <c r="C172" s="188" t="s">
        <v>120</v>
      </c>
      <c r="D172" s="179">
        <v>374</v>
      </c>
      <c r="E172" s="179">
        <v>1</v>
      </c>
      <c r="F172" s="180">
        <f t="shared" si="21"/>
        <v>0</v>
      </c>
      <c r="G172" s="181">
        <f t="shared" si="22"/>
        <v>0</v>
      </c>
      <c r="H172" s="182">
        <f t="shared" si="23"/>
        <v>0</v>
      </c>
      <c r="I172" s="192">
        <f t="shared" si="24"/>
        <v>0</v>
      </c>
      <c r="J172" s="186">
        <f t="shared" si="25"/>
        <v>0</v>
      </c>
      <c r="K172" s="192">
        <f t="shared" si="26"/>
        <v>0</v>
      </c>
      <c r="L172" s="192">
        <f t="shared" si="27"/>
        <v>0</v>
      </c>
      <c r="M172" s="104"/>
    </row>
    <row r="173" spans="1:13">
      <c r="A173" s="175">
        <v>113</v>
      </c>
      <c r="B173" s="187" t="s">
        <v>127</v>
      </c>
      <c r="C173" s="188" t="s">
        <v>120</v>
      </c>
      <c r="D173" s="179">
        <v>376</v>
      </c>
      <c r="E173" s="179">
        <v>1</v>
      </c>
      <c r="F173" s="180">
        <f t="shared" si="21"/>
        <v>0</v>
      </c>
      <c r="G173" s="181">
        <f t="shared" si="22"/>
        <v>0</v>
      </c>
      <c r="H173" s="182">
        <f t="shared" si="23"/>
        <v>0</v>
      </c>
      <c r="I173" s="192">
        <f t="shared" si="24"/>
        <v>0</v>
      </c>
      <c r="J173" s="186">
        <f t="shared" si="25"/>
        <v>0</v>
      </c>
      <c r="K173" s="192">
        <f t="shared" si="26"/>
        <v>0</v>
      </c>
      <c r="L173" s="192">
        <f t="shared" si="27"/>
        <v>0</v>
      </c>
      <c r="M173" s="104"/>
    </row>
    <row r="174" spans="1:13">
      <c r="A174" s="175">
        <v>114</v>
      </c>
      <c r="B174" s="187" t="s">
        <v>128</v>
      </c>
      <c r="C174" s="188" t="s">
        <v>120</v>
      </c>
      <c r="D174" s="179">
        <v>350</v>
      </c>
      <c r="E174" s="179">
        <v>1</v>
      </c>
      <c r="F174" s="180">
        <f t="shared" si="21"/>
        <v>0</v>
      </c>
      <c r="G174" s="181">
        <f t="shared" si="22"/>
        <v>0</v>
      </c>
      <c r="H174" s="182">
        <f t="shared" si="23"/>
        <v>0</v>
      </c>
      <c r="I174" s="192">
        <f t="shared" si="24"/>
        <v>0</v>
      </c>
      <c r="J174" s="186">
        <f t="shared" si="25"/>
        <v>0</v>
      </c>
      <c r="K174" s="192">
        <f t="shared" si="26"/>
        <v>0</v>
      </c>
      <c r="L174" s="192">
        <f t="shared" si="27"/>
        <v>0</v>
      </c>
      <c r="M174" s="104"/>
    </row>
    <row r="175" spans="1:13">
      <c r="A175" s="175">
        <v>115</v>
      </c>
      <c r="B175" s="187" t="s">
        <v>129</v>
      </c>
      <c r="C175" s="188" t="s">
        <v>120</v>
      </c>
      <c r="D175" s="179">
        <v>320</v>
      </c>
      <c r="E175" s="179">
        <v>1</v>
      </c>
      <c r="F175" s="180">
        <f t="shared" si="21"/>
        <v>0</v>
      </c>
      <c r="G175" s="181">
        <f t="shared" si="22"/>
        <v>0</v>
      </c>
      <c r="H175" s="182">
        <f t="shared" si="23"/>
        <v>0</v>
      </c>
      <c r="I175" s="192">
        <f t="shared" si="24"/>
        <v>0</v>
      </c>
      <c r="J175" s="186">
        <f t="shared" si="25"/>
        <v>0</v>
      </c>
      <c r="K175" s="192">
        <f t="shared" si="26"/>
        <v>0</v>
      </c>
      <c r="L175" s="192">
        <f t="shared" si="27"/>
        <v>0</v>
      </c>
      <c r="M175" s="104"/>
    </row>
    <row r="176" spans="1:13">
      <c r="A176" s="175">
        <v>116</v>
      </c>
      <c r="B176" s="187" t="s">
        <v>130</v>
      </c>
      <c r="C176" s="188" t="s">
        <v>120</v>
      </c>
      <c r="D176" s="179">
        <v>382</v>
      </c>
      <c r="E176" s="179">
        <v>1</v>
      </c>
      <c r="F176" s="180">
        <f t="shared" si="21"/>
        <v>0</v>
      </c>
      <c r="G176" s="181">
        <f t="shared" si="22"/>
        <v>0</v>
      </c>
      <c r="H176" s="182">
        <f t="shared" si="23"/>
        <v>0</v>
      </c>
      <c r="I176" s="192">
        <f t="shared" si="24"/>
        <v>0</v>
      </c>
      <c r="J176" s="186">
        <f t="shared" si="25"/>
        <v>0</v>
      </c>
      <c r="K176" s="192">
        <f t="shared" si="26"/>
        <v>0</v>
      </c>
      <c r="L176" s="192">
        <f t="shared" si="27"/>
        <v>0</v>
      </c>
      <c r="M176" s="104"/>
    </row>
    <row r="177" spans="1:13">
      <c r="A177" s="175">
        <v>117</v>
      </c>
      <c r="B177" s="187" t="s">
        <v>131</v>
      </c>
      <c r="C177" s="188" t="s">
        <v>120</v>
      </c>
      <c r="D177" s="179">
        <v>368</v>
      </c>
      <c r="E177" s="179">
        <v>1</v>
      </c>
      <c r="F177" s="180">
        <f t="shared" si="21"/>
        <v>0</v>
      </c>
      <c r="G177" s="181">
        <f t="shared" si="22"/>
        <v>0</v>
      </c>
      <c r="H177" s="182">
        <f t="shared" si="23"/>
        <v>0</v>
      </c>
      <c r="I177" s="192">
        <f t="shared" si="24"/>
        <v>0</v>
      </c>
      <c r="J177" s="186">
        <f t="shared" si="25"/>
        <v>0</v>
      </c>
      <c r="K177" s="192">
        <f t="shared" si="26"/>
        <v>0</v>
      </c>
      <c r="L177" s="192">
        <f t="shared" si="27"/>
        <v>0</v>
      </c>
      <c r="M177" s="104"/>
    </row>
    <row r="178" spans="1:13">
      <c r="A178" s="175">
        <v>118</v>
      </c>
      <c r="B178" s="187" t="s">
        <v>132</v>
      </c>
      <c r="C178" s="188" t="s">
        <v>120</v>
      </c>
      <c r="D178" s="179">
        <v>362</v>
      </c>
      <c r="E178" s="179">
        <v>1</v>
      </c>
      <c r="F178" s="180">
        <f t="shared" si="21"/>
        <v>0</v>
      </c>
      <c r="G178" s="181">
        <f t="shared" si="22"/>
        <v>0</v>
      </c>
      <c r="H178" s="182">
        <f t="shared" si="23"/>
        <v>0</v>
      </c>
      <c r="I178" s="192">
        <f t="shared" si="24"/>
        <v>0</v>
      </c>
      <c r="J178" s="186">
        <f t="shared" si="25"/>
        <v>0</v>
      </c>
      <c r="K178" s="192">
        <f t="shared" si="26"/>
        <v>0</v>
      </c>
      <c r="L178" s="192">
        <f t="shared" si="27"/>
        <v>0</v>
      </c>
      <c r="M178" s="104"/>
    </row>
    <row r="179" spans="1:13">
      <c r="A179" s="175">
        <v>121</v>
      </c>
      <c r="B179" s="187" t="s">
        <v>135</v>
      </c>
      <c r="C179" s="188" t="s">
        <v>120</v>
      </c>
      <c r="D179" s="179">
        <v>368</v>
      </c>
      <c r="E179" s="179">
        <v>1</v>
      </c>
      <c r="F179" s="180">
        <f t="shared" si="21"/>
        <v>0</v>
      </c>
      <c r="G179" s="181">
        <f t="shared" si="22"/>
        <v>0</v>
      </c>
      <c r="H179" s="182">
        <f t="shared" si="23"/>
        <v>0</v>
      </c>
      <c r="I179" s="192">
        <f t="shared" si="24"/>
        <v>0</v>
      </c>
      <c r="J179" s="186">
        <f t="shared" si="25"/>
        <v>0</v>
      </c>
      <c r="K179" s="192">
        <f t="shared" si="26"/>
        <v>0</v>
      </c>
      <c r="L179" s="192">
        <f t="shared" si="27"/>
        <v>0</v>
      </c>
      <c r="M179" s="104"/>
    </row>
    <row r="180" spans="1:13">
      <c r="A180" s="175">
        <v>301</v>
      </c>
      <c r="B180" s="187" t="s">
        <v>152</v>
      </c>
      <c r="C180" s="188" t="s">
        <v>153</v>
      </c>
      <c r="D180" s="179">
        <v>290</v>
      </c>
      <c r="E180" s="179">
        <v>1</v>
      </c>
      <c r="F180" s="180">
        <f t="shared" si="21"/>
        <v>0</v>
      </c>
      <c r="G180" s="181">
        <f t="shared" si="22"/>
        <v>0</v>
      </c>
      <c r="H180" s="182">
        <f t="shared" si="23"/>
        <v>0</v>
      </c>
      <c r="I180" s="192">
        <f t="shared" si="24"/>
        <v>0</v>
      </c>
      <c r="J180" s="186">
        <f t="shared" si="25"/>
        <v>0</v>
      </c>
      <c r="K180" s="192">
        <f t="shared" si="26"/>
        <v>0</v>
      </c>
      <c r="L180" s="192">
        <f t="shared" si="27"/>
        <v>0</v>
      </c>
      <c r="M180" s="104"/>
    </row>
    <row r="181" spans="1:13">
      <c r="A181" s="175">
        <v>302</v>
      </c>
      <c r="B181" s="187" t="s">
        <v>154</v>
      </c>
      <c r="C181" s="188" t="s">
        <v>153</v>
      </c>
      <c r="D181" s="179">
        <v>290</v>
      </c>
      <c r="E181" s="179">
        <v>1</v>
      </c>
      <c r="F181" s="180">
        <f t="shared" si="21"/>
        <v>0</v>
      </c>
      <c r="G181" s="181">
        <f t="shared" si="22"/>
        <v>0</v>
      </c>
      <c r="H181" s="182">
        <f t="shared" si="23"/>
        <v>0</v>
      </c>
      <c r="I181" s="192">
        <f t="shared" si="24"/>
        <v>0</v>
      </c>
      <c r="J181" s="186">
        <f t="shared" si="25"/>
        <v>0</v>
      </c>
      <c r="K181" s="192">
        <f t="shared" si="26"/>
        <v>0</v>
      </c>
      <c r="L181" s="192">
        <f t="shared" si="27"/>
        <v>0</v>
      </c>
      <c r="M181" s="104"/>
    </row>
    <row r="182" spans="1:13">
      <c r="A182" s="175">
        <v>303</v>
      </c>
      <c r="B182" s="187" t="s">
        <v>155</v>
      </c>
      <c r="C182" s="188" t="s">
        <v>153</v>
      </c>
      <c r="D182" s="179">
        <v>290</v>
      </c>
      <c r="E182" s="179">
        <v>1</v>
      </c>
      <c r="F182" s="180">
        <f t="shared" si="21"/>
        <v>0</v>
      </c>
      <c r="G182" s="181">
        <f t="shared" si="22"/>
        <v>0</v>
      </c>
      <c r="H182" s="182">
        <f t="shared" si="23"/>
        <v>0</v>
      </c>
      <c r="I182" s="192">
        <f t="shared" si="24"/>
        <v>0</v>
      </c>
      <c r="J182" s="186">
        <f t="shared" si="25"/>
        <v>0</v>
      </c>
      <c r="K182" s="192">
        <f t="shared" si="26"/>
        <v>0</v>
      </c>
      <c r="L182" s="192">
        <f t="shared" si="27"/>
        <v>0</v>
      </c>
      <c r="M182" s="104"/>
    </row>
    <row r="183" spans="1:13">
      <c r="A183" s="175">
        <v>304</v>
      </c>
      <c r="B183" s="187" t="s">
        <v>156</v>
      </c>
      <c r="C183" s="188" t="s">
        <v>153</v>
      </c>
      <c r="D183" s="179">
        <v>290</v>
      </c>
      <c r="E183" s="179">
        <v>1</v>
      </c>
      <c r="F183" s="180">
        <f t="shared" si="21"/>
        <v>0</v>
      </c>
      <c r="G183" s="181">
        <f t="shared" si="22"/>
        <v>0</v>
      </c>
      <c r="H183" s="182">
        <f t="shared" si="23"/>
        <v>0</v>
      </c>
      <c r="I183" s="192">
        <f t="shared" si="24"/>
        <v>0</v>
      </c>
      <c r="J183" s="186">
        <f t="shared" si="25"/>
        <v>0</v>
      </c>
      <c r="K183" s="192">
        <f t="shared" si="26"/>
        <v>0</v>
      </c>
      <c r="L183" s="192">
        <f t="shared" si="27"/>
        <v>0</v>
      </c>
      <c r="M183" s="104"/>
    </row>
    <row r="184" spans="1:13">
      <c r="A184" s="175">
        <v>305</v>
      </c>
      <c r="B184" s="187" t="s">
        <v>157</v>
      </c>
      <c r="C184" s="188" t="s">
        <v>153</v>
      </c>
      <c r="D184" s="179">
        <v>290</v>
      </c>
      <c r="E184" s="179">
        <v>1</v>
      </c>
      <c r="F184" s="180">
        <f t="shared" si="21"/>
        <v>0</v>
      </c>
      <c r="G184" s="181">
        <f t="shared" si="22"/>
        <v>0</v>
      </c>
      <c r="H184" s="182">
        <f t="shared" si="23"/>
        <v>0</v>
      </c>
      <c r="I184" s="192">
        <f t="shared" si="24"/>
        <v>0</v>
      </c>
      <c r="J184" s="186">
        <f t="shared" si="25"/>
        <v>0</v>
      </c>
      <c r="K184" s="192">
        <f t="shared" si="26"/>
        <v>0</v>
      </c>
      <c r="L184" s="192">
        <f t="shared" si="27"/>
        <v>0</v>
      </c>
      <c r="M184" s="104"/>
    </row>
    <row r="185" spans="1:13">
      <c r="A185" s="175">
        <v>306</v>
      </c>
      <c r="B185" s="187" t="s">
        <v>158</v>
      </c>
      <c r="C185" s="188" t="s">
        <v>153</v>
      </c>
      <c r="D185" s="179">
        <v>290</v>
      </c>
      <c r="E185" s="179">
        <v>1</v>
      </c>
      <c r="F185" s="180">
        <f t="shared" si="21"/>
        <v>0</v>
      </c>
      <c r="G185" s="181">
        <f t="shared" si="22"/>
        <v>0</v>
      </c>
      <c r="H185" s="182">
        <f t="shared" si="23"/>
        <v>0</v>
      </c>
      <c r="I185" s="192">
        <f t="shared" si="24"/>
        <v>0</v>
      </c>
      <c r="J185" s="186">
        <f t="shared" si="25"/>
        <v>0</v>
      </c>
      <c r="K185" s="192">
        <f t="shared" si="26"/>
        <v>0</v>
      </c>
      <c r="L185" s="192">
        <f t="shared" si="27"/>
        <v>0</v>
      </c>
      <c r="M185" s="104"/>
    </row>
    <row r="186" spans="1:13">
      <c r="A186" s="175">
        <v>308</v>
      </c>
      <c r="B186" s="187" t="s">
        <v>160</v>
      </c>
      <c r="C186" s="188" t="s">
        <v>153</v>
      </c>
      <c r="D186" s="179">
        <v>290</v>
      </c>
      <c r="E186" s="179">
        <v>1</v>
      </c>
      <c r="F186" s="180">
        <f t="shared" si="21"/>
        <v>0</v>
      </c>
      <c r="G186" s="181">
        <f t="shared" si="22"/>
        <v>0</v>
      </c>
      <c r="H186" s="182">
        <f t="shared" si="23"/>
        <v>0</v>
      </c>
      <c r="I186" s="192">
        <f t="shared" si="24"/>
        <v>0</v>
      </c>
      <c r="J186" s="186">
        <f t="shared" si="25"/>
        <v>0</v>
      </c>
      <c r="K186" s="192">
        <f t="shared" si="26"/>
        <v>0</v>
      </c>
      <c r="L186" s="192">
        <f t="shared" si="27"/>
        <v>0</v>
      </c>
      <c r="M186" s="104"/>
    </row>
    <row r="187" spans="1:13">
      <c r="A187" s="175">
        <v>309</v>
      </c>
      <c r="B187" s="187" t="s">
        <v>161</v>
      </c>
      <c r="C187" s="188" t="s">
        <v>153</v>
      </c>
      <c r="D187" s="179">
        <v>290</v>
      </c>
      <c r="E187" s="179">
        <v>1</v>
      </c>
      <c r="F187" s="180">
        <f t="shared" si="21"/>
        <v>0</v>
      </c>
      <c r="G187" s="181">
        <f t="shared" si="22"/>
        <v>0</v>
      </c>
      <c r="H187" s="182">
        <f t="shared" si="23"/>
        <v>0</v>
      </c>
      <c r="I187" s="192">
        <f t="shared" si="24"/>
        <v>0</v>
      </c>
      <c r="J187" s="186">
        <f t="shared" si="25"/>
        <v>0</v>
      </c>
      <c r="K187" s="192">
        <f t="shared" si="26"/>
        <v>0</v>
      </c>
      <c r="L187" s="192">
        <f t="shared" si="27"/>
        <v>0</v>
      </c>
      <c r="M187" s="104"/>
    </row>
    <row r="188" spans="1:13">
      <c r="A188" s="175">
        <v>310</v>
      </c>
      <c r="B188" s="187" t="s">
        <v>162</v>
      </c>
      <c r="C188" s="188" t="s">
        <v>153</v>
      </c>
      <c r="D188" s="179">
        <v>290</v>
      </c>
      <c r="E188" s="179">
        <v>1</v>
      </c>
      <c r="F188" s="180">
        <f t="shared" si="21"/>
        <v>0</v>
      </c>
      <c r="G188" s="181">
        <f t="shared" si="22"/>
        <v>0</v>
      </c>
      <c r="H188" s="182">
        <f t="shared" si="23"/>
        <v>0</v>
      </c>
      <c r="I188" s="192">
        <f t="shared" si="24"/>
        <v>0</v>
      </c>
      <c r="J188" s="186">
        <f t="shared" si="25"/>
        <v>0</v>
      </c>
      <c r="K188" s="192">
        <f t="shared" si="26"/>
        <v>0</v>
      </c>
      <c r="L188" s="192">
        <f t="shared" si="27"/>
        <v>0</v>
      </c>
      <c r="M188" s="104"/>
    </row>
    <row r="189" spans="1:13">
      <c r="A189" s="175">
        <v>312</v>
      </c>
      <c r="B189" s="187" t="s">
        <v>164</v>
      </c>
      <c r="C189" s="188" t="s">
        <v>153</v>
      </c>
      <c r="D189" s="179">
        <v>290</v>
      </c>
      <c r="E189" s="179">
        <v>1</v>
      </c>
      <c r="F189" s="180">
        <f t="shared" si="21"/>
        <v>0</v>
      </c>
      <c r="G189" s="181">
        <f t="shared" si="22"/>
        <v>0</v>
      </c>
      <c r="H189" s="182">
        <f t="shared" si="23"/>
        <v>0</v>
      </c>
      <c r="I189" s="192">
        <f t="shared" si="24"/>
        <v>0</v>
      </c>
      <c r="J189" s="186">
        <f t="shared" si="25"/>
        <v>0</v>
      </c>
      <c r="K189" s="192">
        <f t="shared" si="26"/>
        <v>0</v>
      </c>
      <c r="L189" s="192">
        <f t="shared" si="27"/>
        <v>0</v>
      </c>
      <c r="M189" s="104"/>
    </row>
    <row r="190" spans="1:13">
      <c r="A190" s="121" t="s">
        <v>47</v>
      </c>
      <c r="B190" s="132"/>
      <c r="C190" s="133"/>
      <c r="D190" s="134"/>
      <c r="E190" s="134"/>
      <c r="F190" s="135"/>
      <c r="G190" s="136"/>
      <c r="H190" s="136"/>
      <c r="I190" s="137"/>
      <c r="J190" s="133"/>
      <c r="K190" s="137"/>
      <c r="L190" s="195">
        <f>SUM(L169:L189)</f>
        <v>0</v>
      </c>
      <c r="M190" s="104"/>
    </row>
    <row r="191" spans="1:13">
      <c r="B191" s="104"/>
      <c r="D191" s="105"/>
      <c r="F191" s="106"/>
      <c r="G191" s="107"/>
      <c r="I191" s="108"/>
      <c r="J191" s="104"/>
      <c r="K191" s="108"/>
      <c r="M191" s="104"/>
    </row>
    <row r="192" spans="1:13" ht="13.8">
      <c r="A192" s="200" t="s">
        <v>166</v>
      </c>
      <c r="B192" s="132"/>
      <c r="C192" s="133"/>
      <c r="D192" s="134"/>
      <c r="E192" s="134"/>
      <c r="F192" s="135"/>
      <c r="G192" s="136"/>
      <c r="H192" s="136"/>
      <c r="I192" s="137"/>
      <c r="J192" s="133"/>
      <c r="K192" s="137"/>
      <c r="L192" s="195">
        <f>L190+L164+L111+L73</f>
        <v>0</v>
      </c>
      <c r="M192" s="104"/>
    </row>
    <row r="194" spans="1:1">
      <c r="A194" s="370" t="s">
        <v>80</v>
      </c>
    </row>
  </sheetData>
  <printOptions gridLinesSet="0"/>
  <pageMargins left="0.86614173228346458" right="1.2598425196850394" top="0.78740157480314965" bottom="0.78740157480314965" header="0.39370078740157483" footer="0.19685039370078741"/>
  <pageSetup paperSize="9" scale="50" orientation="landscape" r:id="rId1"/>
  <rowBreaks count="4" manualBreakCount="4">
    <brk id="21" max="16383" man="1"/>
    <brk id="74" max="11" man="1"/>
    <brk id="112" max="16383" man="1"/>
    <brk id="165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08605-1850-438F-A521-BE85ED801EED}">
  <sheetPr>
    <tabColor theme="0" tint="-4.9989318521683403E-2"/>
  </sheetPr>
  <dimension ref="A1:P59"/>
  <sheetViews>
    <sheetView showGridLines="0" showZeros="0" zoomScale="70" zoomScaleNormal="70" workbookViewId="0">
      <pane ySplit="8" topLeftCell="A23" activePane="bottomLeft" state="frozen"/>
      <selection activeCell="D28" sqref="D28"/>
      <selection pane="bottomLeft" activeCell="A44" sqref="A44"/>
    </sheetView>
  </sheetViews>
  <sheetFormatPr defaultColWidth="9.109375" defaultRowHeight="13.2"/>
  <cols>
    <col min="1" max="1" width="35.5546875" style="60" customWidth="1"/>
    <col min="2" max="2" width="18.6640625" style="60" customWidth="1"/>
    <col min="3" max="3" width="20" style="60" customWidth="1"/>
    <col min="4" max="6" width="15.6640625" style="81" customWidth="1"/>
    <col min="7" max="7" width="17.109375" style="60" customWidth="1"/>
    <col min="8" max="8" width="18" style="60" customWidth="1"/>
    <col min="9" max="9" width="17.33203125" style="82" customWidth="1"/>
    <col min="10" max="10" width="16.5546875" style="60" customWidth="1"/>
    <col min="11" max="12" width="15.6640625" style="82" customWidth="1"/>
    <col min="13" max="15" width="9.109375" style="60"/>
    <col min="16" max="16" width="15.33203125" style="60" customWidth="1"/>
    <col min="17" max="16384" width="9.109375" style="60"/>
  </cols>
  <sheetData>
    <row r="1" spans="1:13">
      <c r="A1" s="157" t="s">
        <v>0</v>
      </c>
    </row>
    <row r="2" spans="1:13">
      <c r="A2" s="83"/>
      <c r="B2" s="84"/>
      <c r="C2" s="84"/>
      <c r="D2" s="85"/>
      <c r="E2" s="85"/>
      <c r="F2" s="85"/>
    </row>
    <row r="3" spans="1:13" ht="15.6">
      <c r="A3" s="162" t="str">
        <f>'1-Inschrijfstaat'!A3</f>
        <v>Naam opdrachtgever</v>
      </c>
      <c r="B3" s="164" t="str">
        <f>'1-Inschrijfstaat'!B3</f>
        <v xml:space="preserve">GVB </v>
      </c>
      <c r="C3" s="84"/>
      <c r="D3" s="85"/>
      <c r="E3" s="85"/>
      <c r="F3" s="85"/>
    </row>
    <row r="4" spans="1:13" ht="15.6">
      <c r="A4" s="162" t="str">
        <f>'1-Inschrijfstaat'!A4</f>
        <v>Calculatie onderdeel</v>
      </c>
      <c r="B4" s="164" t="str">
        <f ca="1">MID(CELL("bestandsnaam",$D$10),SEARCH("]",CELL("bestandsnaam",$D$10),1)+1,256)</f>
        <v xml:space="preserve">3d-Ballast perron NZL </v>
      </c>
      <c r="C4" s="84"/>
      <c r="D4" s="85"/>
      <c r="E4" s="85"/>
      <c r="F4" s="85"/>
    </row>
    <row r="5" spans="1:13" ht="15.6">
      <c r="A5" s="162" t="str">
        <f>'1-Inschrijfstaat'!A5</f>
        <v>Gebouw/plaats</v>
      </c>
      <c r="B5" s="164" t="str">
        <f>'1-Inschrijfstaat'!B5</f>
        <v>Amsterdam</v>
      </c>
      <c r="C5" s="84"/>
      <c r="D5" s="85"/>
      <c r="E5" s="85"/>
      <c r="F5" s="85"/>
    </row>
    <row r="6" spans="1:13" ht="15.6">
      <c r="A6" s="162" t="str">
        <f>'1-Inschrijfstaat'!A6</f>
        <v>Referentienummer</v>
      </c>
      <c r="B6" s="164" t="str">
        <f>'1-Inschrijfstaat'!B6</f>
        <v>2024-20</v>
      </c>
      <c r="C6" s="84"/>
      <c r="D6" s="85"/>
      <c r="E6" s="85"/>
      <c r="F6" s="85"/>
    </row>
    <row r="7" spans="1:13" ht="15.6">
      <c r="A7" s="162" t="str">
        <f>'1-Inschrijfstaat'!A7</f>
        <v>Naam leverancier</v>
      </c>
      <c r="B7" s="164">
        <f>'1-Inschrijfstaat'!B7</f>
        <v>0</v>
      </c>
      <c r="C7" s="84"/>
      <c r="D7" s="85"/>
      <c r="E7" s="85"/>
      <c r="F7" s="85"/>
    </row>
    <row r="8" spans="1:13" ht="15.6">
      <c r="A8" s="162" t="str">
        <f>'1-Inschrijfstaat'!A8</f>
        <v>Prijspeil</v>
      </c>
      <c r="B8" s="283">
        <f>'1-Inschrijfstaat'!B8</f>
        <v>45658</v>
      </c>
      <c r="C8" s="84"/>
      <c r="D8" s="85"/>
      <c r="E8" s="85"/>
      <c r="F8" s="85"/>
    </row>
    <row r="9" spans="1:13" ht="15.6">
      <c r="A9" s="162" t="str">
        <f>'1-Inschrijfstaat'!A9</f>
        <v>Perceel</v>
      </c>
      <c r="B9" s="303" t="str">
        <f>'1-Inschrijfstaat'!B9</f>
        <v>3 Specialistiche schoonmaak</v>
      </c>
      <c r="C9" s="84"/>
      <c r="D9" s="85"/>
      <c r="E9" s="85"/>
      <c r="F9" s="85"/>
    </row>
    <row r="10" spans="1:13">
      <c r="A10" s="86"/>
      <c r="B10" s="84"/>
      <c r="C10" s="84"/>
      <c r="D10" s="85"/>
      <c r="E10" s="85"/>
      <c r="F10" s="85"/>
    </row>
    <row r="11" spans="1:13">
      <c r="A11" s="172" t="s">
        <v>167</v>
      </c>
      <c r="B11" s="155" t="s">
        <v>56</v>
      </c>
      <c r="C11" s="155" t="s">
        <v>168</v>
      </c>
      <c r="D11" s="85"/>
      <c r="E11" s="85"/>
      <c r="F11" s="85"/>
      <c r="H11" s="102"/>
    </row>
    <row r="12" spans="1:13">
      <c r="A12" s="101" t="s">
        <v>81</v>
      </c>
      <c r="B12" s="148" t="s">
        <v>94</v>
      </c>
      <c r="C12" s="308"/>
      <c r="D12" s="85"/>
      <c r="E12" s="85"/>
      <c r="F12" s="85"/>
    </row>
    <row r="13" spans="1:13">
      <c r="A13" s="174" t="s">
        <v>83</v>
      </c>
      <c r="B13" s="148" t="s">
        <v>94</v>
      </c>
      <c r="C13" s="308"/>
      <c r="D13" s="85"/>
      <c r="E13" s="85"/>
      <c r="F13" s="85"/>
    </row>
    <row r="14" spans="1:13">
      <c r="A14" s="87"/>
      <c r="C14" s="88"/>
      <c r="D14" s="85"/>
      <c r="E14" s="85"/>
      <c r="F14" s="85"/>
    </row>
    <row r="15" spans="1:13" ht="87" customHeight="1">
      <c r="A15" s="172" t="s">
        <v>95</v>
      </c>
      <c r="B15" s="155" t="s">
        <v>169</v>
      </c>
      <c r="C15" s="172" t="s">
        <v>170</v>
      </c>
      <c r="D15" s="155" t="s">
        <v>171</v>
      </c>
      <c r="E15" s="85"/>
      <c r="F15" s="85"/>
      <c r="I15" s="60"/>
      <c r="J15" s="82"/>
      <c r="K15" s="60"/>
      <c r="M15" s="82"/>
    </row>
    <row r="16" spans="1:13">
      <c r="A16" s="148">
        <v>2</v>
      </c>
      <c r="B16" s="383"/>
      <c r="C16" s="384"/>
      <c r="D16" s="384"/>
      <c r="E16" s="85"/>
      <c r="F16" s="85"/>
      <c r="G16" s="85"/>
      <c r="I16" s="60"/>
      <c r="J16" s="82"/>
      <c r="K16" s="60"/>
      <c r="M16" s="82"/>
    </row>
    <row r="17" spans="1:13">
      <c r="A17" s="148">
        <v>10</v>
      </c>
      <c r="B17" s="384"/>
      <c r="C17" s="383"/>
      <c r="D17" s="383"/>
      <c r="E17" s="85"/>
      <c r="F17" s="85"/>
      <c r="G17" s="85"/>
      <c r="I17" s="60"/>
      <c r="J17" s="82"/>
      <c r="K17" s="60"/>
      <c r="M17" s="82"/>
    </row>
    <row r="18" spans="1:13" ht="74.400000000000006" customHeight="1">
      <c r="A18" s="84"/>
      <c r="B18" s="84"/>
      <c r="C18" s="84"/>
      <c r="D18" s="85"/>
      <c r="E18" s="85"/>
      <c r="F18" s="85"/>
      <c r="J18" s="155" t="s">
        <v>100</v>
      </c>
    </row>
    <row r="19" spans="1:13">
      <c r="A19" s="84" t="s">
        <v>169</v>
      </c>
      <c r="B19" s="85"/>
      <c r="C19" s="85"/>
      <c r="D19" s="89"/>
      <c r="E19" s="90"/>
      <c r="F19" s="90"/>
      <c r="G19" s="90"/>
      <c r="H19" s="90"/>
      <c r="J19" s="196"/>
    </row>
    <row r="20" spans="1:13" ht="91.2" customHeight="1">
      <c r="A20" s="172" t="s">
        <v>102</v>
      </c>
      <c r="B20" s="172" t="s">
        <v>172</v>
      </c>
      <c r="C20" s="172" t="s">
        <v>48</v>
      </c>
      <c r="D20" s="172" t="s">
        <v>173</v>
      </c>
      <c r="E20" s="172" t="s">
        <v>174</v>
      </c>
      <c r="F20" s="172" t="s">
        <v>175</v>
      </c>
      <c r="G20" s="172" t="s">
        <v>176</v>
      </c>
      <c r="H20" s="172" t="s">
        <v>177</v>
      </c>
      <c r="I20" s="172" t="s">
        <v>178</v>
      </c>
      <c r="J20" s="172" t="s">
        <v>179</v>
      </c>
      <c r="K20" s="172" t="s">
        <v>180</v>
      </c>
      <c r="L20" s="172" t="s">
        <v>181</v>
      </c>
    </row>
    <row r="21" spans="1:13">
      <c r="A21" s="199">
        <v>601</v>
      </c>
      <c r="B21" s="187" t="s">
        <v>182</v>
      </c>
      <c r="C21" s="188" t="s">
        <v>87</v>
      </c>
      <c r="D21" s="179">
        <v>143</v>
      </c>
      <c r="E21" s="179">
        <v>10</v>
      </c>
      <c r="F21" s="180">
        <f t="shared" ref="F21:F27" si="0">VLOOKUP(E21,$A$17:$D$17,2,FALSE)</f>
        <v>0</v>
      </c>
      <c r="G21" s="181">
        <f t="shared" ref="G21:G27" si="1">F21*D21/60</f>
        <v>0</v>
      </c>
      <c r="H21" s="182">
        <f t="shared" ref="H21:H27" si="2">G21*E21</f>
        <v>0</v>
      </c>
      <c r="I21" s="192">
        <f t="shared" ref="I21:I27" si="3">$C$12</f>
        <v>0</v>
      </c>
      <c r="J21" s="186">
        <f>H21*$J$19</f>
        <v>0</v>
      </c>
      <c r="K21" s="192">
        <f t="shared" ref="K21:K27" si="4">J21*$C$13</f>
        <v>0</v>
      </c>
      <c r="L21" s="192">
        <f t="shared" ref="L21:L27" si="5">(H21*I21)+K21</f>
        <v>0</v>
      </c>
    </row>
    <row r="22" spans="1:13">
      <c r="A22" s="199">
        <v>602</v>
      </c>
      <c r="B22" s="187" t="s">
        <v>183</v>
      </c>
      <c r="C22" s="188" t="s">
        <v>87</v>
      </c>
      <c r="D22" s="179">
        <v>300</v>
      </c>
      <c r="E22" s="179">
        <v>10</v>
      </c>
      <c r="F22" s="180">
        <f t="shared" si="0"/>
        <v>0</v>
      </c>
      <c r="G22" s="181">
        <f t="shared" si="1"/>
        <v>0</v>
      </c>
      <c r="H22" s="182">
        <f t="shared" si="2"/>
        <v>0</v>
      </c>
      <c r="I22" s="192">
        <f t="shared" si="3"/>
        <v>0</v>
      </c>
      <c r="J22" s="186">
        <f t="shared" ref="J22:J27" si="6">H22*$J$19</f>
        <v>0</v>
      </c>
      <c r="K22" s="192">
        <f t="shared" si="4"/>
        <v>0</v>
      </c>
      <c r="L22" s="192">
        <f t="shared" si="5"/>
        <v>0</v>
      </c>
    </row>
    <row r="23" spans="1:13">
      <c r="A23" s="199">
        <v>603</v>
      </c>
      <c r="B23" s="187" t="s">
        <v>184</v>
      </c>
      <c r="C23" s="188" t="s">
        <v>87</v>
      </c>
      <c r="D23" s="179">
        <v>144</v>
      </c>
      <c r="E23" s="179">
        <v>10</v>
      </c>
      <c r="F23" s="180">
        <f t="shared" si="0"/>
        <v>0</v>
      </c>
      <c r="G23" s="181">
        <f t="shared" si="1"/>
        <v>0</v>
      </c>
      <c r="H23" s="182">
        <f t="shared" si="2"/>
        <v>0</v>
      </c>
      <c r="I23" s="192">
        <f t="shared" si="3"/>
        <v>0</v>
      </c>
      <c r="J23" s="186">
        <f t="shared" si="6"/>
        <v>0</v>
      </c>
      <c r="K23" s="192">
        <f t="shared" si="4"/>
        <v>0</v>
      </c>
      <c r="L23" s="192">
        <f t="shared" si="5"/>
        <v>0</v>
      </c>
    </row>
    <row r="24" spans="1:13">
      <c r="A24" s="199">
        <v>604</v>
      </c>
      <c r="B24" s="187" t="s">
        <v>185</v>
      </c>
      <c r="C24" s="188" t="s">
        <v>87</v>
      </c>
      <c r="D24" s="179">
        <v>143</v>
      </c>
      <c r="E24" s="179">
        <v>10</v>
      </c>
      <c r="F24" s="180">
        <f t="shared" si="0"/>
        <v>0</v>
      </c>
      <c r="G24" s="181">
        <f t="shared" si="1"/>
        <v>0</v>
      </c>
      <c r="H24" s="182">
        <f t="shared" si="2"/>
        <v>0</v>
      </c>
      <c r="I24" s="192">
        <f t="shared" si="3"/>
        <v>0</v>
      </c>
      <c r="J24" s="186">
        <f t="shared" si="6"/>
        <v>0</v>
      </c>
      <c r="K24" s="192">
        <f t="shared" si="4"/>
        <v>0</v>
      </c>
      <c r="L24" s="192">
        <f t="shared" si="5"/>
        <v>0</v>
      </c>
    </row>
    <row r="25" spans="1:13">
      <c r="A25" s="199">
        <v>605</v>
      </c>
      <c r="B25" s="187" t="s">
        <v>186</v>
      </c>
      <c r="C25" s="188" t="s">
        <v>87</v>
      </c>
      <c r="D25" s="179">
        <v>150</v>
      </c>
      <c r="E25" s="179">
        <v>10</v>
      </c>
      <c r="F25" s="180">
        <f t="shared" si="0"/>
        <v>0</v>
      </c>
      <c r="G25" s="181">
        <f t="shared" si="1"/>
        <v>0</v>
      </c>
      <c r="H25" s="182">
        <f t="shared" si="2"/>
        <v>0</v>
      </c>
      <c r="I25" s="192">
        <f t="shared" si="3"/>
        <v>0</v>
      </c>
      <c r="J25" s="186">
        <f t="shared" si="6"/>
        <v>0</v>
      </c>
      <c r="K25" s="192">
        <f t="shared" si="4"/>
        <v>0</v>
      </c>
      <c r="L25" s="192">
        <f t="shared" si="5"/>
        <v>0</v>
      </c>
    </row>
    <row r="26" spans="1:13">
      <c r="A26" s="199">
        <v>607</v>
      </c>
      <c r="B26" s="187" t="s">
        <v>187</v>
      </c>
      <c r="C26" s="188" t="s">
        <v>87</v>
      </c>
      <c r="D26" s="179">
        <v>150</v>
      </c>
      <c r="E26" s="179">
        <v>10</v>
      </c>
      <c r="F26" s="180">
        <f t="shared" si="0"/>
        <v>0</v>
      </c>
      <c r="G26" s="181">
        <f t="shared" si="1"/>
        <v>0</v>
      </c>
      <c r="H26" s="182">
        <f t="shared" si="2"/>
        <v>0</v>
      </c>
      <c r="I26" s="192">
        <f t="shared" si="3"/>
        <v>0</v>
      </c>
      <c r="J26" s="186">
        <f t="shared" si="6"/>
        <v>0</v>
      </c>
      <c r="K26" s="192">
        <f t="shared" si="4"/>
        <v>0</v>
      </c>
      <c r="L26" s="192">
        <f t="shared" si="5"/>
        <v>0</v>
      </c>
    </row>
    <row r="27" spans="1:13">
      <c r="A27" s="199">
        <v>608</v>
      </c>
      <c r="B27" s="187" t="s">
        <v>188</v>
      </c>
      <c r="C27" s="188" t="s">
        <v>87</v>
      </c>
      <c r="D27" s="179">
        <v>150</v>
      </c>
      <c r="E27" s="179">
        <v>10</v>
      </c>
      <c r="F27" s="180">
        <f t="shared" si="0"/>
        <v>0</v>
      </c>
      <c r="G27" s="181">
        <f t="shared" si="1"/>
        <v>0</v>
      </c>
      <c r="H27" s="182">
        <f t="shared" si="2"/>
        <v>0</v>
      </c>
      <c r="I27" s="192">
        <f t="shared" si="3"/>
        <v>0</v>
      </c>
      <c r="J27" s="186">
        <f t="shared" si="6"/>
        <v>0</v>
      </c>
      <c r="K27" s="192">
        <f t="shared" si="4"/>
        <v>0</v>
      </c>
      <c r="L27" s="192">
        <f t="shared" si="5"/>
        <v>0</v>
      </c>
    </row>
    <row r="28" spans="1:13">
      <c r="A28" s="194" t="s">
        <v>47</v>
      </c>
      <c r="B28" s="91"/>
      <c r="C28" s="92"/>
      <c r="D28" s="93"/>
      <c r="E28" s="93"/>
      <c r="F28" s="93"/>
      <c r="G28" s="92"/>
      <c r="H28" s="92"/>
      <c r="I28" s="94"/>
      <c r="J28" s="92"/>
      <c r="K28" s="94"/>
      <c r="L28" s="195">
        <f>SUM(L21:L27)</f>
        <v>0</v>
      </c>
    </row>
    <row r="29" spans="1:13">
      <c r="A29" s="99"/>
      <c r="B29" s="86"/>
      <c r="I29" s="197"/>
      <c r="K29" s="197"/>
      <c r="L29" s="198"/>
    </row>
    <row r="30" spans="1:13" ht="71.400000000000006" customHeight="1">
      <c r="A30" s="84"/>
      <c r="B30" s="84"/>
      <c r="C30" s="84"/>
      <c r="D30" s="85"/>
      <c r="E30" s="85"/>
      <c r="F30" s="85"/>
      <c r="J30" s="155" t="s">
        <v>100</v>
      </c>
    </row>
    <row r="31" spans="1:13">
      <c r="A31" s="84" t="s">
        <v>481</v>
      </c>
      <c r="B31" s="85"/>
      <c r="C31" s="85"/>
      <c r="D31" s="89"/>
      <c r="E31" s="90"/>
      <c r="F31" s="90"/>
      <c r="G31" s="90"/>
      <c r="H31" s="90"/>
      <c r="J31" s="196"/>
    </row>
    <row r="32" spans="1:13" ht="90" customHeight="1">
      <c r="A32" s="172" t="s">
        <v>102</v>
      </c>
      <c r="B32" s="172" t="s">
        <v>172</v>
      </c>
      <c r="C32" s="172" t="s">
        <v>48</v>
      </c>
      <c r="D32" s="172" t="s">
        <v>173</v>
      </c>
      <c r="E32" s="172" t="s">
        <v>174</v>
      </c>
      <c r="F32" s="172" t="s">
        <v>175</v>
      </c>
      <c r="G32" s="172" t="s">
        <v>176</v>
      </c>
      <c r="H32" s="172" t="s">
        <v>177</v>
      </c>
      <c r="I32" s="172" t="s">
        <v>178</v>
      </c>
      <c r="J32" s="172" t="s">
        <v>179</v>
      </c>
      <c r="K32" s="172" t="s">
        <v>180</v>
      </c>
      <c r="L32" s="172" t="s">
        <v>181</v>
      </c>
    </row>
    <row r="33" spans="1:16">
      <c r="A33" s="199">
        <f>A21</f>
        <v>601</v>
      </c>
      <c r="B33" s="187" t="s">
        <v>182</v>
      </c>
      <c r="C33" s="188" t="s">
        <v>87</v>
      </c>
      <c r="D33" s="179">
        <v>143</v>
      </c>
      <c r="E33" s="179">
        <v>2</v>
      </c>
      <c r="F33" s="180">
        <f t="shared" ref="F33:F39" si="7">VLOOKUP(E33,$A$16:$D$17,3,FALSE)</f>
        <v>0</v>
      </c>
      <c r="G33" s="181">
        <f t="shared" ref="G33:G39" si="8">IF(E33="NVT"," ",H33/E33)</f>
        <v>0</v>
      </c>
      <c r="H33" s="182">
        <f t="shared" ref="H33:H39" si="9">IF(E33="n.v.t.","",D33*F33)</f>
        <v>0</v>
      </c>
      <c r="I33" s="192">
        <f t="shared" ref="I33:I39" si="10">$C$12</f>
        <v>0</v>
      </c>
      <c r="J33" s="186">
        <f t="shared" ref="J33:J39" si="11">$J$31*H33</f>
        <v>0</v>
      </c>
      <c r="K33" s="192">
        <f t="shared" ref="K33:K39" si="12">J33*$C$13</f>
        <v>0</v>
      </c>
      <c r="L33" s="192">
        <f>(H33*I33)+K33</f>
        <v>0</v>
      </c>
    </row>
    <row r="34" spans="1:16">
      <c r="A34" s="199">
        <f t="shared" ref="A34:A39" si="13">A22</f>
        <v>602</v>
      </c>
      <c r="B34" s="187" t="s">
        <v>183</v>
      </c>
      <c r="C34" s="188" t="s">
        <v>87</v>
      </c>
      <c r="D34" s="179">
        <v>300</v>
      </c>
      <c r="E34" s="179">
        <v>2</v>
      </c>
      <c r="F34" s="180">
        <f t="shared" si="7"/>
        <v>0</v>
      </c>
      <c r="G34" s="181">
        <f t="shared" si="8"/>
        <v>0</v>
      </c>
      <c r="H34" s="182">
        <f t="shared" si="9"/>
        <v>0</v>
      </c>
      <c r="I34" s="192">
        <f t="shared" si="10"/>
        <v>0</v>
      </c>
      <c r="J34" s="186">
        <f t="shared" si="11"/>
        <v>0</v>
      </c>
      <c r="K34" s="192">
        <f t="shared" si="12"/>
        <v>0</v>
      </c>
      <c r="L34" s="192">
        <f t="shared" ref="L34:L39" si="14">(H34*I34)+K34</f>
        <v>0</v>
      </c>
    </row>
    <row r="35" spans="1:16">
      <c r="A35" s="199">
        <f t="shared" si="13"/>
        <v>603</v>
      </c>
      <c r="B35" s="187" t="s">
        <v>184</v>
      </c>
      <c r="C35" s="188" t="s">
        <v>87</v>
      </c>
      <c r="D35" s="179">
        <v>144</v>
      </c>
      <c r="E35" s="179">
        <v>2</v>
      </c>
      <c r="F35" s="180">
        <f t="shared" si="7"/>
        <v>0</v>
      </c>
      <c r="G35" s="181">
        <f t="shared" si="8"/>
        <v>0</v>
      </c>
      <c r="H35" s="182">
        <f t="shared" si="9"/>
        <v>0</v>
      </c>
      <c r="I35" s="192">
        <f t="shared" si="10"/>
        <v>0</v>
      </c>
      <c r="J35" s="186">
        <f t="shared" si="11"/>
        <v>0</v>
      </c>
      <c r="K35" s="192">
        <f t="shared" si="12"/>
        <v>0</v>
      </c>
      <c r="L35" s="192">
        <f t="shared" si="14"/>
        <v>0</v>
      </c>
    </row>
    <row r="36" spans="1:16">
      <c r="A36" s="199">
        <f t="shared" si="13"/>
        <v>604</v>
      </c>
      <c r="B36" s="187" t="s">
        <v>185</v>
      </c>
      <c r="C36" s="188" t="s">
        <v>87</v>
      </c>
      <c r="D36" s="179">
        <v>143</v>
      </c>
      <c r="E36" s="179">
        <v>2</v>
      </c>
      <c r="F36" s="180">
        <f t="shared" si="7"/>
        <v>0</v>
      </c>
      <c r="G36" s="181">
        <f t="shared" si="8"/>
        <v>0</v>
      </c>
      <c r="H36" s="182">
        <f t="shared" si="9"/>
        <v>0</v>
      </c>
      <c r="I36" s="192">
        <f t="shared" si="10"/>
        <v>0</v>
      </c>
      <c r="J36" s="186">
        <f t="shared" si="11"/>
        <v>0</v>
      </c>
      <c r="K36" s="192">
        <f t="shared" si="12"/>
        <v>0</v>
      </c>
      <c r="L36" s="192">
        <f t="shared" si="14"/>
        <v>0</v>
      </c>
    </row>
    <row r="37" spans="1:16">
      <c r="A37" s="199">
        <f t="shared" si="13"/>
        <v>605</v>
      </c>
      <c r="B37" s="187" t="s">
        <v>186</v>
      </c>
      <c r="C37" s="188" t="s">
        <v>87</v>
      </c>
      <c r="D37" s="179">
        <v>150</v>
      </c>
      <c r="E37" s="179">
        <v>2</v>
      </c>
      <c r="F37" s="180">
        <f t="shared" si="7"/>
        <v>0</v>
      </c>
      <c r="G37" s="181">
        <f t="shared" si="8"/>
        <v>0</v>
      </c>
      <c r="H37" s="182">
        <f t="shared" si="9"/>
        <v>0</v>
      </c>
      <c r="I37" s="192">
        <f t="shared" si="10"/>
        <v>0</v>
      </c>
      <c r="J37" s="186">
        <f t="shared" si="11"/>
        <v>0</v>
      </c>
      <c r="K37" s="192">
        <f t="shared" si="12"/>
        <v>0</v>
      </c>
      <c r="L37" s="192">
        <f t="shared" si="14"/>
        <v>0</v>
      </c>
    </row>
    <row r="38" spans="1:16">
      <c r="A38" s="199">
        <f t="shared" si="13"/>
        <v>607</v>
      </c>
      <c r="B38" s="187" t="s">
        <v>187</v>
      </c>
      <c r="C38" s="188" t="s">
        <v>87</v>
      </c>
      <c r="D38" s="179">
        <v>150</v>
      </c>
      <c r="E38" s="179">
        <v>2</v>
      </c>
      <c r="F38" s="180">
        <f t="shared" si="7"/>
        <v>0</v>
      </c>
      <c r="G38" s="181">
        <f t="shared" si="8"/>
        <v>0</v>
      </c>
      <c r="H38" s="182">
        <f t="shared" si="9"/>
        <v>0</v>
      </c>
      <c r="I38" s="192">
        <f t="shared" si="10"/>
        <v>0</v>
      </c>
      <c r="J38" s="186">
        <f t="shared" si="11"/>
        <v>0</v>
      </c>
      <c r="K38" s="192">
        <f t="shared" si="12"/>
        <v>0</v>
      </c>
      <c r="L38" s="192">
        <f t="shared" si="14"/>
        <v>0</v>
      </c>
    </row>
    <row r="39" spans="1:16">
      <c r="A39" s="199">
        <f t="shared" si="13"/>
        <v>608</v>
      </c>
      <c r="B39" s="187" t="s">
        <v>188</v>
      </c>
      <c r="C39" s="188" t="s">
        <v>87</v>
      </c>
      <c r="D39" s="179">
        <v>150</v>
      </c>
      <c r="E39" s="179">
        <v>2</v>
      </c>
      <c r="F39" s="180">
        <f t="shared" si="7"/>
        <v>0</v>
      </c>
      <c r="G39" s="181">
        <f t="shared" si="8"/>
        <v>0</v>
      </c>
      <c r="H39" s="182">
        <f t="shared" si="9"/>
        <v>0</v>
      </c>
      <c r="I39" s="192">
        <f t="shared" si="10"/>
        <v>0</v>
      </c>
      <c r="J39" s="186">
        <f t="shared" si="11"/>
        <v>0</v>
      </c>
      <c r="K39" s="192">
        <f t="shared" si="12"/>
        <v>0</v>
      </c>
      <c r="L39" s="192">
        <f t="shared" si="14"/>
        <v>0</v>
      </c>
    </row>
    <row r="40" spans="1:16" s="99" customFormat="1">
      <c r="A40" s="194" t="s">
        <v>47</v>
      </c>
      <c r="B40" s="95"/>
      <c r="C40" s="96"/>
      <c r="D40" s="97"/>
      <c r="E40" s="97"/>
      <c r="F40" s="97"/>
      <c r="G40" s="96"/>
      <c r="H40" s="96"/>
      <c r="I40" s="98"/>
      <c r="J40" s="96"/>
      <c r="K40" s="98"/>
      <c r="L40" s="195">
        <f>SUM(L33:L39)</f>
        <v>0</v>
      </c>
      <c r="O40" s="60"/>
      <c r="P40" s="60"/>
    </row>
    <row r="41" spans="1:16">
      <c r="B41" s="86"/>
    </row>
    <row r="42" spans="1:16" ht="76.95" customHeight="1">
      <c r="A42" s="84"/>
      <c r="B42" s="84"/>
      <c r="C42" s="84"/>
      <c r="D42" s="85"/>
      <c r="E42" s="85"/>
      <c r="F42" s="85"/>
      <c r="J42" s="155" t="s">
        <v>100</v>
      </c>
    </row>
    <row r="43" spans="1:16">
      <c r="A43" s="84" t="s">
        <v>479</v>
      </c>
      <c r="B43" s="85"/>
      <c r="C43" s="85"/>
      <c r="D43" s="89"/>
      <c r="E43" s="90"/>
      <c r="F43" s="90"/>
      <c r="G43" s="90"/>
      <c r="H43" s="90"/>
      <c r="J43" s="196"/>
    </row>
    <row r="44" spans="1:16" ht="87" customHeight="1">
      <c r="A44" s="172" t="s">
        <v>102</v>
      </c>
      <c r="B44" s="172" t="s">
        <v>172</v>
      </c>
      <c r="C44" s="172" t="s">
        <v>48</v>
      </c>
      <c r="D44" s="172" t="s">
        <v>173</v>
      </c>
      <c r="E44" s="172" t="s">
        <v>174</v>
      </c>
      <c r="F44" s="172" t="s">
        <v>175</v>
      </c>
      <c r="G44" s="172" t="s">
        <v>176</v>
      </c>
      <c r="H44" s="172" t="s">
        <v>177</v>
      </c>
      <c r="I44" s="172" t="s">
        <v>178</v>
      </c>
      <c r="J44" s="172" t="s">
        <v>179</v>
      </c>
      <c r="K44" s="172" t="s">
        <v>180</v>
      </c>
      <c r="L44" s="172" t="s">
        <v>181</v>
      </c>
    </row>
    <row r="45" spans="1:16">
      <c r="A45" s="199">
        <f>A33</f>
        <v>601</v>
      </c>
      <c r="B45" s="187" t="s">
        <v>182</v>
      </c>
      <c r="C45" s="188" t="s">
        <v>87</v>
      </c>
      <c r="D45" s="179">
        <v>143</v>
      </c>
      <c r="E45" s="179">
        <v>2</v>
      </c>
      <c r="F45" s="180">
        <f t="shared" ref="F45:F51" si="15">VLOOKUP(E45,$A$16:$D$17,4,FALSE)</f>
        <v>0</v>
      </c>
      <c r="G45" s="181">
        <f t="shared" ref="G45:G51" si="16">F45*D45/60</f>
        <v>0</v>
      </c>
      <c r="H45" s="182">
        <f t="shared" ref="H45:H51" si="17">G45*E45</f>
        <v>0</v>
      </c>
      <c r="I45" s="192">
        <f t="shared" ref="I45:I51" si="18">$C$12</f>
        <v>0</v>
      </c>
      <c r="J45" s="186">
        <f>H45*$J$43</f>
        <v>0</v>
      </c>
      <c r="K45" s="192">
        <f t="shared" ref="K45:K51" si="19">J45*$C$13</f>
        <v>0</v>
      </c>
      <c r="L45" s="192">
        <f>(H45*I45)+K45</f>
        <v>0</v>
      </c>
    </row>
    <row r="46" spans="1:16">
      <c r="A46" s="199">
        <f t="shared" ref="A46:A51" si="20">A34</f>
        <v>602</v>
      </c>
      <c r="B46" s="187" t="s">
        <v>183</v>
      </c>
      <c r="C46" s="188" t="s">
        <v>87</v>
      </c>
      <c r="D46" s="179">
        <v>300</v>
      </c>
      <c r="E46" s="179">
        <v>2</v>
      </c>
      <c r="F46" s="180">
        <f t="shared" si="15"/>
        <v>0</v>
      </c>
      <c r="G46" s="181">
        <f t="shared" si="16"/>
        <v>0</v>
      </c>
      <c r="H46" s="182">
        <f t="shared" si="17"/>
        <v>0</v>
      </c>
      <c r="I46" s="192">
        <f t="shared" si="18"/>
        <v>0</v>
      </c>
      <c r="J46" s="186">
        <f t="shared" ref="J46:J51" si="21">H46*$J$43</f>
        <v>0</v>
      </c>
      <c r="K46" s="192">
        <f t="shared" si="19"/>
        <v>0</v>
      </c>
      <c r="L46" s="192">
        <f t="shared" ref="L46:L51" si="22">(H46*I46)+K46</f>
        <v>0</v>
      </c>
    </row>
    <row r="47" spans="1:16">
      <c r="A47" s="199">
        <f t="shared" si="20"/>
        <v>603</v>
      </c>
      <c r="B47" s="187" t="s">
        <v>184</v>
      </c>
      <c r="C47" s="188" t="s">
        <v>87</v>
      </c>
      <c r="D47" s="179">
        <v>144</v>
      </c>
      <c r="E47" s="179">
        <v>2</v>
      </c>
      <c r="F47" s="180">
        <f t="shared" si="15"/>
        <v>0</v>
      </c>
      <c r="G47" s="181">
        <f t="shared" si="16"/>
        <v>0</v>
      </c>
      <c r="H47" s="182">
        <f t="shared" si="17"/>
        <v>0</v>
      </c>
      <c r="I47" s="192">
        <f t="shared" si="18"/>
        <v>0</v>
      </c>
      <c r="J47" s="186">
        <f t="shared" si="21"/>
        <v>0</v>
      </c>
      <c r="K47" s="192">
        <f t="shared" si="19"/>
        <v>0</v>
      </c>
      <c r="L47" s="192">
        <f t="shared" si="22"/>
        <v>0</v>
      </c>
    </row>
    <row r="48" spans="1:16">
      <c r="A48" s="199">
        <f t="shared" si="20"/>
        <v>604</v>
      </c>
      <c r="B48" s="187" t="s">
        <v>185</v>
      </c>
      <c r="C48" s="188" t="s">
        <v>87</v>
      </c>
      <c r="D48" s="179">
        <v>143</v>
      </c>
      <c r="E48" s="179">
        <v>2</v>
      </c>
      <c r="F48" s="180">
        <f t="shared" si="15"/>
        <v>0</v>
      </c>
      <c r="G48" s="181">
        <f t="shared" si="16"/>
        <v>0</v>
      </c>
      <c r="H48" s="182">
        <f t="shared" si="17"/>
        <v>0</v>
      </c>
      <c r="I48" s="192">
        <f t="shared" si="18"/>
        <v>0</v>
      </c>
      <c r="J48" s="186">
        <f t="shared" si="21"/>
        <v>0</v>
      </c>
      <c r="K48" s="192">
        <f t="shared" si="19"/>
        <v>0</v>
      </c>
      <c r="L48" s="192">
        <f t="shared" si="22"/>
        <v>0</v>
      </c>
    </row>
    <row r="49" spans="1:12">
      <c r="A49" s="199">
        <f t="shared" si="20"/>
        <v>605</v>
      </c>
      <c r="B49" s="187" t="s">
        <v>186</v>
      </c>
      <c r="C49" s="188" t="s">
        <v>87</v>
      </c>
      <c r="D49" s="179">
        <v>150</v>
      </c>
      <c r="E49" s="179">
        <v>2</v>
      </c>
      <c r="F49" s="180">
        <f t="shared" si="15"/>
        <v>0</v>
      </c>
      <c r="G49" s="181">
        <f t="shared" si="16"/>
        <v>0</v>
      </c>
      <c r="H49" s="182">
        <f t="shared" si="17"/>
        <v>0</v>
      </c>
      <c r="I49" s="192">
        <f t="shared" si="18"/>
        <v>0</v>
      </c>
      <c r="J49" s="186">
        <f t="shared" si="21"/>
        <v>0</v>
      </c>
      <c r="K49" s="192">
        <f t="shared" si="19"/>
        <v>0</v>
      </c>
      <c r="L49" s="192">
        <f t="shared" si="22"/>
        <v>0</v>
      </c>
    </row>
    <row r="50" spans="1:12">
      <c r="A50" s="199">
        <f t="shared" si="20"/>
        <v>607</v>
      </c>
      <c r="B50" s="187" t="s">
        <v>187</v>
      </c>
      <c r="C50" s="188" t="s">
        <v>87</v>
      </c>
      <c r="D50" s="179">
        <v>150</v>
      </c>
      <c r="E50" s="179">
        <v>2</v>
      </c>
      <c r="F50" s="180">
        <f t="shared" si="15"/>
        <v>0</v>
      </c>
      <c r="G50" s="181">
        <f t="shared" si="16"/>
        <v>0</v>
      </c>
      <c r="H50" s="182">
        <f t="shared" si="17"/>
        <v>0</v>
      </c>
      <c r="I50" s="192">
        <f t="shared" si="18"/>
        <v>0</v>
      </c>
      <c r="J50" s="186">
        <f t="shared" si="21"/>
        <v>0</v>
      </c>
      <c r="K50" s="192">
        <f t="shared" si="19"/>
        <v>0</v>
      </c>
      <c r="L50" s="192">
        <f t="shared" si="22"/>
        <v>0</v>
      </c>
    </row>
    <row r="51" spans="1:12">
      <c r="A51" s="199">
        <f t="shared" si="20"/>
        <v>608</v>
      </c>
      <c r="B51" s="187" t="s">
        <v>188</v>
      </c>
      <c r="C51" s="188" t="s">
        <v>87</v>
      </c>
      <c r="D51" s="179">
        <v>150</v>
      </c>
      <c r="E51" s="179">
        <v>2</v>
      </c>
      <c r="F51" s="180">
        <f t="shared" si="15"/>
        <v>0</v>
      </c>
      <c r="G51" s="181">
        <f t="shared" si="16"/>
        <v>0</v>
      </c>
      <c r="H51" s="182">
        <f t="shared" si="17"/>
        <v>0</v>
      </c>
      <c r="I51" s="192">
        <f t="shared" si="18"/>
        <v>0</v>
      </c>
      <c r="J51" s="186">
        <f t="shared" si="21"/>
        <v>0</v>
      </c>
      <c r="K51" s="192">
        <f t="shared" si="19"/>
        <v>0</v>
      </c>
      <c r="L51" s="192">
        <f t="shared" si="22"/>
        <v>0</v>
      </c>
    </row>
    <row r="52" spans="1:12">
      <c r="A52" s="194" t="s">
        <v>47</v>
      </c>
      <c r="B52" s="95"/>
      <c r="C52" s="96"/>
      <c r="D52" s="97"/>
      <c r="E52" s="97"/>
      <c r="F52" s="97"/>
      <c r="G52" s="96"/>
      <c r="H52" s="96"/>
      <c r="I52" s="98"/>
      <c r="J52" s="96"/>
      <c r="K52" s="98"/>
      <c r="L52" s="195">
        <f>SUM(L45:L51)</f>
        <v>0</v>
      </c>
    </row>
    <row r="53" spans="1:12">
      <c r="B53" s="86"/>
    </row>
    <row r="55" spans="1:12" ht="13.8">
      <c r="A55" s="200" t="s">
        <v>166</v>
      </c>
      <c r="B55" s="201"/>
      <c r="C55" s="202"/>
      <c r="D55" s="203"/>
      <c r="E55" s="203"/>
      <c r="F55" s="203"/>
      <c r="G55" s="202"/>
      <c r="H55" s="202"/>
      <c r="I55" s="204"/>
      <c r="J55" s="202"/>
      <c r="K55" s="204"/>
      <c r="L55" s="205">
        <f>SUM(L20:L53)/2</f>
        <v>0</v>
      </c>
    </row>
    <row r="57" spans="1:12">
      <c r="A57" s="370" t="s">
        <v>80</v>
      </c>
    </row>
    <row r="59" spans="1:12">
      <c r="H59" s="100"/>
    </row>
  </sheetData>
  <printOptions gridLinesSet="0"/>
  <pageMargins left="0.86614173228346458" right="1.2598425196850394" top="0.78740157480314965" bottom="0.78740157480314965" header="0.39370078740157483" footer="0.19685039370078741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4.9989318521683403E-2"/>
  </sheetPr>
  <dimension ref="A1:T23"/>
  <sheetViews>
    <sheetView showGridLines="0" showZeros="0" topLeftCell="B1" zoomScale="70" zoomScaleNormal="70" zoomScalePageLayoutView="88" workbookViewId="0">
      <pane xSplit="1" ySplit="11" topLeftCell="C12" activePane="bottomRight" state="frozen"/>
      <selection pane="topRight" activeCell="D28" sqref="D28"/>
      <selection pane="bottomLeft" activeCell="D28" sqref="D28"/>
      <selection pane="bottomRight" activeCell="H19" sqref="H19"/>
    </sheetView>
  </sheetViews>
  <sheetFormatPr defaultColWidth="9.109375" defaultRowHeight="15" customHeight="1"/>
  <cols>
    <col min="1" max="1" width="28.33203125" style="4" bestFit="1" customWidth="1"/>
    <col min="2" max="2" width="31.33203125" style="26" customWidth="1"/>
    <col min="3" max="3" width="45" style="4" bestFit="1" customWidth="1"/>
    <col min="4" max="4" width="15.44140625" style="56" customWidth="1"/>
    <col min="5" max="5" width="13.5546875" style="28" bestFit="1" customWidth="1"/>
    <col min="6" max="6" width="17.5546875" style="48" customWidth="1"/>
    <col min="7" max="7" width="18.88671875" style="4" customWidth="1"/>
    <col min="8" max="9" width="18" style="4" customWidth="1"/>
    <col min="10" max="10" width="20.44140625" style="4" customWidth="1"/>
    <col min="11" max="13" width="19.6640625" style="4" customWidth="1"/>
    <col min="14" max="15" width="9.109375" style="4"/>
    <col min="16" max="18" width="11" style="4" bestFit="1" customWidth="1"/>
    <col min="19" max="20" width="12" style="4" bestFit="1" customWidth="1"/>
    <col min="21" max="16384" width="9.109375" style="4"/>
  </cols>
  <sheetData>
    <row r="1" spans="1:20" ht="12.75" customHeight="1">
      <c r="A1" s="157"/>
      <c r="B1" s="157" t="s">
        <v>0</v>
      </c>
      <c r="C1" s="26"/>
      <c r="D1" s="27"/>
      <c r="F1" s="27"/>
      <c r="G1" s="29"/>
      <c r="H1" s="29"/>
      <c r="I1" s="29"/>
      <c r="J1" s="29"/>
      <c r="K1" s="29"/>
      <c r="L1" s="29"/>
      <c r="M1" s="29"/>
    </row>
    <row r="2" spans="1:20" ht="12.75" customHeight="1">
      <c r="A2" s="30"/>
      <c r="B2" s="31"/>
      <c r="C2" s="32"/>
      <c r="D2" s="15"/>
      <c r="E2" s="14"/>
      <c r="F2" s="12"/>
      <c r="G2" s="34"/>
      <c r="H2" s="34"/>
      <c r="I2" s="34"/>
      <c r="J2" s="34"/>
      <c r="K2" s="34"/>
      <c r="L2" s="34"/>
      <c r="M2" s="34"/>
    </row>
    <row r="3" spans="1:20" ht="12.75" customHeight="1">
      <c r="A3" s="30"/>
      <c r="B3" s="162" t="str">
        <f>'1-Inschrijfstaat'!A3</f>
        <v>Naam opdrachtgever</v>
      </c>
      <c r="C3" s="164" t="str">
        <f>'1-Inschrijfstaat'!B3</f>
        <v xml:space="preserve">GVB </v>
      </c>
      <c r="D3" s="27"/>
      <c r="E3" s="27"/>
      <c r="F3" s="27"/>
      <c r="G3" s="27"/>
      <c r="H3" s="27"/>
      <c r="J3"/>
      <c r="K3"/>
      <c r="L3" s="34"/>
      <c r="M3" s="34"/>
    </row>
    <row r="4" spans="1:20" ht="12.75" customHeight="1">
      <c r="A4" s="30"/>
      <c r="B4" s="162" t="str">
        <f>'1-Inschrijfstaat'!A4</f>
        <v>Calculatie onderdeel</v>
      </c>
      <c r="C4" s="164" t="str">
        <f ca="1">MID(CELL("bestandsnaam",$D$10),SEARCH("]",CELL("bestandsnaam",$D$10),1)+1,256)</f>
        <v>4-Tunnels - NACHT</v>
      </c>
      <c r="D4" s="27"/>
      <c r="E4" s="27"/>
      <c r="F4" s="4"/>
      <c r="J4"/>
      <c r="K4"/>
      <c r="L4" s="34"/>
      <c r="M4" s="34"/>
    </row>
    <row r="5" spans="1:20" ht="12.75" customHeight="1">
      <c r="A5" s="30"/>
      <c r="B5" s="162" t="str">
        <f>'1-Inschrijfstaat'!A5</f>
        <v>Gebouw/plaats</v>
      </c>
      <c r="C5" s="164" t="str">
        <f>'1-Inschrijfstaat'!B5</f>
        <v>Amsterdam</v>
      </c>
      <c r="D5" s="27"/>
      <c r="E5" s="27"/>
      <c r="F5" s="14"/>
      <c r="J5"/>
      <c r="K5"/>
      <c r="L5" s="34"/>
      <c r="M5" s="34"/>
    </row>
    <row r="6" spans="1:20" ht="12.75" customHeight="1">
      <c r="A6" s="30"/>
      <c r="B6" s="162" t="str">
        <f>'1-Inschrijfstaat'!A6</f>
        <v>Referentienummer</v>
      </c>
      <c r="C6" s="164" t="str">
        <f>'1-Inschrijfstaat'!B6</f>
        <v>2024-20</v>
      </c>
      <c r="D6" s="27"/>
      <c r="E6" s="412" t="s">
        <v>167</v>
      </c>
      <c r="F6" s="413"/>
      <c r="G6" s="413"/>
      <c r="H6" s="155" t="s">
        <v>56</v>
      </c>
      <c r="I6" s="155" t="s">
        <v>168</v>
      </c>
      <c r="J6"/>
      <c r="K6"/>
      <c r="L6" s="34"/>
      <c r="M6" s="34"/>
    </row>
    <row r="7" spans="1:20" ht="12.75" customHeight="1">
      <c r="A7" s="30"/>
      <c r="B7" s="162" t="str">
        <f>'1-Inschrijfstaat'!A7</f>
        <v>Naam leverancier</v>
      </c>
      <c r="C7" s="164">
        <f>'1-Inschrijfstaat'!B7</f>
        <v>0</v>
      </c>
      <c r="D7" s="27"/>
      <c r="E7" s="409" t="s">
        <v>81</v>
      </c>
      <c r="F7" s="410"/>
      <c r="G7" s="411"/>
      <c r="H7" s="148" t="s">
        <v>82</v>
      </c>
      <c r="I7" s="308"/>
      <c r="J7" s="34"/>
      <c r="K7" s="34"/>
      <c r="L7" s="34"/>
      <c r="M7" s="34"/>
    </row>
    <row r="8" spans="1:20" ht="12.75" customHeight="1">
      <c r="A8" s="30"/>
      <c r="B8" s="162" t="str">
        <f>'1-Inschrijfstaat'!A8</f>
        <v>Prijspeil</v>
      </c>
      <c r="C8" s="283">
        <f>'1-Inschrijfstaat'!B8</f>
        <v>45658</v>
      </c>
      <c r="D8" s="27"/>
      <c r="E8" s="409" t="s">
        <v>59</v>
      </c>
      <c r="F8" s="410"/>
      <c r="G8" s="411"/>
      <c r="H8" s="148" t="s">
        <v>82</v>
      </c>
      <c r="I8" s="308"/>
      <c r="J8" s="34"/>
      <c r="K8" s="34"/>
      <c r="L8" s="34"/>
      <c r="M8" s="34"/>
    </row>
    <row r="9" spans="1:20" ht="12.75" customHeight="1">
      <c r="A9" s="30"/>
      <c r="B9" s="162" t="str">
        <f>'1-Inschrijfstaat'!A9</f>
        <v>Perceel</v>
      </c>
      <c r="C9" s="312" t="str">
        <f>'1-Inschrijfstaat'!B9</f>
        <v>3 Specialistiche schoonmaak</v>
      </c>
      <c r="D9" s="27"/>
      <c r="E9" s="409" t="s">
        <v>83</v>
      </c>
      <c r="F9" s="410"/>
      <c r="G9" s="411"/>
      <c r="H9" s="148" t="s">
        <v>82</v>
      </c>
      <c r="I9" s="308"/>
      <c r="J9" s="34"/>
      <c r="K9" s="34"/>
      <c r="L9" s="34"/>
      <c r="M9" s="34"/>
    </row>
    <row r="10" spans="1:20" ht="13.2">
      <c r="A10" s="30"/>
      <c r="B10" s="32"/>
      <c r="C10" s="33"/>
      <c r="D10" s="15"/>
      <c r="E10" s="35"/>
      <c r="F10" s="14"/>
      <c r="G10" s="34"/>
      <c r="H10" s="34"/>
      <c r="I10" s="34"/>
      <c r="J10" s="34"/>
      <c r="K10" s="34"/>
      <c r="L10" s="34"/>
      <c r="M10" s="34"/>
    </row>
    <row r="11" spans="1:20" s="50" customFormat="1" ht="79.95" customHeight="1">
      <c r="A11" s="49"/>
      <c r="B11" s="172" t="s">
        <v>61</v>
      </c>
      <c r="C11" s="172" t="s">
        <v>62</v>
      </c>
      <c r="D11" s="172" t="s">
        <v>189</v>
      </c>
      <c r="E11" s="172" t="s">
        <v>190</v>
      </c>
      <c r="F11" s="172" t="s">
        <v>64</v>
      </c>
      <c r="G11" s="172" t="s">
        <v>65</v>
      </c>
      <c r="H11" s="172" t="s">
        <v>66</v>
      </c>
      <c r="I11" s="172" t="s">
        <v>67</v>
      </c>
      <c r="J11" s="172" t="s">
        <v>68</v>
      </c>
      <c r="K11" s="172" t="s">
        <v>69</v>
      </c>
      <c r="L11" s="172" t="s">
        <v>70</v>
      </c>
      <c r="M11" s="172" t="s">
        <v>71</v>
      </c>
    </row>
    <row r="12" spans="1:20" s="13" customFormat="1" ht="14.25" customHeight="1">
      <c r="A12" s="36" t="s">
        <v>191</v>
      </c>
      <c r="B12" s="206" t="s">
        <v>89</v>
      </c>
      <c r="C12" s="207" t="s">
        <v>192</v>
      </c>
      <c r="D12" s="210">
        <v>7000</v>
      </c>
      <c r="E12" s="209" t="s">
        <v>193</v>
      </c>
      <c r="F12" s="168">
        <v>2</v>
      </c>
      <c r="G12" s="385"/>
      <c r="H12" s="385"/>
      <c r="I12" s="385"/>
      <c r="J12" s="311">
        <f>G12*$I$7</f>
        <v>0</v>
      </c>
      <c r="K12" s="311">
        <f>H12*$I$8</f>
        <v>0</v>
      </c>
      <c r="L12" s="311">
        <f>I12*$I$9</f>
        <v>0</v>
      </c>
      <c r="M12" s="311">
        <f t="shared" ref="M12:M16" si="0">(J12+K12+L12)*F12</f>
        <v>0</v>
      </c>
    </row>
    <row r="13" spans="1:20" ht="15" customHeight="1">
      <c r="A13" s="30">
        <v>3</v>
      </c>
      <c r="B13" s="206" t="s">
        <v>89</v>
      </c>
      <c r="C13" s="207" t="s">
        <v>194</v>
      </c>
      <c r="D13" s="210">
        <v>7200</v>
      </c>
      <c r="E13" s="1" t="s">
        <v>193</v>
      </c>
      <c r="F13" s="168">
        <v>2</v>
      </c>
      <c r="G13" s="385"/>
      <c r="H13" s="385"/>
      <c r="I13" s="385"/>
      <c r="J13" s="311">
        <f t="shared" ref="J13:J16" si="1">G13*$I$7</f>
        <v>0</v>
      </c>
      <c r="K13" s="311">
        <f t="shared" ref="K13:K16" si="2">H13*$I$8</f>
        <v>0</v>
      </c>
      <c r="L13" s="311">
        <f t="shared" ref="L13:L16" si="3">I13*$I$9</f>
        <v>0</v>
      </c>
      <c r="M13" s="311">
        <f t="shared" si="0"/>
        <v>0</v>
      </c>
      <c r="P13" s="13"/>
      <c r="Q13" s="13"/>
      <c r="R13" s="13"/>
      <c r="S13" s="13"/>
      <c r="T13" s="13"/>
    </row>
    <row r="14" spans="1:20" ht="15" customHeight="1">
      <c r="A14" s="30">
        <v>4</v>
      </c>
      <c r="B14" s="206" t="s">
        <v>89</v>
      </c>
      <c r="C14" s="207" t="s">
        <v>195</v>
      </c>
      <c r="D14" s="210">
        <v>1500</v>
      </c>
      <c r="E14" s="55" t="s">
        <v>196</v>
      </c>
      <c r="F14" s="168">
        <v>2</v>
      </c>
      <c r="G14" s="385"/>
      <c r="H14" s="385"/>
      <c r="I14" s="385"/>
      <c r="J14" s="311">
        <f t="shared" si="1"/>
        <v>0</v>
      </c>
      <c r="K14" s="311">
        <f t="shared" si="2"/>
        <v>0</v>
      </c>
      <c r="L14" s="311">
        <f t="shared" si="3"/>
        <v>0</v>
      </c>
      <c r="M14" s="311">
        <f t="shared" si="0"/>
        <v>0</v>
      </c>
      <c r="P14" s="13"/>
      <c r="Q14" s="13"/>
      <c r="R14" s="13"/>
      <c r="S14" s="13"/>
      <c r="T14" s="13"/>
    </row>
    <row r="15" spans="1:20" ht="15" customHeight="1">
      <c r="A15" s="30">
        <v>5</v>
      </c>
      <c r="B15" s="206" t="s">
        <v>89</v>
      </c>
      <c r="C15" s="207" t="s">
        <v>197</v>
      </c>
      <c r="D15" s="210">
        <v>64000</v>
      </c>
      <c r="E15" s="1" t="s">
        <v>198</v>
      </c>
      <c r="F15" s="168">
        <v>2</v>
      </c>
      <c r="G15" s="385"/>
      <c r="H15" s="385"/>
      <c r="I15" s="385"/>
      <c r="J15" s="311">
        <f t="shared" si="1"/>
        <v>0</v>
      </c>
      <c r="K15" s="311">
        <f t="shared" si="2"/>
        <v>0</v>
      </c>
      <c r="L15" s="311">
        <f t="shared" si="3"/>
        <v>0</v>
      </c>
      <c r="M15" s="311">
        <f t="shared" si="0"/>
        <v>0</v>
      </c>
      <c r="P15" s="13"/>
      <c r="Q15" s="13"/>
      <c r="R15" s="13"/>
      <c r="S15" s="13"/>
      <c r="T15" s="13"/>
    </row>
    <row r="16" spans="1:20" ht="15" customHeight="1">
      <c r="A16" s="30">
        <v>5</v>
      </c>
      <c r="B16" s="206" t="s">
        <v>89</v>
      </c>
      <c r="C16" s="207" t="s">
        <v>485</v>
      </c>
      <c r="D16" s="210">
        <f>7200*6</f>
        <v>43200</v>
      </c>
      <c r="E16" s="1" t="s">
        <v>198</v>
      </c>
      <c r="F16" s="168">
        <v>1</v>
      </c>
      <c r="G16" s="385"/>
      <c r="H16" s="385"/>
      <c r="I16" s="385"/>
      <c r="J16" s="311">
        <f t="shared" si="1"/>
        <v>0</v>
      </c>
      <c r="K16" s="311">
        <f t="shared" si="2"/>
        <v>0</v>
      </c>
      <c r="L16" s="311">
        <f t="shared" si="3"/>
        <v>0</v>
      </c>
      <c r="M16" s="311">
        <f t="shared" si="0"/>
        <v>0</v>
      </c>
      <c r="P16" s="13"/>
      <c r="Q16" s="13"/>
      <c r="R16" s="13"/>
      <c r="S16" s="13"/>
      <c r="T16" s="13"/>
    </row>
    <row r="17" spans="2:20" ht="15" customHeight="1">
      <c r="B17" s="208" t="s">
        <v>90</v>
      </c>
      <c r="C17" s="207" t="s">
        <v>192</v>
      </c>
      <c r="D17" s="211">
        <v>12000</v>
      </c>
      <c r="E17" s="68" t="s">
        <v>193</v>
      </c>
      <c r="F17" s="170">
        <v>1</v>
      </c>
      <c r="G17" s="385"/>
      <c r="H17" s="385"/>
      <c r="I17" s="385"/>
      <c r="J17" s="311">
        <f t="shared" ref="J17:J18" si="4">G17*$I$7</f>
        <v>0</v>
      </c>
      <c r="K17" s="311">
        <f t="shared" ref="K17:K18" si="5">H17*$I$8</f>
        <v>0</v>
      </c>
      <c r="L17" s="311">
        <f t="shared" ref="L17:L18" si="6">I17*$I$9</f>
        <v>0</v>
      </c>
      <c r="M17" s="311">
        <f t="shared" ref="M17:M18" si="7">(J17+K17+L17)*F17</f>
        <v>0</v>
      </c>
      <c r="P17" s="13"/>
      <c r="Q17" s="13"/>
      <c r="R17" s="13"/>
      <c r="S17" s="13"/>
      <c r="T17" s="13"/>
    </row>
    <row r="18" spans="2:20" ht="15" customHeight="1">
      <c r="B18" s="208" t="s">
        <v>90</v>
      </c>
      <c r="C18" s="207" t="s">
        <v>199</v>
      </c>
      <c r="D18" s="211">
        <v>6000</v>
      </c>
      <c r="E18" s="68" t="s">
        <v>193</v>
      </c>
      <c r="F18" s="170">
        <v>2</v>
      </c>
      <c r="G18" s="385"/>
      <c r="H18" s="385"/>
      <c r="I18" s="385"/>
      <c r="J18" s="311">
        <f t="shared" si="4"/>
        <v>0</v>
      </c>
      <c r="K18" s="311">
        <f t="shared" si="5"/>
        <v>0</v>
      </c>
      <c r="L18" s="311">
        <f t="shared" si="6"/>
        <v>0</v>
      </c>
      <c r="M18" s="311">
        <f t="shared" si="7"/>
        <v>0</v>
      </c>
      <c r="P18" s="13"/>
      <c r="Q18" s="13"/>
      <c r="R18" s="13"/>
      <c r="S18" s="13"/>
      <c r="T18" s="13"/>
    </row>
    <row r="19" spans="2:20" ht="15" customHeight="1">
      <c r="B19" s="375" t="s">
        <v>90</v>
      </c>
      <c r="C19" s="376" t="s">
        <v>197</v>
      </c>
      <c r="D19" s="377">
        <v>87000</v>
      </c>
      <c r="E19" s="378" t="s">
        <v>198</v>
      </c>
      <c r="F19" s="356">
        <v>1</v>
      </c>
      <c r="G19" s="386"/>
      <c r="H19" s="386"/>
      <c r="I19" s="386"/>
      <c r="J19" s="379">
        <f t="shared" ref="J19:J20" si="8">G19*$I$7</f>
        <v>0</v>
      </c>
      <c r="K19" s="379">
        <f t="shared" ref="K19:K20" si="9">H19*$I$8</f>
        <v>0</v>
      </c>
      <c r="L19" s="379">
        <f t="shared" ref="L19:L20" si="10">I19*$I$9</f>
        <v>0</v>
      </c>
      <c r="M19" s="311">
        <f t="shared" ref="M19:M20" si="11">(J19+K19+L19)*F19</f>
        <v>0</v>
      </c>
      <c r="P19" s="13"/>
      <c r="Q19" s="13"/>
      <c r="R19" s="13"/>
      <c r="S19" s="13"/>
      <c r="T19" s="13"/>
    </row>
    <row r="20" spans="2:20" ht="15" customHeight="1">
      <c r="B20" s="375" t="s">
        <v>90</v>
      </c>
      <c r="C20" s="207" t="s">
        <v>486</v>
      </c>
      <c r="D20" s="429">
        <f>5400*6.5</f>
        <v>35100</v>
      </c>
      <c r="E20" s="378" t="s">
        <v>198</v>
      </c>
      <c r="F20" s="356">
        <v>1</v>
      </c>
      <c r="G20" s="385"/>
      <c r="H20" s="385"/>
      <c r="I20" s="385"/>
      <c r="J20" s="379">
        <f t="shared" si="8"/>
        <v>0</v>
      </c>
      <c r="K20" s="379">
        <f t="shared" si="9"/>
        <v>0</v>
      </c>
      <c r="L20" s="379">
        <f t="shared" si="10"/>
        <v>0</v>
      </c>
      <c r="M20" s="311">
        <f t="shared" si="11"/>
        <v>0</v>
      </c>
      <c r="P20" s="13"/>
      <c r="Q20" s="13"/>
      <c r="R20" s="13"/>
      <c r="S20" s="13"/>
      <c r="T20" s="13"/>
    </row>
    <row r="21" spans="2:20" ht="15" customHeight="1">
      <c r="B21" s="233" t="s">
        <v>47</v>
      </c>
      <c r="C21" s="358"/>
      <c r="D21" s="380"/>
      <c r="E21" s="381"/>
      <c r="F21" s="360"/>
      <c r="G21" s="358"/>
      <c r="H21" s="358"/>
      <c r="I21" s="358"/>
      <c r="J21" s="358"/>
      <c r="K21" s="358"/>
      <c r="L21" s="361"/>
      <c r="M21" s="236" t="e">
        <f>SUM(M12:M20\)</f>
        <v>#NAME?</v>
      </c>
    </row>
    <row r="23" spans="2:20" ht="15" customHeight="1">
      <c r="B23" s="370" t="s">
        <v>80</v>
      </c>
    </row>
  </sheetData>
  <autoFilter ref="A11:M15" xr:uid="{00000000-0009-0000-0000-000004000000}"/>
  <mergeCells count="4">
    <mergeCell ref="E7:G7"/>
    <mergeCell ref="E8:G8"/>
    <mergeCell ref="E9:G9"/>
    <mergeCell ref="E6:G6"/>
  </mergeCells>
  <printOptions horizontalCentered="1" gridLinesSet="0"/>
  <pageMargins left="0.19685039370078741" right="0.19685039370078741" top="0.59055118110236227" bottom="0.78740157480314965" header="0.39370078740157483" footer="0.19685039370078741"/>
  <pageSetup paperSize="8" scale="56" orientation="landscape" r:id="rId1"/>
  <headerFooter>
    <oddFooter>&amp;L&amp;"Verdana,Regular"&amp;F-&amp;A_x000D_Atir b.v. ©&amp;C&amp;R&amp;"Verdana,Regular"printversie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075A8-03E2-4248-829F-022B3398B879}">
  <sheetPr>
    <tabColor theme="0" tint="-4.9989318521683403E-2"/>
  </sheetPr>
  <dimension ref="A1:T63"/>
  <sheetViews>
    <sheetView showGridLines="0" zoomScale="90" zoomScaleNormal="90" workbookViewId="0">
      <pane xSplit="3" ySplit="14" topLeftCell="J57" activePane="bottomRight" state="frozen"/>
      <selection pane="topRight" activeCell="D28" sqref="D28"/>
      <selection pane="bottomLeft" activeCell="D28" sqref="D28"/>
      <selection pane="bottomRight" activeCell="T63" sqref="T63"/>
    </sheetView>
  </sheetViews>
  <sheetFormatPr defaultColWidth="8.6640625" defaultRowHeight="13.2" outlineLevelCol="1"/>
  <cols>
    <col min="1" max="1" width="5.5546875" style="240" customWidth="1"/>
    <col min="2" max="2" width="15.33203125" style="240" customWidth="1"/>
    <col min="3" max="3" width="23.88671875" style="240" customWidth="1"/>
    <col min="4" max="4" width="53.88671875" style="240" customWidth="1"/>
    <col min="5" max="5" width="27.5546875" style="240" customWidth="1"/>
    <col min="6" max="6" width="12.6640625" style="240" customWidth="1"/>
    <col min="7" max="7" width="27" style="272" customWidth="1" outlineLevel="1"/>
    <col min="8" max="8" width="34.44140625" style="240" customWidth="1"/>
    <col min="9" max="9" width="33.5546875" style="240" customWidth="1"/>
    <col min="10" max="10" width="20.33203125" style="240" customWidth="1"/>
    <col min="11" max="11" width="14.44140625" style="240" customWidth="1"/>
    <col min="12" max="12" width="24" style="240" customWidth="1"/>
    <col min="13" max="13" width="20.109375" style="240" bestFit="1" customWidth="1"/>
    <col min="14" max="14" width="12.33203125" style="240" customWidth="1"/>
    <col min="15" max="15" width="11" style="240" customWidth="1"/>
    <col min="16" max="17" width="9.44140625" style="240" bestFit="1" customWidth="1"/>
    <col min="18" max="18" width="15.6640625" style="240" customWidth="1"/>
    <col min="19" max="19" width="15.33203125" style="240" customWidth="1"/>
    <col min="20" max="20" width="15.5546875" style="240" customWidth="1"/>
    <col min="21" max="16384" width="8.6640625" style="240"/>
  </cols>
  <sheetData>
    <row r="1" spans="1:20" ht="15.6">
      <c r="A1" s="281" t="s">
        <v>0</v>
      </c>
      <c r="B1" s="284"/>
    </row>
    <row r="2" spans="1:20" ht="15">
      <c r="A2" s="282"/>
    </row>
    <row r="3" spans="1:20" ht="15.6">
      <c r="A3" s="162" t="str">
        <f>'1-Inschrijfstaat'!A3</f>
        <v>Naam opdrachtgever</v>
      </c>
      <c r="D3" s="164" t="str">
        <f>'1-Inschrijfstaat'!B3</f>
        <v xml:space="preserve">GVB </v>
      </c>
    </row>
    <row r="4" spans="1:20" ht="15.6">
      <c r="A4" s="162" t="str">
        <f>'1-Inschrijfstaat'!A4</f>
        <v>Calculatie onderdeel</v>
      </c>
      <c r="D4" s="164" t="str">
        <f ca="1">MID(CELL("bestandsnaam",$D$10),SEARCH("]",CELL("bestandsnaam",$D$10),1)+1,256)</f>
        <v>5 - Kunstwerken</v>
      </c>
    </row>
    <row r="5" spans="1:20" ht="15.6">
      <c r="A5" s="162" t="str">
        <f>'1-Inschrijfstaat'!A5</f>
        <v>Gebouw/plaats</v>
      </c>
      <c r="D5" s="164" t="str">
        <f>'1-Inschrijfstaat'!B5</f>
        <v>Amsterdam</v>
      </c>
    </row>
    <row r="6" spans="1:20" ht="15.6">
      <c r="A6" s="162" t="str">
        <f>'1-Inschrijfstaat'!A6</f>
        <v>Referentienummer</v>
      </c>
      <c r="D6" s="164" t="str">
        <f>'1-Inschrijfstaat'!B6</f>
        <v>2024-20</v>
      </c>
    </row>
    <row r="7" spans="1:20" ht="15.6">
      <c r="A7" s="162" t="str">
        <f>'1-Inschrijfstaat'!A7</f>
        <v>Naam leverancier</v>
      </c>
      <c r="D7" s="164">
        <f>'1-Inschrijfstaat'!B7</f>
        <v>0</v>
      </c>
      <c r="R7" s="291"/>
    </row>
    <row r="8" spans="1:20" ht="15.6">
      <c r="A8" s="162" t="str">
        <f>'1-Inschrijfstaat'!A8</f>
        <v>Prijspeil</v>
      </c>
      <c r="D8" s="283">
        <f>'1-Inschrijfstaat'!B8</f>
        <v>45658</v>
      </c>
    </row>
    <row r="9" spans="1:20" ht="15.6">
      <c r="A9" s="162" t="str">
        <f>'1-Inschrijfstaat'!A9</f>
        <v>Perceel</v>
      </c>
      <c r="D9" s="303" t="str">
        <f>'1-Inschrijfstaat'!B9</f>
        <v>3 Specialistiche schoonmaak</v>
      </c>
    </row>
    <row r="10" spans="1:20" ht="15.6">
      <c r="A10" s="162"/>
      <c r="D10" s="164"/>
    </row>
    <row r="11" spans="1:20">
      <c r="A11" s="273" t="s">
        <v>200</v>
      </c>
    </row>
    <row r="12" spans="1:20" s="241" customFormat="1">
      <c r="A12" s="273" t="s">
        <v>201</v>
      </c>
      <c r="B12" s="274"/>
      <c r="C12" s="274"/>
      <c r="D12" s="274"/>
      <c r="E12" s="274"/>
      <c r="F12" s="274"/>
      <c r="G12" s="275"/>
      <c r="H12" s="274"/>
    </row>
    <row r="13" spans="1:20" s="241" customFormat="1">
      <c r="A13" s="273" t="s">
        <v>202</v>
      </c>
      <c r="B13" s="274"/>
      <c r="C13" s="274"/>
      <c r="D13" s="274"/>
      <c r="E13" s="274"/>
      <c r="F13" s="274"/>
      <c r="G13" s="275"/>
      <c r="H13" s="274"/>
    </row>
    <row r="14" spans="1:20" s="276" customFormat="1" ht="39.6">
      <c r="A14" s="172" t="s">
        <v>48</v>
      </c>
      <c r="B14" s="172" t="s">
        <v>203</v>
      </c>
      <c r="C14" s="172" t="s">
        <v>204</v>
      </c>
      <c r="D14" s="172" t="s">
        <v>205</v>
      </c>
      <c r="E14" s="172" t="s">
        <v>206</v>
      </c>
      <c r="F14" s="172" t="s">
        <v>207</v>
      </c>
      <c r="G14" s="172" t="s">
        <v>208</v>
      </c>
      <c r="H14" s="172" t="s">
        <v>209</v>
      </c>
      <c r="I14" s="172" t="s">
        <v>210</v>
      </c>
      <c r="J14" s="172" t="s">
        <v>211</v>
      </c>
      <c r="K14" s="172" t="s">
        <v>212</v>
      </c>
      <c r="L14" s="172" t="s">
        <v>213</v>
      </c>
      <c r="M14" s="172" t="s">
        <v>214</v>
      </c>
      <c r="N14" s="172" t="s">
        <v>215</v>
      </c>
      <c r="O14" s="172" t="s">
        <v>216</v>
      </c>
      <c r="P14" s="172" t="s">
        <v>217</v>
      </c>
      <c r="Q14" s="172" t="s">
        <v>218</v>
      </c>
      <c r="R14" s="172" t="s">
        <v>219</v>
      </c>
      <c r="S14" s="172" t="s">
        <v>220</v>
      </c>
      <c r="T14" s="172" t="s">
        <v>221</v>
      </c>
    </row>
    <row r="15" spans="1:20">
      <c r="A15" s="417"/>
      <c r="B15" s="256" t="s">
        <v>222</v>
      </c>
      <c r="C15" s="256" t="s">
        <v>223</v>
      </c>
      <c r="D15" s="257" t="s">
        <v>224</v>
      </c>
      <c r="E15" s="256" t="s">
        <v>225</v>
      </c>
      <c r="F15" s="256" t="s">
        <v>226</v>
      </c>
      <c r="G15" s="257"/>
      <c r="H15" s="256" t="s">
        <v>227</v>
      </c>
      <c r="I15" s="280" t="s">
        <v>228</v>
      </c>
      <c r="J15" s="277"/>
      <c r="K15" s="277"/>
      <c r="L15" s="288" t="s">
        <v>229</v>
      </c>
      <c r="M15" s="293">
        <f>80*2</f>
        <v>160</v>
      </c>
      <c r="N15" s="339">
        <v>1</v>
      </c>
      <c r="O15" s="340"/>
      <c r="P15" s="292"/>
      <c r="Q15" s="292"/>
      <c r="R15" s="294">
        <f>(M15*O15/60)*P15</f>
        <v>0</v>
      </c>
      <c r="S15" s="294">
        <f>(M15*O15/60)*Q15</f>
        <v>0</v>
      </c>
      <c r="T15" s="295">
        <f>AVERAGE(R15:S15)</f>
        <v>0</v>
      </c>
    </row>
    <row r="16" spans="1:20">
      <c r="A16" s="417"/>
      <c r="B16" s="256" t="s">
        <v>230</v>
      </c>
      <c r="C16" s="256" t="s">
        <v>231</v>
      </c>
      <c r="D16" s="257" t="s">
        <v>232</v>
      </c>
      <c r="E16" s="256" t="s">
        <v>225</v>
      </c>
      <c r="F16" s="256" t="s">
        <v>226</v>
      </c>
      <c r="G16" s="257"/>
      <c r="H16" s="256" t="s">
        <v>227</v>
      </c>
      <c r="I16" s="280" t="s">
        <v>228</v>
      </c>
      <c r="J16" s="277"/>
      <c r="K16" s="277"/>
      <c r="L16" s="288" t="s">
        <v>233</v>
      </c>
      <c r="M16" s="293">
        <f>100*2+120*2</f>
        <v>440</v>
      </c>
      <c r="N16" s="339">
        <v>1</v>
      </c>
      <c r="O16" s="340"/>
      <c r="P16" s="292"/>
      <c r="Q16" s="292"/>
      <c r="R16" s="294">
        <f t="shared" ref="R16:R19" si="0">(M16*O16/60)*P16</f>
        <v>0</v>
      </c>
      <c r="S16" s="294">
        <f t="shared" ref="S16:S19" si="1">(M16*O16/60)*Q16</f>
        <v>0</v>
      </c>
      <c r="T16" s="295">
        <f t="shared" ref="T16:T19" si="2">AVERAGE(R16:S16)</f>
        <v>0</v>
      </c>
    </row>
    <row r="17" spans="1:20">
      <c r="A17" s="417"/>
      <c r="B17" s="256" t="s">
        <v>234</v>
      </c>
      <c r="C17" s="256" t="s">
        <v>235</v>
      </c>
      <c r="D17" s="257" t="s">
        <v>236</v>
      </c>
      <c r="E17" s="256" t="s">
        <v>237</v>
      </c>
      <c r="F17" s="256" t="s">
        <v>226</v>
      </c>
      <c r="G17" s="257"/>
      <c r="H17" s="256" t="s">
        <v>227</v>
      </c>
      <c r="I17" s="280" t="s">
        <v>228</v>
      </c>
      <c r="J17" s="277"/>
      <c r="K17" s="277"/>
      <c r="L17" s="288" t="s">
        <v>238</v>
      </c>
      <c r="M17" s="296">
        <f>150*2</f>
        <v>300</v>
      </c>
      <c r="N17" s="339">
        <v>1</v>
      </c>
      <c r="O17" s="340"/>
      <c r="P17" s="292"/>
      <c r="Q17" s="292"/>
      <c r="R17" s="294">
        <f t="shared" si="0"/>
        <v>0</v>
      </c>
      <c r="S17" s="294">
        <f t="shared" si="1"/>
        <v>0</v>
      </c>
      <c r="T17" s="295">
        <f t="shared" si="2"/>
        <v>0</v>
      </c>
    </row>
    <row r="18" spans="1:20">
      <c r="A18" s="417"/>
      <c r="B18" s="256" t="s">
        <v>239</v>
      </c>
      <c r="C18" s="256" t="s">
        <v>240</v>
      </c>
      <c r="D18" s="257" t="s">
        <v>241</v>
      </c>
      <c r="E18" s="256" t="s">
        <v>225</v>
      </c>
      <c r="F18" s="256" t="s">
        <v>226</v>
      </c>
      <c r="G18" s="257"/>
      <c r="H18" s="256" t="s">
        <v>227</v>
      </c>
      <c r="I18" s="280" t="s">
        <v>228</v>
      </c>
      <c r="J18" s="277"/>
      <c r="K18" s="277"/>
      <c r="L18" s="277" t="s">
        <v>233</v>
      </c>
      <c r="M18" s="297">
        <f>100*2+120*2</f>
        <v>440</v>
      </c>
      <c r="N18" s="339">
        <v>1</v>
      </c>
      <c r="O18" s="340"/>
      <c r="P18" s="292"/>
      <c r="Q18" s="292"/>
      <c r="R18" s="294">
        <f t="shared" si="0"/>
        <v>0</v>
      </c>
      <c r="S18" s="294">
        <f t="shared" si="1"/>
        <v>0</v>
      </c>
      <c r="T18" s="295">
        <f t="shared" si="2"/>
        <v>0</v>
      </c>
    </row>
    <row r="19" spans="1:20">
      <c r="A19" s="417"/>
      <c r="B19" s="256" t="s">
        <v>242</v>
      </c>
      <c r="C19" s="256" t="s">
        <v>243</v>
      </c>
      <c r="D19" s="257" t="s">
        <v>236</v>
      </c>
      <c r="E19" s="256" t="s">
        <v>237</v>
      </c>
      <c r="F19" s="256" t="s">
        <v>226</v>
      </c>
      <c r="G19" s="257"/>
      <c r="H19" s="256" t="s">
        <v>227</v>
      </c>
      <c r="I19" s="280" t="s">
        <v>228</v>
      </c>
      <c r="J19" s="277"/>
      <c r="K19" s="277"/>
      <c r="L19" s="277" t="s">
        <v>244</v>
      </c>
      <c r="M19" s="297">
        <f>65*2</f>
        <v>130</v>
      </c>
      <c r="N19" s="339">
        <v>1</v>
      </c>
      <c r="O19" s="340"/>
      <c r="P19" s="292"/>
      <c r="Q19" s="292"/>
      <c r="R19" s="294">
        <f t="shared" si="0"/>
        <v>0</v>
      </c>
      <c r="S19" s="294">
        <f t="shared" si="1"/>
        <v>0</v>
      </c>
      <c r="T19" s="295">
        <f t="shared" si="2"/>
        <v>0</v>
      </c>
    </row>
    <row r="20" spans="1:20">
      <c r="A20" s="417"/>
      <c r="B20" s="256" t="s">
        <v>245</v>
      </c>
      <c r="C20" s="256" t="s">
        <v>246</v>
      </c>
      <c r="D20" s="257" t="s">
        <v>247</v>
      </c>
      <c r="E20" s="256" t="s">
        <v>225</v>
      </c>
      <c r="F20" s="256" t="s">
        <v>226</v>
      </c>
      <c r="G20" s="257"/>
      <c r="H20" s="256" t="s">
        <v>227</v>
      </c>
      <c r="I20" s="280" t="s">
        <v>228</v>
      </c>
      <c r="J20" s="277"/>
      <c r="K20" s="277"/>
      <c r="L20" s="277" t="s">
        <v>233</v>
      </c>
      <c r="M20" s="297">
        <f>100*2+120*2</f>
        <v>440</v>
      </c>
      <c r="N20" s="339">
        <v>1</v>
      </c>
      <c r="O20" s="340"/>
      <c r="P20" s="292"/>
      <c r="Q20" s="292"/>
      <c r="R20" s="294">
        <f t="shared" ref="R20:R57" si="3">(M20*O20/60)*P20</f>
        <v>0</v>
      </c>
      <c r="S20" s="294">
        <f t="shared" ref="S20:S57" si="4">(M20*O20/60)*Q20</f>
        <v>0</v>
      </c>
      <c r="T20" s="295">
        <f t="shared" ref="T20:T57" si="5">AVERAGE(R20:S20)</f>
        <v>0</v>
      </c>
    </row>
    <row r="21" spans="1:20">
      <c r="A21" s="417"/>
      <c r="B21" s="256" t="s">
        <v>248</v>
      </c>
      <c r="C21" s="256" t="s">
        <v>249</v>
      </c>
      <c r="D21" s="257" t="s">
        <v>250</v>
      </c>
      <c r="E21" s="256" t="s">
        <v>225</v>
      </c>
      <c r="F21" s="256" t="s">
        <v>226</v>
      </c>
      <c r="G21" s="257"/>
      <c r="H21" s="256" t="s">
        <v>227</v>
      </c>
      <c r="I21" s="280" t="s">
        <v>228</v>
      </c>
      <c r="J21" s="277"/>
      <c r="K21" s="277"/>
      <c r="L21" s="277" t="s">
        <v>251</v>
      </c>
      <c r="M21" s="297">
        <f>80*4</f>
        <v>320</v>
      </c>
      <c r="N21" s="339">
        <v>1</v>
      </c>
      <c r="O21" s="340"/>
      <c r="P21" s="292"/>
      <c r="Q21" s="292"/>
      <c r="R21" s="294">
        <f t="shared" si="3"/>
        <v>0</v>
      </c>
      <c r="S21" s="294">
        <f t="shared" si="4"/>
        <v>0</v>
      </c>
      <c r="T21" s="295">
        <f t="shared" si="5"/>
        <v>0</v>
      </c>
    </row>
    <row r="22" spans="1:20" ht="26.4">
      <c r="A22" s="417"/>
      <c r="B22" s="256" t="s">
        <v>252</v>
      </c>
      <c r="C22" s="256" t="s">
        <v>253</v>
      </c>
      <c r="D22" s="257" t="s">
        <v>254</v>
      </c>
      <c r="E22" s="256" t="s">
        <v>255</v>
      </c>
      <c r="F22" s="256" t="s">
        <v>226</v>
      </c>
      <c r="G22" s="257"/>
      <c r="H22" s="256" t="s">
        <v>227</v>
      </c>
      <c r="I22" s="280" t="s">
        <v>228</v>
      </c>
      <c r="J22" s="277"/>
      <c r="K22" s="277"/>
      <c r="L22" s="277" t="s">
        <v>256</v>
      </c>
      <c r="M22" s="297">
        <f>180*2+200*2</f>
        <v>760</v>
      </c>
      <c r="N22" s="339">
        <v>1</v>
      </c>
      <c r="O22" s="340"/>
      <c r="P22" s="292"/>
      <c r="Q22" s="292"/>
      <c r="R22" s="294">
        <f t="shared" si="3"/>
        <v>0</v>
      </c>
      <c r="S22" s="294">
        <f t="shared" si="4"/>
        <v>0</v>
      </c>
      <c r="T22" s="295">
        <f t="shared" si="5"/>
        <v>0</v>
      </c>
    </row>
    <row r="23" spans="1:20">
      <c r="A23" s="417"/>
      <c r="B23" s="256" t="s">
        <v>257</v>
      </c>
      <c r="C23" s="256" t="s">
        <v>258</v>
      </c>
      <c r="D23" s="257" t="s">
        <v>247</v>
      </c>
      <c r="E23" s="256" t="s">
        <v>225</v>
      </c>
      <c r="F23" s="256" t="s">
        <v>226</v>
      </c>
      <c r="G23" s="257"/>
      <c r="H23" s="256" t="s">
        <v>227</v>
      </c>
      <c r="I23" s="280" t="s">
        <v>228</v>
      </c>
      <c r="J23" s="277"/>
      <c r="K23" s="277"/>
      <c r="L23" s="277" t="s">
        <v>259</v>
      </c>
      <c r="M23" s="297">
        <f>90*2</f>
        <v>180</v>
      </c>
      <c r="N23" s="339">
        <v>1</v>
      </c>
      <c r="O23" s="340"/>
      <c r="P23" s="292"/>
      <c r="Q23" s="292"/>
      <c r="R23" s="294">
        <f t="shared" si="3"/>
        <v>0</v>
      </c>
      <c r="S23" s="294">
        <f t="shared" si="4"/>
        <v>0</v>
      </c>
      <c r="T23" s="295">
        <f t="shared" si="5"/>
        <v>0</v>
      </c>
    </row>
    <row r="24" spans="1:20" ht="39.6">
      <c r="A24" s="417"/>
      <c r="B24" s="256" t="s">
        <v>260</v>
      </c>
      <c r="C24" s="257" t="s">
        <v>261</v>
      </c>
      <c r="D24" s="257" t="s">
        <v>262</v>
      </c>
      <c r="E24" s="256" t="s">
        <v>255</v>
      </c>
      <c r="F24" s="256" t="s">
        <v>226</v>
      </c>
      <c r="G24" s="257"/>
      <c r="H24" s="256" t="s">
        <v>227</v>
      </c>
      <c r="I24" s="280" t="s">
        <v>228</v>
      </c>
      <c r="J24" s="277"/>
      <c r="K24" s="277"/>
      <c r="L24" s="277" t="s">
        <v>263</v>
      </c>
      <c r="M24" s="297">
        <f>320*2+280*2</f>
        <v>1200</v>
      </c>
      <c r="N24" s="339">
        <v>1</v>
      </c>
      <c r="O24" s="340"/>
      <c r="P24" s="292"/>
      <c r="Q24" s="292"/>
      <c r="R24" s="294">
        <f t="shared" si="3"/>
        <v>0</v>
      </c>
      <c r="S24" s="294">
        <f t="shared" si="4"/>
        <v>0</v>
      </c>
      <c r="T24" s="295">
        <f t="shared" si="5"/>
        <v>0</v>
      </c>
    </row>
    <row r="25" spans="1:20" ht="39.6">
      <c r="A25" s="418" t="s">
        <v>264</v>
      </c>
      <c r="B25" s="258" t="s">
        <v>265</v>
      </c>
      <c r="C25" s="285" t="s">
        <v>266</v>
      </c>
      <c r="D25" s="285" t="s">
        <v>267</v>
      </c>
      <c r="E25" s="258" t="s">
        <v>225</v>
      </c>
      <c r="F25" s="258" t="s">
        <v>226</v>
      </c>
      <c r="G25" s="285"/>
      <c r="H25" s="258"/>
      <c r="I25" s="280" t="s">
        <v>228</v>
      </c>
      <c r="J25" s="277"/>
      <c r="K25" s="277"/>
      <c r="L25" s="277" t="s">
        <v>268</v>
      </c>
      <c r="M25" s="297">
        <f>40*2+50*2</f>
        <v>180</v>
      </c>
      <c r="N25" s="339">
        <v>1</v>
      </c>
      <c r="O25" s="340"/>
      <c r="P25" s="292"/>
      <c r="Q25" s="292"/>
      <c r="R25" s="294">
        <f t="shared" si="3"/>
        <v>0</v>
      </c>
      <c r="S25" s="294">
        <f t="shared" si="4"/>
        <v>0</v>
      </c>
      <c r="T25" s="295">
        <f t="shared" si="5"/>
        <v>0</v>
      </c>
    </row>
    <row r="26" spans="1:20">
      <c r="A26" s="418"/>
      <c r="B26" s="258" t="s">
        <v>269</v>
      </c>
      <c r="C26" s="258" t="s">
        <v>270</v>
      </c>
      <c r="D26" s="285" t="s">
        <v>271</v>
      </c>
      <c r="E26" s="258" t="s">
        <v>237</v>
      </c>
      <c r="F26" s="258" t="s">
        <v>226</v>
      </c>
      <c r="G26" s="285"/>
      <c r="H26" s="258" t="s">
        <v>227</v>
      </c>
      <c r="I26" s="280" t="s">
        <v>228</v>
      </c>
      <c r="J26" s="277"/>
      <c r="K26" s="277"/>
      <c r="L26" s="277" t="s">
        <v>272</v>
      </c>
      <c r="M26" s="297">
        <f>40*2</f>
        <v>80</v>
      </c>
      <c r="N26" s="339">
        <v>1</v>
      </c>
      <c r="O26" s="340"/>
      <c r="P26" s="292"/>
      <c r="Q26" s="292"/>
      <c r="R26" s="294">
        <f t="shared" si="3"/>
        <v>0</v>
      </c>
      <c r="S26" s="294">
        <f t="shared" si="4"/>
        <v>0</v>
      </c>
      <c r="T26" s="295">
        <f t="shared" si="5"/>
        <v>0</v>
      </c>
    </row>
    <row r="27" spans="1:20">
      <c r="A27" s="418"/>
      <c r="B27" s="258" t="s">
        <v>273</v>
      </c>
      <c r="C27" s="258" t="s">
        <v>274</v>
      </c>
      <c r="D27" s="285" t="s">
        <v>275</v>
      </c>
      <c r="E27" s="258" t="s">
        <v>225</v>
      </c>
      <c r="F27" s="258" t="s">
        <v>226</v>
      </c>
      <c r="G27" s="285"/>
      <c r="H27" s="258" t="s">
        <v>227</v>
      </c>
      <c r="I27" s="280" t="s">
        <v>228</v>
      </c>
      <c r="J27" s="277"/>
      <c r="K27" s="277"/>
      <c r="L27" s="277" t="s">
        <v>276</v>
      </c>
      <c r="M27" s="297">
        <f>150*2</f>
        <v>300</v>
      </c>
      <c r="N27" s="339">
        <v>1</v>
      </c>
      <c r="O27" s="340"/>
      <c r="P27" s="292"/>
      <c r="Q27" s="292"/>
      <c r="R27" s="294">
        <f t="shared" si="3"/>
        <v>0</v>
      </c>
      <c r="S27" s="294">
        <f t="shared" si="4"/>
        <v>0</v>
      </c>
      <c r="T27" s="295">
        <f t="shared" si="5"/>
        <v>0</v>
      </c>
    </row>
    <row r="28" spans="1:20" ht="52.8">
      <c r="A28" s="418"/>
      <c r="B28" s="258" t="s">
        <v>277</v>
      </c>
      <c r="C28" s="258" t="s">
        <v>278</v>
      </c>
      <c r="D28" s="285" t="s">
        <v>279</v>
      </c>
      <c r="E28" s="258" t="s">
        <v>225</v>
      </c>
      <c r="F28" s="258" t="s">
        <v>280</v>
      </c>
      <c r="G28" s="285" t="s">
        <v>281</v>
      </c>
      <c r="H28" s="258" t="s">
        <v>227</v>
      </c>
      <c r="I28" s="280" t="s">
        <v>228</v>
      </c>
      <c r="J28" s="277"/>
      <c r="K28" s="277"/>
      <c r="L28" s="277" t="s">
        <v>244</v>
      </c>
      <c r="M28" s="297">
        <f>130*2</f>
        <v>260</v>
      </c>
      <c r="N28" s="339">
        <v>1</v>
      </c>
      <c r="O28" s="340"/>
      <c r="P28" s="292"/>
      <c r="Q28" s="292"/>
      <c r="R28" s="294">
        <f t="shared" si="3"/>
        <v>0</v>
      </c>
      <c r="S28" s="294">
        <f t="shared" si="4"/>
        <v>0</v>
      </c>
      <c r="T28" s="295">
        <f t="shared" si="5"/>
        <v>0</v>
      </c>
    </row>
    <row r="29" spans="1:20" ht="52.8">
      <c r="A29" s="417"/>
      <c r="B29" s="256" t="s">
        <v>282</v>
      </c>
      <c r="C29" s="256" t="s">
        <v>283</v>
      </c>
      <c r="D29" s="257" t="s">
        <v>284</v>
      </c>
      <c r="E29" s="256" t="s">
        <v>225</v>
      </c>
      <c r="F29" s="256" t="s">
        <v>280</v>
      </c>
      <c r="G29" s="257" t="s">
        <v>281</v>
      </c>
      <c r="H29" s="256" t="s">
        <v>227</v>
      </c>
      <c r="I29" s="280" t="s">
        <v>228</v>
      </c>
      <c r="J29" s="277"/>
      <c r="K29" s="277"/>
      <c r="L29" s="277" t="s">
        <v>285</v>
      </c>
      <c r="M29" s="297">
        <f>130*2+100*2+130*2</f>
        <v>720</v>
      </c>
      <c r="N29" s="339">
        <v>1</v>
      </c>
      <c r="O29" s="340"/>
      <c r="P29" s="292"/>
      <c r="Q29" s="292"/>
      <c r="R29" s="294">
        <f t="shared" si="3"/>
        <v>0</v>
      </c>
      <c r="S29" s="294">
        <f t="shared" si="4"/>
        <v>0</v>
      </c>
      <c r="T29" s="295">
        <f t="shared" si="5"/>
        <v>0</v>
      </c>
    </row>
    <row r="30" spans="1:20">
      <c r="A30" s="417"/>
      <c r="B30" s="256" t="s">
        <v>286</v>
      </c>
      <c r="C30" s="256" t="s">
        <v>287</v>
      </c>
      <c r="D30" s="257" t="s">
        <v>288</v>
      </c>
      <c r="E30" s="256" t="s">
        <v>225</v>
      </c>
      <c r="F30" s="256" t="s">
        <v>226</v>
      </c>
      <c r="G30" s="257"/>
      <c r="H30" s="256" t="s">
        <v>227</v>
      </c>
      <c r="I30" s="280" t="s">
        <v>228</v>
      </c>
      <c r="J30" s="277"/>
      <c r="K30" s="277"/>
      <c r="L30" s="277" t="s">
        <v>289</v>
      </c>
      <c r="M30" s="297">
        <f>230*2+240*2</f>
        <v>940</v>
      </c>
      <c r="N30" s="339">
        <v>1</v>
      </c>
      <c r="O30" s="340"/>
      <c r="P30" s="292"/>
      <c r="Q30" s="292"/>
      <c r="R30" s="294">
        <f t="shared" si="3"/>
        <v>0</v>
      </c>
      <c r="S30" s="294">
        <f t="shared" si="4"/>
        <v>0</v>
      </c>
      <c r="T30" s="295">
        <f t="shared" si="5"/>
        <v>0</v>
      </c>
    </row>
    <row r="31" spans="1:20">
      <c r="A31" s="417"/>
      <c r="B31" s="256" t="s">
        <v>290</v>
      </c>
      <c r="C31" s="256" t="s">
        <v>291</v>
      </c>
      <c r="D31" s="257" t="s">
        <v>292</v>
      </c>
      <c r="E31" s="256" t="s">
        <v>225</v>
      </c>
      <c r="F31" s="256" t="s">
        <v>226</v>
      </c>
      <c r="G31" s="257"/>
      <c r="H31" s="256"/>
      <c r="I31" s="280" t="s">
        <v>228</v>
      </c>
      <c r="J31" s="277"/>
      <c r="K31" s="277"/>
      <c r="L31" s="277" t="s">
        <v>293</v>
      </c>
      <c r="M31" s="297">
        <f>360*2</f>
        <v>720</v>
      </c>
      <c r="N31" s="339">
        <v>1</v>
      </c>
      <c r="O31" s="340"/>
      <c r="P31" s="292"/>
      <c r="Q31" s="292"/>
      <c r="R31" s="294">
        <f t="shared" si="3"/>
        <v>0</v>
      </c>
      <c r="S31" s="294">
        <f t="shared" si="4"/>
        <v>0</v>
      </c>
      <c r="T31" s="295">
        <f t="shared" si="5"/>
        <v>0</v>
      </c>
    </row>
    <row r="32" spans="1:20" ht="26.4">
      <c r="A32" s="417"/>
      <c r="B32" s="256" t="s">
        <v>294</v>
      </c>
      <c r="C32" s="256" t="s">
        <v>295</v>
      </c>
      <c r="D32" s="257" t="s">
        <v>296</v>
      </c>
      <c r="E32" s="256" t="s">
        <v>225</v>
      </c>
      <c r="F32" s="256" t="s">
        <v>226</v>
      </c>
      <c r="G32" s="257"/>
      <c r="H32" s="256"/>
      <c r="I32" s="280" t="s">
        <v>228</v>
      </c>
      <c r="J32" s="277" t="s">
        <v>297</v>
      </c>
      <c r="K32" s="277"/>
      <c r="L32" s="277" t="s">
        <v>298</v>
      </c>
      <c r="M32" s="297">
        <f>115*1.7</f>
        <v>195.5</v>
      </c>
      <c r="N32" s="339">
        <v>1</v>
      </c>
      <c r="O32" s="340"/>
      <c r="P32" s="292"/>
      <c r="Q32" s="292"/>
      <c r="R32" s="294">
        <f t="shared" si="3"/>
        <v>0</v>
      </c>
      <c r="S32" s="294">
        <f t="shared" si="4"/>
        <v>0</v>
      </c>
      <c r="T32" s="295">
        <f t="shared" si="5"/>
        <v>0</v>
      </c>
    </row>
    <row r="33" spans="1:20">
      <c r="A33" s="417"/>
      <c r="B33" s="256" t="s">
        <v>299</v>
      </c>
      <c r="C33" s="256" t="s">
        <v>300</v>
      </c>
      <c r="D33" s="257" t="s">
        <v>301</v>
      </c>
      <c r="E33" s="256" t="s">
        <v>225</v>
      </c>
      <c r="F33" s="256" t="s">
        <v>226</v>
      </c>
      <c r="G33" s="257"/>
      <c r="H33" s="256" t="s">
        <v>227</v>
      </c>
      <c r="I33" s="280" t="s">
        <v>228</v>
      </c>
      <c r="J33" s="277"/>
      <c r="K33" s="277"/>
      <c r="L33" s="277" t="s">
        <v>302</v>
      </c>
      <c r="M33" s="297">
        <f>160*2</f>
        <v>320</v>
      </c>
      <c r="N33" s="339">
        <v>1</v>
      </c>
      <c r="O33" s="340"/>
      <c r="P33" s="292"/>
      <c r="Q33" s="292"/>
      <c r="R33" s="294">
        <f t="shared" si="3"/>
        <v>0</v>
      </c>
      <c r="S33" s="294">
        <f t="shared" si="4"/>
        <v>0</v>
      </c>
      <c r="T33" s="295">
        <f t="shared" si="5"/>
        <v>0</v>
      </c>
    </row>
    <row r="34" spans="1:20" ht="71.400000000000006">
      <c r="A34" s="259" t="s">
        <v>303</v>
      </c>
      <c r="B34" s="260" t="s">
        <v>304</v>
      </c>
      <c r="C34" s="260" t="s">
        <v>305</v>
      </c>
      <c r="D34" s="286" t="s">
        <v>306</v>
      </c>
      <c r="E34" s="260" t="s">
        <v>255</v>
      </c>
      <c r="F34" s="260" t="s">
        <v>226</v>
      </c>
      <c r="G34" s="286" t="s">
        <v>307</v>
      </c>
      <c r="H34" s="260" t="s">
        <v>227</v>
      </c>
      <c r="I34" s="280" t="s">
        <v>228</v>
      </c>
      <c r="J34" s="277"/>
      <c r="K34" s="277"/>
      <c r="L34" s="277" t="s">
        <v>308</v>
      </c>
      <c r="M34" s="297">
        <f>1400*2+980*2</f>
        <v>4760</v>
      </c>
      <c r="N34" s="339">
        <v>1</v>
      </c>
      <c r="O34" s="340"/>
      <c r="P34" s="292"/>
      <c r="Q34" s="292"/>
      <c r="R34" s="294">
        <f t="shared" si="3"/>
        <v>0</v>
      </c>
      <c r="S34" s="294">
        <f t="shared" si="4"/>
        <v>0</v>
      </c>
      <c r="T34" s="295">
        <f t="shared" si="5"/>
        <v>0</v>
      </c>
    </row>
    <row r="35" spans="1:20" ht="45.6" customHeight="1">
      <c r="A35" s="415"/>
      <c r="B35" s="261" t="s">
        <v>309</v>
      </c>
      <c r="C35" s="261" t="s">
        <v>310</v>
      </c>
      <c r="D35" s="287" t="s">
        <v>311</v>
      </c>
      <c r="E35" s="261" t="s">
        <v>237</v>
      </c>
      <c r="F35" s="261" t="s">
        <v>226</v>
      </c>
      <c r="G35" s="287" t="s">
        <v>312</v>
      </c>
      <c r="H35" s="261" t="s">
        <v>227</v>
      </c>
      <c r="I35" s="280" t="s">
        <v>313</v>
      </c>
      <c r="J35" s="277"/>
      <c r="K35" s="277"/>
      <c r="L35" s="277" t="s">
        <v>314</v>
      </c>
      <c r="M35" s="297">
        <f t="shared" ref="M35:M36" si="6">1400*2+980*2</f>
        <v>4760</v>
      </c>
      <c r="N35" s="339">
        <v>1</v>
      </c>
      <c r="O35" s="340"/>
      <c r="P35" s="292"/>
      <c r="Q35" s="292"/>
      <c r="R35" s="294">
        <f t="shared" si="3"/>
        <v>0</v>
      </c>
      <c r="S35" s="294">
        <f t="shared" si="4"/>
        <v>0</v>
      </c>
      <c r="T35" s="295">
        <f t="shared" si="5"/>
        <v>0</v>
      </c>
    </row>
    <row r="36" spans="1:20" ht="28.95" customHeight="1">
      <c r="A36" s="415"/>
      <c r="B36" s="261" t="s">
        <v>315</v>
      </c>
      <c r="C36" s="261" t="s">
        <v>316</v>
      </c>
      <c r="D36" s="287" t="s">
        <v>317</v>
      </c>
      <c r="E36" s="261" t="s">
        <v>237</v>
      </c>
      <c r="F36" s="261" t="s">
        <v>226</v>
      </c>
      <c r="G36" s="287" t="s">
        <v>318</v>
      </c>
      <c r="H36" s="261" t="s">
        <v>227</v>
      </c>
      <c r="I36" s="280" t="s">
        <v>313</v>
      </c>
      <c r="J36" s="277"/>
      <c r="K36" s="277"/>
      <c r="L36" s="277" t="s">
        <v>319</v>
      </c>
      <c r="M36" s="297">
        <f t="shared" si="6"/>
        <v>4760</v>
      </c>
      <c r="N36" s="339">
        <v>1</v>
      </c>
      <c r="O36" s="340"/>
      <c r="P36" s="292"/>
      <c r="Q36" s="292"/>
      <c r="R36" s="294">
        <f t="shared" si="3"/>
        <v>0</v>
      </c>
      <c r="S36" s="294">
        <f t="shared" si="4"/>
        <v>0</v>
      </c>
      <c r="T36" s="295">
        <f t="shared" si="5"/>
        <v>0</v>
      </c>
    </row>
    <row r="37" spans="1:20" ht="30" customHeight="1">
      <c r="A37" s="415"/>
      <c r="B37" s="261" t="s">
        <v>320</v>
      </c>
      <c r="C37" s="261" t="s">
        <v>321</v>
      </c>
      <c r="D37" s="287" t="s">
        <v>322</v>
      </c>
      <c r="E37" s="261" t="s">
        <v>237</v>
      </c>
      <c r="F37" s="261" t="s">
        <v>226</v>
      </c>
      <c r="G37" s="287" t="s">
        <v>318</v>
      </c>
      <c r="H37" s="261" t="s">
        <v>227</v>
      </c>
      <c r="I37" s="280" t="s">
        <v>313</v>
      </c>
      <c r="J37" s="277"/>
      <c r="K37" s="277"/>
      <c r="L37" s="277" t="s">
        <v>319</v>
      </c>
      <c r="M37" s="297">
        <f>20*2</f>
        <v>40</v>
      </c>
      <c r="N37" s="339">
        <v>1</v>
      </c>
      <c r="O37" s="340"/>
      <c r="P37" s="292"/>
      <c r="Q37" s="292"/>
      <c r="R37" s="294">
        <f t="shared" si="3"/>
        <v>0</v>
      </c>
      <c r="S37" s="294">
        <f t="shared" si="4"/>
        <v>0</v>
      </c>
      <c r="T37" s="295">
        <f t="shared" si="5"/>
        <v>0</v>
      </c>
    </row>
    <row r="38" spans="1:20" ht="30.6" customHeight="1">
      <c r="A38" s="415"/>
      <c r="B38" s="261" t="s">
        <v>323</v>
      </c>
      <c r="C38" s="261" t="s">
        <v>324</v>
      </c>
      <c r="D38" s="287" t="s">
        <v>325</v>
      </c>
      <c r="E38" s="261" t="s">
        <v>225</v>
      </c>
      <c r="F38" s="261" t="s">
        <v>226</v>
      </c>
      <c r="G38" s="287" t="s">
        <v>318</v>
      </c>
      <c r="H38" s="261" t="s">
        <v>227</v>
      </c>
      <c r="I38" s="280" t="s">
        <v>313</v>
      </c>
      <c r="J38" s="277"/>
      <c r="K38" s="277"/>
      <c r="L38" s="277" t="s">
        <v>319</v>
      </c>
      <c r="M38" s="297">
        <f>20*2</f>
        <v>40</v>
      </c>
      <c r="N38" s="339">
        <v>1</v>
      </c>
      <c r="O38" s="340"/>
      <c r="P38" s="292"/>
      <c r="Q38" s="292"/>
      <c r="R38" s="294">
        <f t="shared" si="3"/>
        <v>0</v>
      </c>
      <c r="S38" s="294">
        <f t="shared" si="4"/>
        <v>0</v>
      </c>
      <c r="T38" s="295">
        <f t="shared" si="5"/>
        <v>0</v>
      </c>
    </row>
    <row r="39" spans="1:20" ht="32.4" customHeight="1">
      <c r="A39" s="415"/>
      <c r="B39" s="261" t="s">
        <v>326</v>
      </c>
      <c r="C39" s="261" t="s">
        <v>327</v>
      </c>
      <c r="D39" s="287" t="s">
        <v>328</v>
      </c>
      <c r="E39" s="261" t="s">
        <v>237</v>
      </c>
      <c r="F39" s="261" t="s">
        <v>226</v>
      </c>
      <c r="G39" s="287" t="s">
        <v>318</v>
      </c>
      <c r="H39" s="261" t="s">
        <v>227</v>
      </c>
      <c r="I39" s="280" t="s">
        <v>313</v>
      </c>
      <c r="J39" s="277"/>
      <c r="K39" s="277"/>
      <c r="L39" s="277" t="s">
        <v>319</v>
      </c>
      <c r="M39" s="297">
        <f>20*2</f>
        <v>40</v>
      </c>
      <c r="N39" s="339">
        <v>1</v>
      </c>
      <c r="O39" s="340"/>
      <c r="P39" s="292"/>
      <c r="Q39" s="292"/>
      <c r="R39" s="294">
        <f t="shared" si="3"/>
        <v>0</v>
      </c>
      <c r="S39" s="294">
        <f t="shared" si="4"/>
        <v>0</v>
      </c>
      <c r="T39" s="295">
        <f t="shared" si="5"/>
        <v>0</v>
      </c>
    </row>
    <row r="40" spans="1:20" ht="30.6" customHeight="1">
      <c r="A40" s="415"/>
      <c r="B40" s="261" t="s">
        <v>329</v>
      </c>
      <c r="C40" s="261" t="s">
        <v>305</v>
      </c>
      <c r="D40" s="287" t="s">
        <v>330</v>
      </c>
      <c r="E40" s="261" t="s">
        <v>331</v>
      </c>
      <c r="F40" s="261" t="s">
        <v>226</v>
      </c>
      <c r="G40" s="287"/>
      <c r="H40" s="261" t="s">
        <v>332</v>
      </c>
      <c r="I40" s="280"/>
      <c r="J40" s="277"/>
      <c r="K40" s="277" t="s">
        <v>333</v>
      </c>
      <c r="L40" s="277" t="s">
        <v>334</v>
      </c>
      <c r="M40" s="298">
        <v>2225</v>
      </c>
      <c r="N40" s="339">
        <v>1</v>
      </c>
      <c r="O40" s="340"/>
      <c r="P40" s="398"/>
      <c r="Q40" s="292"/>
      <c r="R40" s="294"/>
      <c r="S40" s="294">
        <f t="shared" si="4"/>
        <v>0</v>
      </c>
      <c r="T40" s="295">
        <f t="shared" si="5"/>
        <v>0</v>
      </c>
    </row>
    <row r="41" spans="1:20" ht="15" customHeight="1">
      <c r="A41" s="415"/>
      <c r="B41" s="261" t="s">
        <v>335</v>
      </c>
      <c r="C41" s="261" t="s">
        <v>336</v>
      </c>
      <c r="D41" s="287" t="s">
        <v>337</v>
      </c>
      <c r="E41" s="261" t="s">
        <v>237</v>
      </c>
      <c r="F41" s="261" t="s">
        <v>226</v>
      </c>
      <c r="G41" s="287"/>
      <c r="H41" s="261" t="s">
        <v>227</v>
      </c>
      <c r="I41" s="280" t="s">
        <v>338</v>
      </c>
      <c r="J41" s="277"/>
      <c r="K41" s="277"/>
      <c r="L41" s="277" t="s">
        <v>339</v>
      </c>
      <c r="M41" s="298">
        <f>30*2.55</f>
        <v>76.5</v>
      </c>
      <c r="N41" s="339">
        <v>1</v>
      </c>
      <c r="O41" s="340"/>
      <c r="P41" s="292"/>
      <c r="Q41" s="292"/>
      <c r="R41" s="294">
        <f t="shared" si="3"/>
        <v>0</v>
      </c>
      <c r="S41" s="294">
        <f t="shared" si="4"/>
        <v>0</v>
      </c>
      <c r="T41" s="295">
        <f t="shared" si="5"/>
        <v>0</v>
      </c>
    </row>
    <row r="42" spans="1:20" ht="31.95" customHeight="1">
      <c r="A42" s="415"/>
      <c r="B42" s="261" t="s">
        <v>340</v>
      </c>
      <c r="C42" s="261" t="s">
        <v>341</v>
      </c>
      <c r="D42" s="287" t="s">
        <v>342</v>
      </c>
      <c r="E42" s="261" t="s">
        <v>225</v>
      </c>
      <c r="F42" s="261" t="s">
        <v>226</v>
      </c>
      <c r="G42" s="287"/>
      <c r="H42" s="261" t="s">
        <v>227</v>
      </c>
      <c r="I42" s="280" t="s">
        <v>343</v>
      </c>
      <c r="J42" s="277"/>
      <c r="K42" s="277"/>
      <c r="L42" s="277" t="s">
        <v>344</v>
      </c>
      <c r="M42" s="298">
        <f>100*2.55</f>
        <v>254.99999999999997</v>
      </c>
      <c r="N42" s="339">
        <v>1</v>
      </c>
      <c r="O42" s="340"/>
      <c r="P42" s="292"/>
      <c r="Q42" s="292"/>
      <c r="R42" s="294">
        <f t="shared" si="3"/>
        <v>0</v>
      </c>
      <c r="S42" s="294">
        <f t="shared" si="4"/>
        <v>0</v>
      </c>
      <c r="T42" s="295">
        <f t="shared" si="5"/>
        <v>0</v>
      </c>
    </row>
    <row r="43" spans="1:20" ht="27.6" customHeight="1">
      <c r="A43" s="415"/>
      <c r="B43" s="261" t="s">
        <v>345</v>
      </c>
      <c r="C43" s="261" t="s">
        <v>346</v>
      </c>
      <c r="D43" s="287" t="s">
        <v>347</v>
      </c>
      <c r="E43" s="261" t="s">
        <v>225</v>
      </c>
      <c r="F43" s="261" t="s">
        <v>226</v>
      </c>
      <c r="G43" s="287"/>
      <c r="H43" s="261" t="s">
        <v>227</v>
      </c>
      <c r="I43" s="280" t="s">
        <v>343</v>
      </c>
      <c r="J43" s="277"/>
      <c r="K43" s="277"/>
      <c r="L43" s="277" t="s">
        <v>348</v>
      </c>
      <c r="M43" s="298">
        <f>60*2.55</f>
        <v>153</v>
      </c>
      <c r="N43" s="339">
        <v>1</v>
      </c>
      <c r="O43" s="340"/>
      <c r="P43" s="292"/>
      <c r="Q43" s="292"/>
      <c r="R43" s="294">
        <f t="shared" si="3"/>
        <v>0</v>
      </c>
      <c r="S43" s="294">
        <f t="shared" si="4"/>
        <v>0</v>
      </c>
      <c r="T43" s="295">
        <f t="shared" si="5"/>
        <v>0</v>
      </c>
    </row>
    <row r="44" spans="1:20" ht="27.6" customHeight="1">
      <c r="A44" s="415"/>
      <c r="B44" s="261" t="s">
        <v>349</v>
      </c>
      <c r="C44" s="261" t="s">
        <v>350</v>
      </c>
      <c r="D44" s="287" t="s">
        <v>351</v>
      </c>
      <c r="E44" s="261" t="s">
        <v>225</v>
      </c>
      <c r="F44" s="261" t="s">
        <v>226</v>
      </c>
      <c r="G44" s="287" t="s">
        <v>352</v>
      </c>
      <c r="H44" s="261" t="s">
        <v>227</v>
      </c>
      <c r="I44" s="280" t="s">
        <v>343</v>
      </c>
      <c r="J44" s="277"/>
      <c r="K44" s="277"/>
      <c r="L44" s="277" t="s">
        <v>353</v>
      </c>
      <c r="M44" s="298">
        <f>120*2.55</f>
        <v>306</v>
      </c>
      <c r="N44" s="339">
        <v>1</v>
      </c>
      <c r="O44" s="340"/>
      <c r="P44" s="292"/>
      <c r="Q44" s="292"/>
      <c r="R44" s="294">
        <f t="shared" si="3"/>
        <v>0</v>
      </c>
      <c r="S44" s="294">
        <f t="shared" si="4"/>
        <v>0</v>
      </c>
      <c r="T44" s="295">
        <f t="shared" si="5"/>
        <v>0</v>
      </c>
    </row>
    <row r="45" spans="1:20" ht="15" customHeight="1">
      <c r="A45" s="415"/>
      <c r="B45" s="261" t="s">
        <v>354</v>
      </c>
      <c r="C45" s="261" t="s">
        <v>355</v>
      </c>
      <c r="D45" s="287" t="s">
        <v>356</v>
      </c>
      <c r="E45" s="261" t="s">
        <v>237</v>
      </c>
      <c r="F45" s="261" t="s">
        <v>226</v>
      </c>
      <c r="G45" s="287"/>
      <c r="H45" s="261" t="s">
        <v>227</v>
      </c>
      <c r="I45" s="280" t="s">
        <v>343</v>
      </c>
      <c r="J45" s="277"/>
      <c r="K45" s="277"/>
      <c r="L45" s="277" t="s">
        <v>357</v>
      </c>
      <c r="M45" s="298">
        <f>80*2.55</f>
        <v>204</v>
      </c>
      <c r="N45" s="339">
        <v>1</v>
      </c>
      <c r="O45" s="340"/>
      <c r="P45" s="292"/>
      <c r="Q45" s="292"/>
      <c r="R45" s="294">
        <f t="shared" si="3"/>
        <v>0</v>
      </c>
      <c r="S45" s="294">
        <f t="shared" si="4"/>
        <v>0</v>
      </c>
      <c r="T45" s="295">
        <f t="shared" si="5"/>
        <v>0</v>
      </c>
    </row>
    <row r="46" spans="1:20" ht="15" customHeight="1">
      <c r="A46" s="415"/>
      <c r="B46" s="261" t="s">
        <v>358</v>
      </c>
      <c r="C46" s="261" t="s">
        <v>305</v>
      </c>
      <c r="D46" s="287" t="s">
        <v>359</v>
      </c>
      <c r="E46" s="261" t="s">
        <v>237</v>
      </c>
      <c r="F46" s="261" t="s">
        <v>226</v>
      </c>
      <c r="G46" s="287"/>
      <c r="H46" s="261" t="s">
        <v>227</v>
      </c>
      <c r="I46" s="280" t="s">
        <v>343</v>
      </c>
      <c r="J46" s="277"/>
      <c r="K46" s="277"/>
      <c r="L46" s="277" t="s">
        <v>360</v>
      </c>
      <c r="M46" s="298">
        <f>70*2.55</f>
        <v>178.5</v>
      </c>
      <c r="N46" s="339">
        <v>1</v>
      </c>
      <c r="O46" s="340"/>
      <c r="P46" s="292"/>
      <c r="Q46" s="292"/>
      <c r="R46" s="294">
        <f t="shared" si="3"/>
        <v>0</v>
      </c>
      <c r="S46" s="294">
        <f t="shared" si="4"/>
        <v>0</v>
      </c>
      <c r="T46" s="295">
        <f t="shared" si="5"/>
        <v>0</v>
      </c>
    </row>
    <row r="47" spans="1:20" ht="15" customHeight="1">
      <c r="A47" s="415"/>
      <c r="B47" s="261" t="s">
        <v>361</v>
      </c>
      <c r="C47" s="261" t="s">
        <v>362</v>
      </c>
      <c r="D47" s="287" t="s">
        <v>363</v>
      </c>
      <c r="E47" s="261" t="s">
        <v>237</v>
      </c>
      <c r="F47" s="261" t="s">
        <v>226</v>
      </c>
      <c r="G47" s="287"/>
      <c r="H47" s="261" t="s">
        <v>227</v>
      </c>
      <c r="I47" s="280" t="s">
        <v>343</v>
      </c>
      <c r="J47" s="277"/>
      <c r="K47" s="277"/>
      <c r="L47" s="277" t="s">
        <v>272</v>
      </c>
      <c r="M47" s="298">
        <f>40*2.55</f>
        <v>102</v>
      </c>
      <c r="N47" s="339">
        <v>1</v>
      </c>
      <c r="O47" s="340"/>
      <c r="P47" s="292"/>
      <c r="Q47" s="292"/>
      <c r="R47" s="294">
        <f t="shared" si="3"/>
        <v>0</v>
      </c>
      <c r="S47" s="294">
        <f t="shared" si="4"/>
        <v>0</v>
      </c>
      <c r="T47" s="295">
        <f t="shared" si="5"/>
        <v>0</v>
      </c>
    </row>
    <row r="48" spans="1:20" ht="30.6" customHeight="1">
      <c r="A48" s="415"/>
      <c r="B48" s="261" t="s">
        <v>364</v>
      </c>
      <c r="C48" s="261" t="s">
        <v>365</v>
      </c>
      <c r="D48" s="287" t="s">
        <v>366</v>
      </c>
      <c r="E48" s="261" t="s">
        <v>237</v>
      </c>
      <c r="F48" s="261" t="s">
        <v>226</v>
      </c>
      <c r="G48" s="287"/>
      <c r="H48" s="261" t="s">
        <v>227</v>
      </c>
      <c r="I48" s="280" t="s">
        <v>343</v>
      </c>
      <c r="J48" s="277"/>
      <c r="K48" s="277"/>
      <c r="L48" s="277" t="s">
        <v>367</v>
      </c>
      <c r="M48" s="298">
        <f>100*2.55</f>
        <v>254.99999999999997</v>
      </c>
      <c r="N48" s="339">
        <v>1</v>
      </c>
      <c r="O48" s="340"/>
      <c r="P48" s="292"/>
      <c r="Q48" s="292"/>
      <c r="R48" s="294">
        <f t="shared" si="3"/>
        <v>0</v>
      </c>
      <c r="S48" s="294">
        <f t="shared" si="4"/>
        <v>0</v>
      </c>
      <c r="T48" s="295">
        <f t="shared" si="5"/>
        <v>0</v>
      </c>
    </row>
    <row r="49" spans="1:20" ht="15" customHeight="1">
      <c r="A49" s="415"/>
      <c r="B49" s="261" t="s">
        <v>368</v>
      </c>
      <c r="C49" s="261" t="s">
        <v>369</v>
      </c>
      <c r="D49" s="287" t="s">
        <v>247</v>
      </c>
      <c r="E49" s="261" t="s">
        <v>225</v>
      </c>
      <c r="F49" s="261" t="s">
        <v>226</v>
      </c>
      <c r="G49" s="287"/>
      <c r="H49" s="261" t="s">
        <v>227</v>
      </c>
      <c r="I49" s="280" t="s">
        <v>343</v>
      </c>
      <c r="J49" s="277"/>
      <c r="K49" s="277"/>
      <c r="L49" s="277" t="s">
        <v>276</v>
      </c>
      <c r="M49" s="298">
        <f>150*2.55</f>
        <v>382.5</v>
      </c>
      <c r="N49" s="339">
        <v>1</v>
      </c>
      <c r="O49" s="340"/>
      <c r="P49" s="292"/>
      <c r="Q49" s="292"/>
      <c r="R49" s="294">
        <f t="shared" si="3"/>
        <v>0</v>
      </c>
      <c r="S49" s="294">
        <f t="shared" si="4"/>
        <v>0</v>
      </c>
      <c r="T49" s="295">
        <f t="shared" si="5"/>
        <v>0</v>
      </c>
    </row>
    <row r="50" spans="1:20" ht="30.6" customHeight="1">
      <c r="A50" s="415"/>
      <c r="B50" s="261" t="s">
        <v>370</v>
      </c>
      <c r="C50" s="261" t="s">
        <v>371</v>
      </c>
      <c r="D50" s="287" t="s">
        <v>372</v>
      </c>
      <c r="E50" s="261" t="s">
        <v>237</v>
      </c>
      <c r="F50" s="261" t="s">
        <v>226</v>
      </c>
      <c r="G50" s="287"/>
      <c r="H50" s="261" t="s">
        <v>227</v>
      </c>
      <c r="I50" s="280" t="s">
        <v>343</v>
      </c>
      <c r="J50" s="277"/>
      <c r="K50" s="277"/>
      <c r="L50" s="277" t="s">
        <v>373</v>
      </c>
      <c r="M50" s="298">
        <f>50*2.55</f>
        <v>127.49999999999999</v>
      </c>
      <c r="N50" s="339">
        <v>1</v>
      </c>
      <c r="O50" s="340"/>
      <c r="P50" s="292"/>
      <c r="Q50" s="292"/>
      <c r="R50" s="294">
        <f t="shared" si="3"/>
        <v>0</v>
      </c>
      <c r="S50" s="294">
        <f t="shared" si="4"/>
        <v>0</v>
      </c>
      <c r="T50" s="295">
        <f t="shared" si="5"/>
        <v>0</v>
      </c>
    </row>
    <row r="51" spans="1:20" ht="27" customHeight="1">
      <c r="A51" s="262"/>
      <c r="B51" s="290" t="s">
        <v>374</v>
      </c>
      <c r="C51" s="263" t="s">
        <v>375</v>
      </c>
      <c r="D51" s="264" t="s">
        <v>376</v>
      </c>
      <c r="E51" s="263" t="s">
        <v>377</v>
      </c>
      <c r="F51" s="263" t="s">
        <v>226</v>
      </c>
      <c r="G51" s="264"/>
      <c r="H51" s="263" t="s">
        <v>332</v>
      </c>
      <c r="I51" s="280"/>
      <c r="J51" s="277"/>
      <c r="K51" s="277" t="s">
        <v>333</v>
      </c>
      <c r="L51" s="277" t="s">
        <v>378</v>
      </c>
      <c r="M51" s="297">
        <v>1050</v>
      </c>
      <c r="N51" s="339">
        <v>1</v>
      </c>
      <c r="O51" s="340"/>
      <c r="P51" s="398"/>
      <c r="Q51" s="292"/>
      <c r="R51" s="294"/>
      <c r="S51" s="294">
        <f t="shared" si="4"/>
        <v>0</v>
      </c>
      <c r="T51" s="295">
        <f t="shared" si="5"/>
        <v>0</v>
      </c>
    </row>
    <row r="52" spans="1:20" s="278" customFormat="1" ht="36.6" customHeight="1">
      <c r="A52" s="262"/>
      <c r="B52" s="290" t="s">
        <v>374</v>
      </c>
      <c r="C52" s="263" t="s">
        <v>375</v>
      </c>
      <c r="D52" s="264" t="s">
        <v>379</v>
      </c>
      <c r="E52" s="263" t="s">
        <v>377</v>
      </c>
      <c r="F52" s="263" t="s">
        <v>226</v>
      </c>
      <c r="G52" s="264"/>
      <c r="H52" s="263" t="s">
        <v>332</v>
      </c>
      <c r="I52" s="289" t="s">
        <v>380</v>
      </c>
      <c r="J52" s="277"/>
      <c r="K52" s="277" t="s">
        <v>381</v>
      </c>
      <c r="L52" s="277" t="s">
        <v>382</v>
      </c>
      <c r="M52" s="297">
        <f>200+1350</f>
        <v>1550</v>
      </c>
      <c r="N52" s="339">
        <v>1</v>
      </c>
      <c r="O52" s="340"/>
      <c r="P52" s="398"/>
      <c r="Q52" s="292"/>
      <c r="R52" s="294"/>
      <c r="S52" s="294">
        <f t="shared" si="4"/>
        <v>0</v>
      </c>
      <c r="T52" s="295">
        <f t="shared" si="5"/>
        <v>0</v>
      </c>
    </row>
    <row r="53" spans="1:20" s="266" customFormat="1" ht="32.4" customHeight="1">
      <c r="A53" s="416" t="s">
        <v>383</v>
      </c>
      <c r="B53" s="265" t="s">
        <v>384</v>
      </c>
      <c r="C53" s="265" t="s">
        <v>139</v>
      </c>
      <c r="D53" s="267" t="s">
        <v>385</v>
      </c>
      <c r="E53" s="265" t="s">
        <v>377</v>
      </c>
      <c r="F53" s="265" t="s">
        <v>226</v>
      </c>
      <c r="G53" s="265"/>
      <c r="H53" s="279" t="s">
        <v>227</v>
      </c>
      <c r="I53" s="280"/>
      <c r="J53" s="277"/>
      <c r="K53" s="277"/>
      <c r="L53" s="277" t="s">
        <v>386</v>
      </c>
      <c r="M53" s="297">
        <v>1320</v>
      </c>
      <c r="N53" s="339">
        <v>1</v>
      </c>
      <c r="O53" s="340"/>
      <c r="P53" s="292"/>
      <c r="Q53" s="292"/>
      <c r="R53" s="294">
        <f t="shared" si="3"/>
        <v>0</v>
      </c>
      <c r="S53" s="294">
        <f t="shared" si="4"/>
        <v>0</v>
      </c>
      <c r="T53" s="295">
        <f t="shared" si="5"/>
        <v>0</v>
      </c>
    </row>
    <row r="54" spans="1:20" s="266" customFormat="1" ht="34.950000000000003" customHeight="1">
      <c r="A54" s="416"/>
      <c r="B54" s="265"/>
      <c r="C54" s="265" t="s">
        <v>142</v>
      </c>
      <c r="D54" s="267" t="s">
        <v>387</v>
      </c>
      <c r="E54" s="265" t="s">
        <v>377</v>
      </c>
      <c r="F54" s="265" t="s">
        <v>226</v>
      </c>
      <c r="G54" s="265"/>
      <c r="H54" s="279" t="s">
        <v>227</v>
      </c>
      <c r="I54" s="280" t="s">
        <v>228</v>
      </c>
      <c r="J54" s="277"/>
      <c r="K54" s="277" t="s">
        <v>388</v>
      </c>
      <c r="L54" s="277" t="s">
        <v>389</v>
      </c>
      <c r="M54" s="297">
        <v>882</v>
      </c>
      <c r="N54" s="339">
        <v>1</v>
      </c>
      <c r="O54" s="340"/>
      <c r="P54" s="292"/>
      <c r="Q54" s="292"/>
      <c r="R54" s="294">
        <f t="shared" si="3"/>
        <v>0</v>
      </c>
      <c r="S54" s="294">
        <f t="shared" si="4"/>
        <v>0</v>
      </c>
      <c r="T54" s="295">
        <f t="shared" si="5"/>
        <v>0</v>
      </c>
    </row>
    <row r="55" spans="1:20" s="266" customFormat="1" ht="33" customHeight="1">
      <c r="A55" s="416"/>
      <c r="B55" s="265" t="s">
        <v>390</v>
      </c>
      <c r="C55" s="265" t="s">
        <v>143</v>
      </c>
      <c r="D55" s="267" t="s">
        <v>391</v>
      </c>
      <c r="E55" s="265"/>
      <c r="F55" s="265" t="s">
        <v>226</v>
      </c>
      <c r="G55" s="265"/>
      <c r="H55" s="279" t="s">
        <v>227</v>
      </c>
      <c r="I55" s="280"/>
      <c r="J55" s="277" t="s">
        <v>297</v>
      </c>
      <c r="K55" s="277" t="s">
        <v>388</v>
      </c>
      <c r="L55" s="277" t="s">
        <v>392</v>
      </c>
      <c r="M55" s="297">
        <v>2891</v>
      </c>
      <c r="N55" s="339">
        <v>1</v>
      </c>
      <c r="O55" s="340"/>
      <c r="P55" s="292"/>
      <c r="Q55" s="292"/>
      <c r="R55" s="294">
        <f t="shared" si="3"/>
        <v>0</v>
      </c>
      <c r="S55" s="294">
        <f t="shared" si="4"/>
        <v>0</v>
      </c>
      <c r="T55" s="295">
        <f t="shared" si="5"/>
        <v>0</v>
      </c>
    </row>
    <row r="56" spans="1:20" s="268" customFormat="1" ht="59.4" customHeight="1">
      <c r="A56" s="416"/>
      <c r="B56" s="265" t="s">
        <v>393</v>
      </c>
      <c r="C56" s="265" t="s">
        <v>394</v>
      </c>
      <c r="D56" s="267" t="s">
        <v>387</v>
      </c>
      <c r="E56" s="265" t="s">
        <v>377</v>
      </c>
      <c r="F56" s="265" t="s">
        <v>226</v>
      </c>
      <c r="G56" s="265"/>
      <c r="H56" s="279" t="s">
        <v>332</v>
      </c>
      <c r="I56" s="280"/>
      <c r="J56" s="277" t="s">
        <v>395</v>
      </c>
      <c r="K56" s="277" t="s">
        <v>333</v>
      </c>
      <c r="L56" s="277" t="s">
        <v>396</v>
      </c>
      <c r="M56" s="297">
        <v>288</v>
      </c>
      <c r="N56" s="339">
        <v>1</v>
      </c>
      <c r="O56" s="340"/>
      <c r="P56" s="398"/>
      <c r="Q56" s="292"/>
      <c r="R56" s="294"/>
      <c r="S56" s="294">
        <f t="shared" si="4"/>
        <v>0</v>
      </c>
      <c r="T56" s="295">
        <f t="shared" si="5"/>
        <v>0</v>
      </c>
    </row>
    <row r="57" spans="1:20" s="278" customFormat="1" ht="54" customHeight="1">
      <c r="A57" s="269" t="s">
        <v>397</v>
      </c>
      <c r="B57" s="270" t="s">
        <v>398</v>
      </c>
      <c r="C57" s="270" t="s">
        <v>398</v>
      </c>
      <c r="D57" s="271" t="s">
        <v>399</v>
      </c>
      <c r="E57" s="270" t="s">
        <v>225</v>
      </c>
      <c r="F57" s="270" t="s">
        <v>226</v>
      </c>
      <c r="G57" s="270"/>
      <c r="H57" s="270" t="s">
        <v>227</v>
      </c>
      <c r="I57" s="280"/>
      <c r="J57" s="277"/>
      <c r="K57" s="277"/>
      <c r="L57" s="277" t="s">
        <v>367</v>
      </c>
      <c r="M57" s="297">
        <v>160</v>
      </c>
      <c r="N57" s="339">
        <v>1</v>
      </c>
      <c r="O57" s="340"/>
      <c r="P57" s="292"/>
      <c r="Q57" s="292"/>
      <c r="R57" s="294">
        <f t="shared" si="3"/>
        <v>0</v>
      </c>
      <c r="S57" s="294">
        <f t="shared" si="4"/>
        <v>0</v>
      </c>
      <c r="T57" s="295">
        <f t="shared" si="5"/>
        <v>0</v>
      </c>
    </row>
    <row r="58" spans="1:20">
      <c r="M58" s="299"/>
      <c r="N58" s="299"/>
      <c r="O58" s="394"/>
      <c r="P58" s="394"/>
      <c r="Q58" s="394"/>
      <c r="R58" s="394"/>
      <c r="S58" s="394"/>
      <c r="T58" s="394"/>
    </row>
    <row r="59" spans="1:20">
      <c r="A59" s="370" t="s">
        <v>482</v>
      </c>
      <c r="O59" s="414" t="s">
        <v>476</v>
      </c>
      <c r="P59" s="414"/>
      <c r="Q59" s="414"/>
      <c r="R59" s="414"/>
      <c r="S59" s="414"/>
      <c r="T59" s="414"/>
    </row>
    <row r="60" spans="1:20" ht="26.4">
      <c r="O60" s="172" t="s">
        <v>477</v>
      </c>
      <c r="P60" s="172" t="s">
        <v>217</v>
      </c>
      <c r="Q60" s="172" t="s">
        <v>218</v>
      </c>
      <c r="R60" s="172" t="s">
        <v>219</v>
      </c>
      <c r="S60" s="172" t="s">
        <v>220</v>
      </c>
      <c r="T60" s="172" t="s">
        <v>478</v>
      </c>
    </row>
    <row r="61" spans="1:20">
      <c r="O61" s="395">
        <v>700</v>
      </c>
      <c r="P61" s="396">
        <v>0</v>
      </c>
      <c r="Q61" s="294"/>
      <c r="R61" s="294">
        <f>P61*O61</f>
        <v>0</v>
      </c>
      <c r="S61" s="294"/>
      <c r="T61" s="294">
        <f>R61</f>
        <v>0</v>
      </c>
    </row>
    <row r="62" spans="1:20">
      <c r="O62" s="395">
        <v>300</v>
      </c>
      <c r="P62" s="294"/>
      <c r="Q62" s="397">
        <v>0</v>
      </c>
      <c r="R62" s="294"/>
      <c r="S62" s="294">
        <f>O62*Q62</f>
        <v>0</v>
      </c>
      <c r="T62" s="294">
        <f>S62</f>
        <v>0</v>
      </c>
    </row>
    <row r="63" spans="1:20">
      <c r="O63" s="300" t="s">
        <v>47</v>
      </c>
      <c r="P63" s="301"/>
      <c r="Q63" s="301"/>
      <c r="R63" s="301"/>
      <c r="S63" s="301"/>
      <c r="T63" s="302">
        <f>SUM(T15:T62)</f>
        <v>0</v>
      </c>
    </row>
  </sheetData>
  <autoFilter ref="A14:T63" xr:uid="{81F075A8-03E2-4248-829F-022B3398B879}"/>
  <mergeCells count="6">
    <mergeCell ref="O59:T59"/>
    <mergeCell ref="A35:A50"/>
    <mergeCell ref="A53:A56"/>
    <mergeCell ref="A15:A24"/>
    <mergeCell ref="A25:A28"/>
    <mergeCell ref="A29:A33"/>
  </mergeCells>
  <dataValidations count="1">
    <dataValidation type="list" allowBlank="1" showInputMessage="1" showErrorMessage="1" sqref="E53:G56 E15:F52" xr:uid="{1ACD5A3B-EC3C-41AF-976E-425F8657E721}">
      <formula1>#REF!</formula1>
      <formula2>0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50f811-0cc2-4fbd-b9a6-9c8d3b73eff0">
      <Terms xmlns="http://schemas.microsoft.com/office/infopath/2007/PartnerControls"/>
    </lcf76f155ced4ddcb4097134ff3c332f>
    <TaxCatchAll xmlns="95714b43-610b-4bf1-8f96-b5c8a38cd7e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7A3C2C34553B4AA0B13D78C9735CDA" ma:contentTypeVersion="18" ma:contentTypeDescription="Een nieuw document maken." ma:contentTypeScope="" ma:versionID="135f4eaf2d3ff73d871c135e97982074">
  <xsd:schema xmlns:xsd="http://www.w3.org/2001/XMLSchema" xmlns:xs="http://www.w3.org/2001/XMLSchema" xmlns:p="http://schemas.microsoft.com/office/2006/metadata/properties" xmlns:ns2="eb50f811-0cc2-4fbd-b9a6-9c8d3b73eff0" xmlns:ns3="5369c8c0-e3aa-48e6-9f6d-519510a25555" xmlns:ns4="95714b43-610b-4bf1-8f96-b5c8a38cd7ea" targetNamespace="http://schemas.microsoft.com/office/2006/metadata/properties" ma:root="true" ma:fieldsID="c863136cba9e260ccc2ee8cdd8aeb37d" ns2:_="" ns3:_="" ns4:_="">
    <xsd:import namespace="eb50f811-0cc2-4fbd-b9a6-9c8d3b73eff0"/>
    <xsd:import namespace="5369c8c0-e3aa-48e6-9f6d-519510a25555"/>
    <xsd:import namespace="95714b43-610b-4bf1-8f96-b5c8a38cd7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0f811-0cc2-4fbd-b9a6-9c8d3b73e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cec6e1-74e5-426d-9676-d3f0f119fa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9c8c0-e3aa-48e6-9f6d-519510a25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14b43-610b-4bf1-8f96-b5c8a38cd7e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8c74217d-ad85-42b7-bc60-250f305ca96d}" ma:internalName="TaxCatchAll" ma:showField="CatchAllData" ma:web="5369c8c0-e3aa-48e6-9f6d-519510a25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8CAE65-381D-4007-83C5-84CFFC4C24B2}">
  <ds:schemaRefs>
    <ds:schemaRef ds:uri="http://schemas.microsoft.com/office/2006/metadata/properties"/>
    <ds:schemaRef ds:uri="http://schemas.microsoft.com/office/infopath/2007/PartnerControls"/>
    <ds:schemaRef ds:uri="eb50f811-0cc2-4fbd-b9a6-9c8d3b73eff0"/>
    <ds:schemaRef ds:uri="95714b43-610b-4bf1-8f96-b5c8a38cd7ea"/>
    <ds:schemaRef ds:uri="2bdcc3f3-49a5-47c4-ae00-3e6a3f4b5f23"/>
    <ds:schemaRef ds:uri="96af1940-cf19-4b50-92f4-053594182cfa"/>
  </ds:schemaRefs>
</ds:datastoreItem>
</file>

<file path=customXml/itemProps2.xml><?xml version="1.0" encoding="utf-8"?>
<ds:datastoreItem xmlns:ds="http://schemas.openxmlformats.org/officeDocument/2006/customXml" ds:itemID="{139ED956-FF3D-45AF-A502-B7A3D1A57F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A4644C-C035-42DE-893B-BF4871A96A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15</vt:i4>
      </vt:variant>
    </vt:vector>
  </HeadingPairs>
  <TitlesOfParts>
    <vt:vector size="28" baseType="lpstr">
      <vt:lpstr>1-Inschrijfstaat</vt:lpstr>
      <vt:lpstr>Kosten benodigd materieel GVB</vt:lpstr>
      <vt:lpstr>2- Spoorlengte per lijn</vt:lpstr>
      <vt:lpstr>3a-Ballastbed - DAG</vt:lpstr>
      <vt:lpstr>3b-Ballastbed - NACHT</vt:lpstr>
      <vt:lpstr>3c-Ballast perron BN </vt:lpstr>
      <vt:lpstr>3d-Ballast perron NZL </vt:lpstr>
      <vt:lpstr>4-Tunnels - NACHT</vt:lpstr>
      <vt:lpstr>5 - Kunstwerken</vt:lpstr>
      <vt:lpstr>6 - Afroep Bestaande net</vt:lpstr>
      <vt:lpstr>7-Afroep Noord-Zuidlijn</vt:lpstr>
      <vt:lpstr>8- Machinekosten</vt:lpstr>
      <vt:lpstr>9 - Stelpost graffiti</vt:lpstr>
      <vt:lpstr>'1-Inschrijfstaat'!Afdrukbereik</vt:lpstr>
      <vt:lpstr>'3a-Ballastbed - DAG'!Afdrukbereik</vt:lpstr>
      <vt:lpstr>'3b-Ballastbed - NACHT'!Afdrukbereik</vt:lpstr>
      <vt:lpstr>'3c-Ballast perron BN '!Afdrukbereik</vt:lpstr>
      <vt:lpstr>'3d-Ballast perron NZL '!Afdrukbereik</vt:lpstr>
      <vt:lpstr>'4-Tunnels - NACHT'!Afdrukbereik</vt:lpstr>
      <vt:lpstr>'6 - Afroep Bestaande net'!Afdrukbereik</vt:lpstr>
      <vt:lpstr>'7-Afroep Noord-Zuidlijn'!Afdrukbereik</vt:lpstr>
      <vt:lpstr>'1-Inschrijfstaat'!Afdruktitels</vt:lpstr>
      <vt:lpstr>'3a-Ballastbed - DAG'!Afdruktitels</vt:lpstr>
      <vt:lpstr>'3b-Ballastbed - NACHT'!Afdruktitels</vt:lpstr>
      <vt:lpstr>'3c-Ballast perron BN '!Afdruktitels</vt:lpstr>
      <vt:lpstr>'4-Tunnels - NACHT'!Afdruktitels</vt:lpstr>
      <vt:lpstr>'6 - Afroep Bestaande net'!Afdruktitels</vt:lpstr>
      <vt:lpstr>'7-Afroep Noord-Zuidlijn'!Afdruktitels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 van der Velde</dc:creator>
  <cp:keywords/>
  <dc:description/>
  <cp:lastModifiedBy>Rob Toorenburgh</cp:lastModifiedBy>
  <cp:revision/>
  <dcterms:created xsi:type="dcterms:W3CDTF">1999-10-05T12:28:40Z</dcterms:created>
  <dcterms:modified xsi:type="dcterms:W3CDTF">2024-09-30T09:55:35Z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0x010100EB7A3C2C34553B4AA0B13D78C9735CDA</vt:lpwstr>
  </property>
  <property fmtid="{D5CDD505-2E9C-101B-9397-08002B2CF9AE}" pid="3" name="MediaServiceImageTags">
    <vt:lpwstr/>
  </property>
</Properties>
</file>