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duofficenl.sharepoint.com/sites/Project_AanbestedingHRFinpakket/Gedeelde documenten/General/Aanbesteding/05. Nota van Inlichtingen/Nota van Inlichtingen 2 - Heraanbesteding/"/>
    </mc:Choice>
  </mc:AlternateContent>
  <xr:revisionPtr revIDLastSave="2299" documentId="8_{70E19DFA-85E2-4C0F-91BC-609324AEF3E7}" xr6:coauthVersionLast="47" xr6:coauthVersionMax="47" xr10:uidLastSave="{7D6CE55B-EBCC-4125-8249-190D00984795}"/>
  <bookViews>
    <workbookView xWindow="22932" yWindow="-108" windowWidth="23256" windowHeight="12456" xr2:uid="{8BA95BA7-58D4-429E-AD45-E511D66B3C75}"/>
  </bookViews>
  <sheets>
    <sheet name="Prijzenblad"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 i="6" l="1"/>
  <c r="E36" i="6"/>
  <c r="E82" i="6"/>
  <c r="E84" i="6"/>
  <c r="E61" i="6"/>
  <c r="E21" i="6" l="1"/>
  <c r="E52" i="6"/>
  <c r="E53" i="6"/>
  <c r="E54" i="6"/>
  <c r="E55" i="6"/>
  <c r="E56" i="6"/>
  <c r="E57" i="6"/>
  <c r="E58" i="6"/>
  <c r="E59" i="6"/>
  <c r="E60" i="6"/>
  <c r="E62" i="6"/>
  <c r="E63" i="6"/>
  <c r="E65" i="6"/>
  <c r="E66" i="6"/>
  <c r="E50" i="6"/>
  <c r="E51" i="6"/>
  <c r="E43" i="6"/>
  <c r="E88" i="6"/>
  <c r="E89" i="6" s="1"/>
  <c r="E67" i="6"/>
  <c r="E68" i="6"/>
  <c r="E69" i="6"/>
  <c r="E37" i="6"/>
  <c r="E38" i="6"/>
  <c r="E39" i="6"/>
  <c r="E40" i="6"/>
  <c r="E41" i="6"/>
  <c r="E42" i="6"/>
  <c r="E26" i="6" l="1"/>
  <c r="E25" i="6"/>
  <c r="E70" i="6"/>
  <c r="E71" i="6"/>
  <c r="E49" i="6"/>
  <c r="E72" i="6" l="1"/>
  <c r="E35" i="6"/>
  <c r="E45" i="6" s="1"/>
  <c r="E29" i="6"/>
  <c r="E27" i="6" l="1"/>
  <c r="E30" i="6" s="1"/>
  <c r="E90" i="6" s="1"/>
  <c r="E91" i="6" l="1"/>
</calcChain>
</file>

<file path=xl/sharedStrings.xml><?xml version="1.0" encoding="utf-8"?>
<sst xmlns="http://schemas.openxmlformats.org/spreadsheetml/2006/main" count="113" uniqueCount="99">
  <si>
    <t>Omschrijving</t>
  </si>
  <si>
    <t>Inschrijver dient de groen gearceerde velden in te vullen.
Alle vermelden prijzen en tarieven dienen gesteld te zijn in euro's, exclusief BTW.
De prijzen worden aangeboden in 2 decimalen.
In uw prijsopbouw biedt u ook de toezegging uit de wensenlijst en de toezegging uit uw plan van aanpak aan in de eenmalige en jaarlijkse prijzen.
Indien onderdeel een waarde (€) van 0 heeft dient dit onderbouwd toegelicht te worden bij opmerkingen.</t>
  </si>
  <si>
    <t>Prijscomponenten</t>
  </si>
  <si>
    <t>De berekening van de prijs (P) excl. BTW zal plaatsvinden op basis van de volgende uitgangspunten:
Een sitelicentie voor de volledige Oplossing. Met oplossing wordt het volledige systeem/applicatie bedoeld, zoals opgenomen in de gestelde eisen.</t>
  </si>
  <si>
    <t>Aantal gebruikers van het systeem</t>
  </si>
  <si>
    <t>Afname van het systeem voor een periode van 16 jaren (4+3+3+3+3)</t>
  </si>
  <si>
    <t>Afname van de vereiste koppelingen voor een periode van 16 jaren (4+3+3+3+3)</t>
  </si>
  <si>
    <t>Trainingen (incl. documentatie) voor functioneel beheer voor het volgende aantal beheerders</t>
  </si>
  <si>
    <t>Ondersteuning/Consultancy gedurende de looptijd van de overeenkomst in uren</t>
  </si>
  <si>
    <t>Implementatie</t>
  </si>
  <si>
    <t>Koppeling</t>
  </si>
  <si>
    <t>Opmerking</t>
  </si>
  <si>
    <t>Eenmalige kosten koppeling</t>
  </si>
  <si>
    <t>Trainingen</t>
  </si>
  <si>
    <t>De prijzen per gebruiker excl. BTW omvat de kosten voor de volledige training (op locatie van VISTA college).</t>
  </si>
  <si>
    <t>Trainingen (incl. documentatie)</t>
  </si>
  <si>
    <t>Prijs per trainee</t>
  </si>
  <si>
    <t>Totaal</t>
  </si>
  <si>
    <t>Subtotaal Trainingen</t>
  </si>
  <si>
    <t>Projectkosten implementatie</t>
  </si>
  <si>
    <t>Totale projectkosten implementatie (incl. nazorg) (excl. eenmalige kosten koppelingen en trainingen)</t>
  </si>
  <si>
    <t>Totale kosten implementatie</t>
  </si>
  <si>
    <t>Het systeem</t>
  </si>
  <si>
    <r>
      <t xml:space="preserve">De jaarlijkse prijs excl. BTW omvat gebruik, onderhoud en ondersteuning per jaar vanaf livegang datum </t>
    </r>
    <r>
      <rPr>
        <u/>
        <sz val="11"/>
        <rFont val="Calibri"/>
        <family val="2"/>
        <scheme val="minor"/>
      </rPr>
      <t>1 januari 2026</t>
    </r>
    <r>
      <rPr>
        <sz val="11"/>
        <rFont val="Calibri"/>
        <family val="2"/>
        <scheme val="minor"/>
      </rPr>
      <t xml:space="preserve">. Tevens wordt de meerprijs gevraagd per 10 licenties.
</t>
    </r>
  </si>
  <si>
    <t>Systeem</t>
  </si>
  <si>
    <t>Jaarlijkse licentieprijs</t>
  </si>
  <si>
    <t>Financieel systeem</t>
  </si>
  <si>
    <t>Personeelsinformatiesysteem</t>
  </si>
  <si>
    <t>Salarisadministratie</t>
  </si>
  <si>
    <t>Scholings- en opleidingsmodule</t>
  </si>
  <si>
    <t>CRM</t>
  </si>
  <si>
    <t>Rapportage-BI-Tool</t>
  </si>
  <si>
    <t>ESS/MSS</t>
  </si>
  <si>
    <t>Signing Service</t>
  </si>
  <si>
    <t>Meerkosten 10 Extra licenties</t>
  </si>
  <si>
    <t>Subtotaal systeem</t>
  </si>
  <si>
    <t>Eenmalig</t>
  </si>
  <si>
    <t>Jaarlijks</t>
  </si>
  <si>
    <t>Totaal jaarlijkse kosten</t>
  </si>
  <si>
    <t>EduArte</t>
  </si>
  <si>
    <t>Cogix</t>
  </si>
  <si>
    <t>Topdesk</t>
  </si>
  <si>
    <t>SIAM</t>
  </si>
  <si>
    <t>Microsoft Office 365</t>
  </si>
  <si>
    <t>NPULS</t>
  </si>
  <si>
    <t>Gegevensuitwisseling met Belastingdienst</t>
  </si>
  <si>
    <t>Gegevensuitwisseling met UWV</t>
  </si>
  <si>
    <t>ASR Loyalis</t>
  </si>
  <si>
    <t xml:space="preserve">Bank </t>
  </si>
  <si>
    <t>Wensen:</t>
  </si>
  <si>
    <t>&lt;Aanvullende kosten&gt;</t>
  </si>
  <si>
    <t>Subtotaal jaarlijkse kosten koppelingen</t>
  </si>
  <si>
    <t xml:space="preserve">Ondersteuning/Consultancy gedurende de looptijd na oplevering </t>
  </si>
  <si>
    <t>Rol</t>
  </si>
  <si>
    <t>Uurtarief</t>
  </si>
  <si>
    <t>Maximale uurtarief</t>
  </si>
  <si>
    <t>Projectleider</t>
  </si>
  <si>
    <t>Adviseur / Architect / Ontwikkelaar</t>
  </si>
  <si>
    <t>Trainer</t>
  </si>
  <si>
    <t>Technisch consultant of Senior consultant</t>
  </si>
  <si>
    <t>Functioneel consultant / consultant</t>
  </si>
  <si>
    <t>Trainee / Junior consultant</t>
  </si>
  <si>
    <t>Subtotaal Ondersteuning/consultancy</t>
  </si>
  <si>
    <t>Kosten (uitvoering) exitplan</t>
  </si>
  <si>
    <t>Totale kosten exitplan</t>
  </si>
  <si>
    <t>Inschrijfprijs (totale kosten gehele looptijd (TCU)) exclusief btw</t>
  </si>
  <si>
    <r>
      <rPr>
        <b/>
        <sz val="11"/>
        <color theme="0"/>
        <rFont val="Calibri"/>
        <family val="2"/>
        <scheme val="minor"/>
      </rPr>
      <t>Exclusief</t>
    </r>
    <r>
      <rPr>
        <sz val="11"/>
        <color theme="0"/>
        <rFont val="Calibri"/>
        <family val="2"/>
        <scheme val="minor"/>
      </rPr>
      <t xml:space="preserve"> BTW</t>
    </r>
  </si>
  <si>
    <t>Inschrijfprijs (totale kosten gehele looptijd (TCU)) inclusief btw</t>
  </si>
  <si>
    <r>
      <rPr>
        <b/>
        <sz val="11"/>
        <color theme="0"/>
        <rFont val="Calibri"/>
        <family val="2"/>
        <scheme val="minor"/>
      </rPr>
      <t>Inclusief</t>
    </r>
    <r>
      <rPr>
        <sz val="11"/>
        <color theme="0"/>
        <rFont val="Calibri"/>
        <family val="2"/>
        <scheme val="minor"/>
      </rPr>
      <t xml:space="preserve"> BTW</t>
    </r>
  </si>
  <si>
    <t>Ondertekening namens inschrijver</t>
  </si>
  <si>
    <t>Naam:</t>
  </si>
  <si>
    <t>Functie:</t>
  </si>
  <si>
    <t>Onderneming:</t>
  </si>
  <si>
    <t>Handtekening:</t>
  </si>
  <si>
    <t xml:space="preserve">Plaats en datum: </t>
  </si>
  <si>
    <t>Functioneel Beheerders (4 functioneel beheerders)</t>
  </si>
  <si>
    <t>Training professionals (training niet bedoeld voor eindgebruikers)</t>
  </si>
  <si>
    <t>Gegevens uitwisseling met MBO raad</t>
  </si>
  <si>
    <r>
      <rPr>
        <sz val="11"/>
        <color rgb="FF000000"/>
        <rFont val="Calibri"/>
        <family val="2"/>
        <scheme val="minor"/>
      </rPr>
      <t xml:space="preserve">De eenmalige prijs excl. btw omvat de eenmalige kosten voor afname inclusief de installatie, configuratie en acceptatietesten van het door u aangeboden systeem (incl. alle eventuele add-ons, additionele applicatie(module)s en (configuratie)tools, etc.) waaronder de eenmalige kosten voor de implementatie van de koppelingen, trainingen en projectkosten van het bedrijfsvoeringsysteem.  Er mogen geen separate kosten (denk aan hostingkosten) gefactureerd worden voor livegang per </t>
    </r>
    <r>
      <rPr>
        <u/>
        <sz val="11"/>
        <color rgb="FF000000"/>
        <rFont val="Calibri"/>
        <family val="2"/>
        <scheme val="minor"/>
      </rPr>
      <t>1 januari 2026</t>
    </r>
    <r>
      <rPr>
        <sz val="11"/>
        <color rgb="FF000000"/>
        <rFont val="Calibri"/>
        <family val="2"/>
        <scheme val="minor"/>
      </rPr>
      <t>. Dergelijke kosten dienen opgenomen te zijn in de projectkosten implementatie.</t>
    </r>
  </si>
  <si>
    <t>Gegevens uitwisseling AB pensioenfonds</t>
  </si>
  <si>
    <t>Zorgverzekeraars</t>
  </si>
  <si>
    <t>DMS (Djuma)</t>
  </si>
  <si>
    <t>Arbodienst</t>
  </si>
  <si>
    <t>IAM (Tools4ever)</t>
  </si>
  <si>
    <t>Magister</t>
  </si>
  <si>
    <t>Mijn Vista (Intranet) (Synigo Pulse)</t>
  </si>
  <si>
    <t>De eenmalige prijs excl. BTW omvat de eenmalige kosten voor afname inclusief de kosten voor het geleverde systeem (eventuele ontwikkeling), installatie en configuratie van de voor uw oplossing noodzakelijke koppelingen (incl. alle eventuele add-ons, additionele applicatie(module)s en conversie en configuratie tools, etc.).     
U dient hier zelf de koppelingen aan toe te voegen die benodigd zijn voor uw oplossing, op basis van het programma van eisen (bijlage 4) en de beantwoording van  de wensen (subgunningscriterium K1).  
Het later toevoegen van koppelingen die, op basis van het programma van eisen noodzakelijk zijn, die u nu niet opneemt, zijn voor uw eigen risico en voor uw kosten.</t>
  </si>
  <si>
    <t>Bijlage 3 Prijzenblad</t>
  </si>
  <si>
    <t>Professionals  (gebruikers, 60 medewerkers)</t>
  </si>
  <si>
    <t>Totale kosten voor uitvoeren van het exitplan conform eis A.03.01</t>
  </si>
  <si>
    <t>Whitevision</t>
  </si>
  <si>
    <t>Uitbreiding van de helpdeskfunctie</t>
  </si>
  <si>
    <t>Jaarlijkse kosten</t>
  </si>
  <si>
    <t>Totale kosten voor uitbreiding van de helpdesk conform wens A.01.06</t>
  </si>
  <si>
    <t>Europese aanbesteding volgens de openbare procedure voor het leveren, configureren, implementeren, onderhouden, het adviseren over en hosten van een geïntegreerd bedrijfsvoeringsysteem (BVS) op basis van een SaaS-oplossing ten behoeve van VISTA college met kenmerk EOA.2024.INK.3.</t>
  </si>
  <si>
    <r>
      <t>De opgegeven prijzen (in het prijssjabloon) zullen bij elkaar worden opgeteld, waarna het totaal van de opgegeven prijzen zal worden gehanteerd als de inschrijfprijs</t>
    </r>
    <r>
      <rPr>
        <sz val="11"/>
        <rFont val="Calibri"/>
        <family val="2"/>
        <scheme val="minor"/>
      </rPr>
      <t xml:space="preserve"> (Cel E88).   </t>
    </r>
  </si>
  <si>
    <t>De eerder genoemde prijzen voor de oplossing, koppelingen en trainingen zijn inclusief de hierbij benodigde uren.
Geef hieronder de uurtarieven op voor eventuele aanvullende opdrachten welke niet vallen onder de huidige uitvraag. De aanbestedende dienst verwacht 2000 uur in de komende jaren benodigd te hebben als aanvullende ondersteuning. Deze tarieven blijven gelden ook wanneer VISTA college het genomende aantal uren overschrijdt.
Uurtarieven excl. btw zijn inclusief eventuele reis- en verblijfkosten. Aan de opgenomen aantallen kunnen rechten worden ontleend.</t>
  </si>
  <si>
    <t>Jaarlijkse terugkerende trainingen (uitgezonderd de trainingen behorend bij de implementatie)</t>
  </si>
  <si>
    <t>Totale kosten jaarlijks terugkerende trainingen conform wens A.01.12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</si>
</sst>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4" x14ac:knownFonts="1">
    <font>
      <sz val="11"/>
      <color theme="1"/>
      <name val="Calibri"/>
      <family val="2"/>
      <scheme val="minor"/>
    </font>
    <font>
      <sz val="9"/>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14"/>
      <color theme="0"/>
      <name val="Calibri"/>
      <family val="2"/>
      <scheme val="minor"/>
    </font>
    <font>
      <b/>
      <sz val="11"/>
      <name val="Calibri"/>
      <family val="2"/>
      <scheme val="minor"/>
    </font>
    <font>
      <u/>
      <sz val="11"/>
      <name val="Calibri"/>
      <family val="2"/>
      <scheme val="minor"/>
    </font>
    <font>
      <sz val="11"/>
      <name val="Calibri"/>
      <family val="2"/>
      <scheme val="minor"/>
    </font>
    <font>
      <sz val="11"/>
      <color theme="0"/>
      <name val="Calibri"/>
      <family val="2"/>
      <scheme val="minor"/>
    </font>
    <font>
      <sz val="11"/>
      <color rgb="FF000000"/>
      <name val="Calibri"/>
      <family val="2"/>
      <scheme val="minor"/>
    </font>
    <font>
      <u/>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5" tint="0.39997558519241921"/>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s>
  <cellStyleXfs count="1">
    <xf numFmtId="0" fontId="0" fillId="0" borderId="0"/>
  </cellStyleXfs>
  <cellXfs count="110">
    <xf numFmtId="0" fontId="0" fillId="0" borderId="0" xfId="0"/>
    <xf numFmtId="164" fontId="1" fillId="7" borderId="15" xfId="0" applyNumberFormat="1" applyFont="1" applyFill="1" applyBorder="1" applyProtection="1">
      <protection locked="0"/>
    </xf>
    <xf numFmtId="164" fontId="1" fillId="7" borderId="17" xfId="0" applyNumberFormat="1" applyFont="1" applyFill="1" applyBorder="1" applyProtection="1">
      <protection locked="0"/>
    </xf>
    <xf numFmtId="44" fontId="0" fillId="7" borderId="0" xfId="0" applyNumberFormat="1" applyFill="1" applyProtection="1">
      <protection locked="0"/>
    </xf>
    <xf numFmtId="0" fontId="0" fillId="7" borderId="5" xfId="0" applyFill="1" applyBorder="1" applyProtection="1">
      <protection locked="0"/>
    </xf>
    <xf numFmtId="0" fontId="0" fillId="7" borderId="4" xfId="0" applyFill="1" applyBorder="1" applyProtection="1">
      <protection locked="0"/>
    </xf>
    <xf numFmtId="0" fontId="0" fillId="0" borderId="5" xfId="0" applyBorder="1" applyAlignment="1">
      <alignment vertical="top" wrapText="1"/>
    </xf>
    <xf numFmtId="0" fontId="5"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4" xfId="0" applyBorder="1" applyAlignment="1">
      <alignment horizontal="left" vertical="top" wrapText="1"/>
    </xf>
    <xf numFmtId="0" fontId="0" fillId="0" borderId="5" xfId="0" applyBorder="1" applyAlignment="1">
      <alignment wrapText="1"/>
    </xf>
    <xf numFmtId="0" fontId="6" fillId="0" borderId="5" xfId="0" applyFont="1" applyBorder="1" applyAlignment="1">
      <alignment horizontal="left"/>
    </xf>
    <xf numFmtId="0" fontId="4" fillId="0" borderId="4" xfId="0" applyFont="1" applyBorder="1" applyAlignment="1">
      <alignment horizontal="left"/>
    </xf>
    <xf numFmtId="0" fontId="4" fillId="0" borderId="0" xfId="0" applyFont="1" applyAlignment="1">
      <alignment horizontal="left"/>
    </xf>
    <xf numFmtId="0" fontId="9" fillId="5" borderId="5" xfId="0" applyFont="1" applyFill="1" applyBorder="1"/>
    <xf numFmtId="0" fontId="0" fillId="0" borderId="4" xfId="0" applyBorder="1" applyAlignment="1">
      <alignment horizontal="left"/>
    </xf>
    <xf numFmtId="0" fontId="0" fillId="0" borderId="0" xfId="0" applyAlignment="1">
      <alignment horizontal="left"/>
    </xf>
    <xf numFmtId="0" fontId="0" fillId="0" borderId="6" xfId="0" applyBorder="1"/>
    <xf numFmtId="0" fontId="0" fillId="0" borderId="7" xfId="0" applyBorder="1"/>
    <xf numFmtId="0" fontId="0" fillId="0" borderId="8" xfId="0" applyBorder="1"/>
    <xf numFmtId="0" fontId="0" fillId="0" borderId="5" xfId="0" applyBorder="1" applyAlignment="1">
      <alignment horizontal="left" vertical="top" wrapText="1"/>
    </xf>
    <xf numFmtId="0" fontId="2" fillId="6" borderId="4" xfId="0" applyFont="1" applyFill="1" applyBorder="1"/>
    <xf numFmtId="0" fontId="2" fillId="6" borderId="0" xfId="0" applyFont="1" applyFill="1"/>
    <xf numFmtId="0" fontId="2" fillId="6" borderId="5" xfId="0" applyFont="1" applyFill="1" applyBorder="1"/>
    <xf numFmtId="44" fontId="0" fillId="9" borderId="0" xfId="0" applyNumberFormat="1" applyFill="1"/>
    <xf numFmtId="0" fontId="7" fillId="4" borderId="0" xfId="0" applyFont="1" applyFill="1"/>
    <xf numFmtId="0" fontId="7" fillId="6" borderId="5" xfId="0" applyFont="1" applyFill="1" applyBorder="1"/>
    <xf numFmtId="44" fontId="0" fillId="0" borderId="0" xfId="0" applyNumberFormat="1"/>
    <xf numFmtId="0" fontId="4" fillId="0" borderId="6" xfId="0" applyFont="1" applyBorder="1" applyAlignment="1">
      <alignment horizontal="left"/>
    </xf>
    <xf numFmtId="0" fontId="4" fillId="0" borderId="7" xfId="0" applyFont="1" applyBorder="1" applyAlignment="1">
      <alignment horizontal="left"/>
    </xf>
    <xf numFmtId="44" fontId="4" fillId="0" borderId="7" xfId="0" applyNumberFormat="1" applyFont="1" applyBorder="1"/>
    <xf numFmtId="0" fontId="0" fillId="0" borderId="4" xfId="0" applyBorder="1" applyAlignment="1">
      <alignment horizontal="left" vertical="top"/>
    </xf>
    <xf numFmtId="0" fontId="0" fillId="0" borderId="0" xfId="0" applyAlignment="1">
      <alignment horizontal="left" vertical="top"/>
    </xf>
    <xf numFmtId="44" fontId="0" fillId="0" borderId="0" xfId="0" applyNumberFormat="1" applyAlignment="1">
      <alignment vertical="top"/>
    </xf>
    <xf numFmtId="0" fontId="7" fillId="4" borderId="4" xfId="0" applyFont="1" applyFill="1" applyBorder="1"/>
    <xf numFmtId="0" fontId="4" fillId="0" borderId="4" xfId="0" applyFont="1" applyBorder="1"/>
    <xf numFmtId="44" fontId="0" fillId="0" borderId="7" xfId="0" applyNumberFormat="1" applyBorder="1"/>
    <xf numFmtId="0" fontId="7" fillId="4" borderId="5" xfId="0" applyFont="1" applyFill="1" applyBorder="1"/>
    <xf numFmtId="0" fontId="2" fillId="6" borderId="3" xfId="0" applyFont="1" applyFill="1" applyBorder="1"/>
    <xf numFmtId="0" fontId="2" fillId="3" borderId="6" xfId="0" applyFont="1" applyFill="1" applyBorder="1"/>
    <xf numFmtId="0" fontId="0" fillId="3" borderId="7" xfId="0" applyFill="1" applyBorder="1"/>
    <xf numFmtId="44" fontId="2" fillId="3" borderId="7" xfId="0" applyNumberFormat="1" applyFont="1" applyFill="1" applyBorder="1"/>
    <xf numFmtId="0" fontId="10" fillId="3" borderId="8" xfId="0" applyFont="1" applyFill="1" applyBorder="1"/>
    <xf numFmtId="0" fontId="2" fillId="2" borderId="6" xfId="0" applyFont="1" applyFill="1" applyBorder="1"/>
    <xf numFmtId="0" fontId="0" fillId="2" borderId="7" xfId="0" applyFill="1" applyBorder="1"/>
    <xf numFmtId="44" fontId="2" fillId="2" borderId="7" xfId="0" applyNumberFormat="1" applyFont="1" applyFill="1" applyBorder="1"/>
    <xf numFmtId="0" fontId="10" fillId="2" borderId="8" xfId="0" applyFont="1" applyFill="1" applyBorder="1"/>
    <xf numFmtId="0" fontId="0" fillId="8" borderId="14" xfId="0" applyFill="1" applyBorder="1"/>
    <xf numFmtId="0" fontId="0" fillId="8" borderId="14" xfId="0" applyFill="1" applyBorder="1" applyAlignment="1">
      <alignment vertical="top"/>
    </xf>
    <xf numFmtId="0" fontId="0" fillId="8" borderId="16" xfId="0" applyFill="1" applyBorder="1"/>
    <xf numFmtId="44" fontId="0" fillId="0" borderId="0" xfId="0" applyNumberFormat="1" applyProtection="1">
      <protection locked="0"/>
    </xf>
    <xf numFmtId="0" fontId="2" fillId="6" borderId="1" xfId="0" applyFont="1" applyFill="1" applyBorder="1"/>
    <xf numFmtId="0" fontId="2" fillId="6" borderId="2" xfId="0" applyFont="1" applyFill="1" applyBorder="1"/>
    <xf numFmtId="0" fontId="11" fillId="0" borderId="4" xfId="0" applyFont="1" applyBorder="1"/>
    <xf numFmtId="0" fontId="4" fillId="8" borderId="12" xfId="0" applyFont="1" applyFill="1" applyBorder="1" applyAlignment="1">
      <alignment horizontal="center"/>
    </xf>
    <xf numFmtId="0" fontId="4" fillId="8" borderId="13" xfId="0" applyFont="1" applyFill="1" applyBorder="1" applyAlignment="1">
      <alignment horizontal="center"/>
    </xf>
    <xf numFmtId="0" fontId="2" fillId="6" borderId="1" xfId="0" applyFont="1" applyFill="1" applyBorder="1" applyAlignment="1">
      <alignment horizontal="left"/>
    </xf>
    <xf numFmtId="0" fontId="2" fillId="6" borderId="2" xfId="0" applyFont="1" applyFill="1" applyBorder="1" applyAlignment="1">
      <alignment horizontal="left"/>
    </xf>
    <xf numFmtId="0" fontId="2" fillId="6" borderId="3" xfId="0" applyFont="1" applyFill="1" applyBorder="1" applyAlignment="1">
      <alignment horizontal="left"/>
    </xf>
    <xf numFmtId="0" fontId="9" fillId="0" borderId="4" xfId="0" applyFont="1" applyBorder="1" applyAlignment="1">
      <alignment horizontal="left" vertical="top" wrapText="1"/>
    </xf>
    <xf numFmtId="0" fontId="9" fillId="0" borderId="0" xfId="0" applyFont="1" applyAlignment="1">
      <alignment horizontal="left" vertical="top"/>
    </xf>
    <xf numFmtId="0" fontId="9" fillId="0" borderId="5" xfId="0" applyFont="1" applyBorder="1" applyAlignment="1">
      <alignment horizontal="left" vertical="top"/>
    </xf>
    <xf numFmtId="0" fontId="4" fillId="0" borderId="6" xfId="0" applyFont="1" applyBorder="1" applyAlignment="1">
      <alignment horizontal="left"/>
    </xf>
    <xf numFmtId="0" fontId="4" fillId="0" borderId="7" xfId="0" applyFont="1" applyBorder="1" applyAlignment="1">
      <alignment horizontal="left"/>
    </xf>
    <xf numFmtId="0" fontId="0" fillId="0" borderId="4" xfId="0" applyBorder="1" applyAlignment="1">
      <alignment horizontal="left" vertical="top" wrapText="1"/>
    </xf>
    <xf numFmtId="0" fontId="0" fillId="0" borderId="0" xfId="0" applyAlignment="1">
      <alignment horizontal="left" vertical="top"/>
    </xf>
    <xf numFmtId="0" fontId="0" fillId="0" borderId="5" xfId="0" applyBorder="1" applyAlignment="1">
      <alignment horizontal="left" vertical="top"/>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7" fillId="4" borderId="4" xfId="0" applyFont="1" applyFill="1" applyBorder="1" applyAlignment="1">
      <alignment horizontal="left"/>
    </xf>
    <xf numFmtId="0" fontId="7" fillId="4" borderId="0" xfId="0" applyFont="1" applyFill="1" applyAlignment="1">
      <alignment horizontal="left"/>
    </xf>
    <xf numFmtId="0" fontId="0" fillId="0" borderId="4" xfId="0" applyBorder="1" applyAlignment="1">
      <alignment horizontal="left" vertical="top"/>
    </xf>
    <xf numFmtId="0" fontId="9" fillId="0" borderId="4" xfId="0" applyFont="1" applyBorder="1" applyAlignment="1">
      <alignment horizontal="left"/>
    </xf>
    <xf numFmtId="0" fontId="9" fillId="0" borderId="0" xfId="0" applyFont="1" applyAlignment="1">
      <alignment horizontal="left"/>
    </xf>
    <xf numFmtId="0" fontId="4" fillId="0" borderId="4" xfId="0" applyFont="1" applyBorder="1" applyAlignment="1">
      <alignment horizontal="left"/>
    </xf>
    <xf numFmtId="0" fontId="4" fillId="0" borderId="0" xfId="0" applyFont="1" applyAlignment="1">
      <alignment horizontal="left"/>
    </xf>
    <xf numFmtId="0" fontId="2" fillId="6" borderId="4" xfId="0" applyFont="1" applyFill="1" applyBorder="1" applyAlignment="1">
      <alignment horizontal="left"/>
    </xf>
    <xf numFmtId="0" fontId="2" fillId="6" borderId="0" xfId="0" applyFont="1" applyFill="1" applyAlignment="1">
      <alignment horizontal="left"/>
    </xf>
    <xf numFmtId="0" fontId="0" fillId="0" borderId="4" xfId="0" applyBorder="1" applyAlignment="1">
      <alignment horizontal="left"/>
    </xf>
    <xf numFmtId="0" fontId="0" fillId="0" borderId="0" xfId="0" applyAlignment="1">
      <alignment horizontal="left"/>
    </xf>
    <xf numFmtId="0" fontId="6" fillId="3" borderId="9" xfId="0" applyFont="1" applyFill="1" applyBorder="1" applyAlignment="1">
      <alignment horizontal="left"/>
    </xf>
    <xf numFmtId="0" fontId="6" fillId="3" borderId="10" xfId="0" applyFont="1" applyFill="1" applyBorder="1" applyAlignment="1">
      <alignment horizontal="left"/>
    </xf>
    <xf numFmtId="0" fontId="6" fillId="3" borderId="11" xfId="0" applyFont="1" applyFill="1" applyBorder="1" applyAlignment="1">
      <alignment horizontal="left"/>
    </xf>
    <xf numFmtId="0" fontId="13" fillId="0" borderId="4" xfId="0" applyFont="1" applyBorder="1" applyAlignment="1">
      <alignment horizontal="left" vertical="top" wrapText="1"/>
    </xf>
    <xf numFmtId="0" fontId="3" fillId="0" borderId="0" xfId="0" applyFont="1" applyAlignment="1">
      <alignment horizontal="left" vertical="top"/>
    </xf>
    <xf numFmtId="0" fontId="2" fillId="6" borderId="5" xfId="0" applyFont="1" applyFill="1" applyBorder="1" applyAlignment="1">
      <alignment horizontal="left"/>
    </xf>
    <xf numFmtId="0" fontId="0" fillId="0" borderId="5" xfId="0" applyBorder="1" applyAlignment="1">
      <alignment horizontal="left"/>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wrapText="1"/>
    </xf>
    <xf numFmtId="0" fontId="0" fillId="0" borderId="0" xfId="0" applyAlignment="1">
      <alignment horizontal="left" wrapText="1"/>
    </xf>
    <xf numFmtId="0" fontId="2" fillId="6" borderId="0" xfId="0" applyFont="1" applyFill="1" applyBorder="1" applyAlignment="1">
      <alignment horizontal="left"/>
    </xf>
    <xf numFmtId="44" fontId="0" fillId="7" borderId="0" xfId="0" applyNumberFormat="1" applyFill="1" applyBorder="1" applyProtection="1">
      <protection locked="0"/>
    </xf>
    <xf numFmtId="44" fontId="0" fillId="0" borderId="0" xfId="0" applyNumberFormat="1" applyBorder="1"/>
    <xf numFmtId="0" fontId="4" fillId="0" borderId="0" xfId="0" applyFont="1" applyBorder="1" applyAlignment="1">
      <alignment horizontal="left"/>
    </xf>
    <xf numFmtId="0" fontId="0" fillId="0" borderId="0" xfId="0" applyBorder="1" applyAlignment="1">
      <alignment horizontal="left" vertical="top"/>
    </xf>
    <xf numFmtId="0" fontId="7" fillId="4" borderId="0" xfId="0" applyFont="1" applyFill="1" applyBorder="1"/>
    <xf numFmtId="44" fontId="0" fillId="9" borderId="0" xfId="0" applyNumberFormat="1" applyFill="1" applyBorder="1" applyAlignment="1">
      <alignment horizontal="left" vertical="top"/>
    </xf>
    <xf numFmtId="0" fontId="0" fillId="0" borderId="0" xfId="0" applyBorder="1" applyAlignment="1">
      <alignment horizontal="left" vertical="top"/>
    </xf>
    <xf numFmtId="0" fontId="11" fillId="0" borderId="6" xfId="0" applyFont="1" applyBorder="1" applyAlignment="1">
      <alignment horizontal="left" wrapText="1"/>
    </xf>
    <xf numFmtId="44" fontId="0" fillId="7" borderId="7" xfId="0" applyNumberFormat="1" applyFill="1" applyBorder="1" applyProtection="1">
      <protection locked="0"/>
    </xf>
    <xf numFmtId="0" fontId="0" fillId="7" borderId="8" xfId="0" applyFill="1" applyBorder="1" applyProtection="1">
      <protection locked="0"/>
    </xf>
    <xf numFmtId="0" fontId="7" fillId="0" borderId="7" xfId="0" applyFont="1" applyFill="1" applyBorder="1" applyAlignment="1">
      <alignment horizontal="left"/>
    </xf>
    <xf numFmtId="44" fontId="9" fillId="0" borderId="7" xfId="0" applyNumberFormat="1"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3381375</xdr:colOff>
      <xdr:row>1</xdr:row>
      <xdr:rowOff>219075</xdr:rowOff>
    </xdr:from>
    <xdr:to>
      <xdr:col>5</xdr:col>
      <xdr:colOff>4566284</xdr:colOff>
      <xdr:row>6</xdr:row>
      <xdr:rowOff>171450</xdr:rowOff>
    </xdr:to>
    <xdr:grpSp>
      <xdr:nvGrpSpPr>
        <xdr:cNvPr id="2" name="Groep 1">
          <a:extLst>
            <a:ext uri="{FF2B5EF4-FFF2-40B4-BE49-F238E27FC236}">
              <a16:creationId xmlns:a16="http://schemas.microsoft.com/office/drawing/2014/main" id="{4685E901-BEE0-4D2C-9B8E-3DD3F2C074A7}"/>
            </a:ext>
          </a:extLst>
        </xdr:cNvPr>
        <xdr:cNvGrpSpPr/>
      </xdr:nvGrpSpPr>
      <xdr:grpSpPr>
        <a:xfrm>
          <a:off x="16128546" y="415018"/>
          <a:ext cx="1184909" cy="1269546"/>
          <a:chOff x="0" y="0"/>
          <a:chExt cx="600710" cy="572770"/>
        </a:xfrm>
      </xdr:grpSpPr>
      <xdr:sp macro="" textlink="">
        <xdr:nvSpPr>
          <xdr:cNvPr id="3" name="Freeform 16">
            <a:extLst>
              <a:ext uri="{FF2B5EF4-FFF2-40B4-BE49-F238E27FC236}">
                <a16:creationId xmlns:a16="http://schemas.microsoft.com/office/drawing/2014/main" id="{F40A2B15-9EAE-D65C-0AAF-700DE04C05D9}"/>
              </a:ext>
            </a:extLst>
          </xdr:cNvPr>
          <xdr:cNvSpPr>
            <a:spLocks/>
          </xdr:cNvSpPr>
        </xdr:nvSpPr>
        <xdr:spPr bwMode="auto">
          <a:xfrm>
            <a:off x="495300" y="0"/>
            <a:ext cx="105410" cy="153670"/>
          </a:xfrm>
          <a:custGeom>
            <a:avLst/>
            <a:gdLst>
              <a:gd name="T0" fmla="*/ 305 w 332"/>
              <a:gd name="T1" fmla="*/ 375 h 484"/>
              <a:gd name="T2" fmla="*/ 332 w 332"/>
              <a:gd name="T3" fmla="*/ 338 h 484"/>
              <a:gd name="T4" fmla="*/ 332 w 332"/>
              <a:gd name="T5" fmla="*/ 42 h 484"/>
              <a:gd name="T6" fmla="*/ 315 w 332"/>
              <a:gd name="T7" fmla="*/ 10 h 484"/>
              <a:gd name="T8" fmla="*/ 280 w 332"/>
              <a:gd name="T9" fmla="*/ 5 h 484"/>
              <a:gd name="T10" fmla="*/ 0 w 332"/>
              <a:gd name="T11" fmla="*/ 107 h 484"/>
              <a:gd name="T12" fmla="*/ 0 w 332"/>
              <a:gd name="T13" fmla="*/ 484 h 484"/>
              <a:gd name="T14" fmla="*/ 305 w 332"/>
              <a:gd name="T15" fmla="*/ 375 h 4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2" h="484">
                <a:moveTo>
                  <a:pt x="305" y="375"/>
                </a:moveTo>
                <a:cubicBezTo>
                  <a:pt x="321" y="369"/>
                  <a:pt x="332" y="355"/>
                  <a:pt x="332" y="338"/>
                </a:cubicBezTo>
                <a:cubicBezTo>
                  <a:pt x="332" y="42"/>
                  <a:pt x="332" y="42"/>
                  <a:pt x="332" y="42"/>
                </a:cubicBezTo>
                <a:cubicBezTo>
                  <a:pt x="332" y="29"/>
                  <a:pt x="325" y="17"/>
                  <a:pt x="315" y="10"/>
                </a:cubicBezTo>
                <a:cubicBezTo>
                  <a:pt x="305" y="2"/>
                  <a:pt x="292" y="0"/>
                  <a:pt x="280" y="5"/>
                </a:cubicBezTo>
                <a:cubicBezTo>
                  <a:pt x="0" y="107"/>
                  <a:pt x="0" y="107"/>
                  <a:pt x="0" y="107"/>
                </a:cubicBezTo>
                <a:cubicBezTo>
                  <a:pt x="0" y="484"/>
                  <a:pt x="0" y="484"/>
                  <a:pt x="0" y="484"/>
                </a:cubicBezTo>
                <a:lnTo>
                  <a:pt x="305" y="375"/>
                </a:lnTo>
                <a:close/>
              </a:path>
            </a:pathLst>
          </a:custGeom>
          <a:solidFill>
            <a:srgbClr val="EA685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NL"/>
          </a:p>
        </xdr:txBody>
      </xdr:sp>
      <xdr:sp macro="" textlink="">
        <xdr:nvSpPr>
          <xdr:cNvPr id="4" name="Freeform 17">
            <a:extLst>
              <a:ext uri="{FF2B5EF4-FFF2-40B4-BE49-F238E27FC236}">
                <a16:creationId xmlns:a16="http://schemas.microsoft.com/office/drawing/2014/main" id="{265EE450-DF8E-1540-B4DF-58E01E511BEA}"/>
              </a:ext>
            </a:extLst>
          </xdr:cNvPr>
          <xdr:cNvSpPr>
            <a:spLocks/>
          </xdr:cNvSpPr>
        </xdr:nvSpPr>
        <xdr:spPr bwMode="auto">
          <a:xfrm>
            <a:off x="0" y="57150"/>
            <a:ext cx="424180" cy="458470"/>
          </a:xfrm>
          <a:custGeom>
            <a:avLst/>
            <a:gdLst>
              <a:gd name="T0" fmla="*/ 0 w 1339"/>
              <a:gd name="T1" fmla="*/ 842 h 1442"/>
              <a:gd name="T2" fmla="*/ 103 w 1339"/>
              <a:gd name="T3" fmla="*/ 989 h 1442"/>
              <a:gd name="T4" fmla="*/ 1339 w 1339"/>
              <a:gd name="T5" fmla="*/ 1442 h 1442"/>
              <a:gd name="T6" fmla="*/ 1339 w 1339"/>
              <a:gd name="T7" fmla="*/ 1066 h 1442"/>
              <a:gd name="T8" fmla="*/ 371 w 1339"/>
              <a:gd name="T9" fmla="*/ 721 h 1442"/>
              <a:gd name="T10" fmla="*/ 1339 w 1339"/>
              <a:gd name="T11" fmla="*/ 375 h 1442"/>
              <a:gd name="T12" fmla="*/ 1339 w 1339"/>
              <a:gd name="T13" fmla="*/ 0 h 1442"/>
              <a:gd name="T14" fmla="*/ 103 w 1339"/>
              <a:gd name="T15" fmla="*/ 452 h 1442"/>
              <a:gd name="T16" fmla="*/ 0 w 1339"/>
              <a:gd name="T17" fmla="*/ 600 h 1442"/>
              <a:gd name="T18" fmla="*/ 0 w 1339"/>
              <a:gd name="T19" fmla="*/ 842 h 1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39" h="1442">
                <a:moveTo>
                  <a:pt x="0" y="842"/>
                </a:moveTo>
                <a:cubicBezTo>
                  <a:pt x="0" y="903"/>
                  <a:pt x="46" y="969"/>
                  <a:pt x="103" y="989"/>
                </a:cubicBezTo>
                <a:cubicBezTo>
                  <a:pt x="1339" y="1442"/>
                  <a:pt x="1339" y="1442"/>
                  <a:pt x="1339" y="1442"/>
                </a:cubicBezTo>
                <a:cubicBezTo>
                  <a:pt x="1339" y="1066"/>
                  <a:pt x="1339" y="1066"/>
                  <a:pt x="1339" y="1066"/>
                </a:cubicBezTo>
                <a:cubicBezTo>
                  <a:pt x="371" y="721"/>
                  <a:pt x="371" y="721"/>
                  <a:pt x="371" y="721"/>
                </a:cubicBezTo>
                <a:cubicBezTo>
                  <a:pt x="1339" y="375"/>
                  <a:pt x="1339" y="375"/>
                  <a:pt x="1339" y="375"/>
                </a:cubicBezTo>
                <a:cubicBezTo>
                  <a:pt x="1339" y="0"/>
                  <a:pt x="1339" y="0"/>
                  <a:pt x="1339" y="0"/>
                </a:cubicBezTo>
                <a:cubicBezTo>
                  <a:pt x="103" y="452"/>
                  <a:pt x="103" y="452"/>
                  <a:pt x="103" y="452"/>
                </a:cubicBezTo>
                <a:cubicBezTo>
                  <a:pt x="46" y="473"/>
                  <a:pt x="0" y="539"/>
                  <a:pt x="0" y="600"/>
                </a:cubicBezTo>
                <a:lnTo>
                  <a:pt x="0" y="842"/>
                </a:lnTo>
                <a:close/>
              </a:path>
            </a:pathLst>
          </a:custGeom>
          <a:solidFill>
            <a:srgbClr val="EA685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NL"/>
          </a:p>
        </xdr:txBody>
      </xdr:sp>
      <xdr:sp macro="" textlink="">
        <xdr:nvSpPr>
          <xdr:cNvPr id="5" name="Freeform 18">
            <a:extLst>
              <a:ext uri="{FF2B5EF4-FFF2-40B4-BE49-F238E27FC236}">
                <a16:creationId xmlns:a16="http://schemas.microsoft.com/office/drawing/2014/main" id="{BD3E9DFD-4EDF-D6BC-A037-A969A60B091B}"/>
              </a:ext>
            </a:extLst>
          </xdr:cNvPr>
          <xdr:cNvSpPr>
            <a:spLocks/>
          </xdr:cNvSpPr>
        </xdr:nvSpPr>
        <xdr:spPr bwMode="auto">
          <a:xfrm>
            <a:off x="495300" y="419100"/>
            <a:ext cx="105410" cy="153670"/>
          </a:xfrm>
          <a:custGeom>
            <a:avLst/>
            <a:gdLst>
              <a:gd name="T0" fmla="*/ 305 w 332"/>
              <a:gd name="T1" fmla="*/ 110 h 484"/>
              <a:gd name="T2" fmla="*/ 332 w 332"/>
              <a:gd name="T3" fmla="*/ 147 h 484"/>
              <a:gd name="T4" fmla="*/ 332 w 332"/>
              <a:gd name="T5" fmla="*/ 443 h 484"/>
              <a:gd name="T6" fmla="*/ 315 w 332"/>
              <a:gd name="T7" fmla="*/ 475 h 484"/>
              <a:gd name="T8" fmla="*/ 280 w 332"/>
              <a:gd name="T9" fmla="*/ 480 h 484"/>
              <a:gd name="T10" fmla="*/ 0 w 332"/>
              <a:gd name="T11" fmla="*/ 377 h 484"/>
              <a:gd name="T12" fmla="*/ 0 w 332"/>
              <a:gd name="T13" fmla="*/ 0 h 484"/>
              <a:gd name="T14" fmla="*/ 305 w 332"/>
              <a:gd name="T15" fmla="*/ 110 h 4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2" h="484">
                <a:moveTo>
                  <a:pt x="305" y="110"/>
                </a:moveTo>
                <a:cubicBezTo>
                  <a:pt x="321" y="115"/>
                  <a:pt x="332" y="130"/>
                  <a:pt x="332" y="147"/>
                </a:cubicBezTo>
                <a:cubicBezTo>
                  <a:pt x="332" y="443"/>
                  <a:pt x="332" y="443"/>
                  <a:pt x="332" y="443"/>
                </a:cubicBezTo>
                <a:cubicBezTo>
                  <a:pt x="332" y="456"/>
                  <a:pt x="325" y="468"/>
                  <a:pt x="315" y="475"/>
                </a:cubicBezTo>
                <a:cubicBezTo>
                  <a:pt x="305" y="482"/>
                  <a:pt x="292" y="484"/>
                  <a:pt x="280" y="480"/>
                </a:cubicBezTo>
                <a:cubicBezTo>
                  <a:pt x="0" y="377"/>
                  <a:pt x="0" y="377"/>
                  <a:pt x="0" y="377"/>
                </a:cubicBezTo>
                <a:cubicBezTo>
                  <a:pt x="0" y="0"/>
                  <a:pt x="0" y="0"/>
                  <a:pt x="0" y="0"/>
                </a:cubicBezTo>
                <a:lnTo>
                  <a:pt x="305" y="110"/>
                </a:lnTo>
                <a:close/>
              </a:path>
            </a:pathLst>
          </a:custGeom>
          <a:solidFill>
            <a:srgbClr val="EA685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NL"/>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EE61-79F6-445E-9F99-9C5865D45473}">
  <dimension ref="B1:F98"/>
  <sheetViews>
    <sheetView showGridLines="0" tabSelected="1" topLeftCell="A85" zoomScale="70" zoomScaleNormal="70" workbookViewId="0">
      <selection activeCell="D29" sqref="D29"/>
    </sheetView>
  </sheetViews>
  <sheetFormatPr defaultRowHeight="14.4" x14ac:dyDescent="0.3"/>
  <cols>
    <col min="1" max="1" width="2.6640625" customWidth="1"/>
    <col min="2" max="3" width="50.6640625" customWidth="1"/>
    <col min="4" max="5" width="40.88671875" customWidth="1"/>
    <col min="6" max="6" width="115.6640625" customWidth="1"/>
  </cols>
  <sheetData>
    <row r="1" spans="2:6" ht="15" thickBot="1" x14ac:dyDescent="0.35"/>
    <row r="2" spans="2:6" ht="25.8" x14ac:dyDescent="0.5">
      <c r="B2" s="7" t="s">
        <v>87</v>
      </c>
      <c r="C2" s="8"/>
      <c r="D2" s="8"/>
      <c r="E2" s="8"/>
      <c r="F2" s="9"/>
    </row>
    <row r="3" spans="2:6" x14ac:dyDescent="0.3">
      <c r="B3" s="10"/>
      <c r="F3" s="11"/>
    </row>
    <row r="4" spans="2:6" ht="29.4" customHeight="1" x14ac:dyDescent="0.3">
      <c r="B4" s="67" t="s">
        <v>94</v>
      </c>
      <c r="C4" s="91"/>
      <c r="D4" s="91"/>
      <c r="E4" s="91"/>
      <c r="F4" s="13"/>
    </row>
    <row r="5" spans="2:6" ht="15" thickBot="1" x14ac:dyDescent="0.35">
      <c r="B5" s="10"/>
      <c r="F5" s="11"/>
    </row>
    <row r="6" spans="2:6" ht="18.600000000000001" thickBot="1" x14ac:dyDescent="0.4">
      <c r="B6" s="84" t="s">
        <v>0</v>
      </c>
      <c r="C6" s="85"/>
      <c r="D6" s="85"/>
      <c r="E6" s="86"/>
      <c r="F6" s="11"/>
    </row>
    <row r="7" spans="2:6" ht="83.25" customHeight="1" thickBot="1" x14ac:dyDescent="0.35">
      <c r="B7" s="92" t="s">
        <v>1</v>
      </c>
      <c r="C7" s="93"/>
      <c r="D7" s="93"/>
      <c r="E7" s="94"/>
      <c r="F7" s="11"/>
    </row>
    <row r="8" spans="2:6" ht="18.600000000000001" thickBot="1" x14ac:dyDescent="0.4">
      <c r="B8" s="84" t="s">
        <v>2</v>
      </c>
      <c r="C8" s="85"/>
      <c r="D8" s="85"/>
      <c r="E8" s="86"/>
      <c r="F8" s="11"/>
    </row>
    <row r="9" spans="2:6" ht="49.5" customHeight="1" x14ac:dyDescent="0.35">
      <c r="B9" s="95" t="s">
        <v>3</v>
      </c>
      <c r="C9" s="96"/>
      <c r="D9" s="96"/>
      <c r="E9" s="14"/>
      <c r="F9" s="11"/>
    </row>
    <row r="10" spans="2:6" x14ac:dyDescent="0.3">
      <c r="B10" s="78" t="s">
        <v>4</v>
      </c>
      <c r="C10" s="79"/>
      <c r="D10" s="79"/>
      <c r="E10" s="17">
        <v>1500</v>
      </c>
      <c r="F10" s="11"/>
    </row>
    <row r="11" spans="2:6" x14ac:dyDescent="0.3">
      <c r="B11" s="82" t="s">
        <v>5</v>
      </c>
      <c r="C11" s="83"/>
      <c r="D11" s="83"/>
      <c r="E11" s="17">
        <v>16</v>
      </c>
      <c r="F11" s="11"/>
    </row>
    <row r="12" spans="2:6" x14ac:dyDescent="0.3">
      <c r="B12" s="82" t="s">
        <v>6</v>
      </c>
      <c r="C12" s="83"/>
      <c r="D12" s="83"/>
      <c r="E12" s="17">
        <v>16</v>
      </c>
      <c r="F12" s="11"/>
    </row>
    <row r="13" spans="2:6" x14ac:dyDescent="0.3">
      <c r="B13" s="82" t="s">
        <v>7</v>
      </c>
      <c r="C13" s="83"/>
      <c r="D13" s="83"/>
      <c r="E13" s="17">
        <v>4</v>
      </c>
      <c r="F13" s="11"/>
    </row>
    <row r="14" spans="2:6" x14ac:dyDescent="0.3">
      <c r="B14" s="82" t="s">
        <v>76</v>
      </c>
      <c r="C14" s="83"/>
      <c r="D14" s="83"/>
      <c r="E14" s="17">
        <v>60</v>
      </c>
      <c r="F14" s="11"/>
    </row>
    <row r="15" spans="2:6" x14ac:dyDescent="0.3">
      <c r="B15" s="18" t="s">
        <v>8</v>
      </c>
      <c r="C15" s="19"/>
      <c r="D15" s="19"/>
      <c r="E15" s="17">
        <v>2000</v>
      </c>
      <c r="F15" s="11"/>
    </row>
    <row r="16" spans="2:6" ht="15" customHeight="1" thickBot="1" x14ac:dyDescent="0.35">
      <c r="B16" s="20" t="s">
        <v>95</v>
      </c>
      <c r="C16" s="21"/>
      <c r="D16" s="21"/>
      <c r="E16" s="22"/>
      <c r="F16" s="11"/>
    </row>
    <row r="17" spans="2:6" ht="15" thickBot="1" x14ac:dyDescent="0.35">
      <c r="B17" s="10"/>
      <c r="F17" s="11"/>
    </row>
    <row r="18" spans="2:6" ht="18.600000000000001" thickBot="1" x14ac:dyDescent="0.4">
      <c r="B18" s="84" t="s">
        <v>9</v>
      </c>
      <c r="C18" s="85"/>
      <c r="D18" s="85"/>
      <c r="E18" s="85"/>
      <c r="F18" s="86"/>
    </row>
    <row r="19" spans="2:6" ht="64.5" customHeight="1" x14ac:dyDescent="0.3">
      <c r="B19" s="87" t="s">
        <v>78</v>
      </c>
      <c r="C19" s="88"/>
      <c r="D19" s="88"/>
      <c r="E19" s="88"/>
      <c r="F19" s="23"/>
    </row>
    <row r="20" spans="2:6" x14ac:dyDescent="0.3">
      <c r="B20" s="24" t="s">
        <v>10</v>
      </c>
      <c r="C20" s="25"/>
      <c r="D20" s="25"/>
      <c r="E20" s="25"/>
      <c r="F20" s="26" t="s">
        <v>11</v>
      </c>
    </row>
    <row r="21" spans="2:6" x14ac:dyDescent="0.3">
      <c r="B21" s="78" t="s">
        <v>12</v>
      </c>
      <c r="C21" s="79"/>
      <c r="D21" s="79"/>
      <c r="E21" s="27">
        <f>SUM(C49:C71)</f>
        <v>0</v>
      </c>
      <c r="F21" s="4"/>
    </row>
    <row r="22" spans="2:6" x14ac:dyDescent="0.3">
      <c r="B22" s="80" t="s">
        <v>13</v>
      </c>
      <c r="C22" s="81"/>
      <c r="D22" s="81"/>
      <c r="E22" s="81"/>
      <c r="F22" s="89"/>
    </row>
    <row r="23" spans="2:6" x14ac:dyDescent="0.3">
      <c r="B23" s="82" t="s">
        <v>14</v>
      </c>
      <c r="C23" s="83"/>
      <c r="D23" s="83"/>
      <c r="E23" s="83"/>
      <c r="F23" s="90"/>
    </row>
    <row r="24" spans="2:6" x14ac:dyDescent="0.3">
      <c r="B24" s="73" t="s">
        <v>15</v>
      </c>
      <c r="C24" s="74"/>
      <c r="D24" s="28" t="s">
        <v>16</v>
      </c>
      <c r="E24" s="28" t="s">
        <v>17</v>
      </c>
      <c r="F24" s="29" t="s">
        <v>11</v>
      </c>
    </row>
    <row r="25" spans="2:6" x14ac:dyDescent="0.3">
      <c r="B25" s="76" t="s">
        <v>75</v>
      </c>
      <c r="C25" s="77"/>
      <c r="D25" s="3"/>
      <c r="E25" s="30">
        <f>D25*E13</f>
        <v>0</v>
      </c>
      <c r="F25" s="4"/>
    </row>
    <row r="26" spans="2:6" x14ac:dyDescent="0.3">
      <c r="B26" s="76" t="s">
        <v>88</v>
      </c>
      <c r="C26" s="77"/>
      <c r="D26" s="3"/>
      <c r="E26" s="30">
        <f>D26*E14</f>
        <v>0</v>
      </c>
      <c r="F26" s="4"/>
    </row>
    <row r="27" spans="2:6" x14ac:dyDescent="0.3">
      <c r="B27" s="78" t="s">
        <v>18</v>
      </c>
      <c r="C27" s="79"/>
      <c r="D27" s="79"/>
      <c r="E27" s="30">
        <f>E25+E26</f>
        <v>0</v>
      </c>
      <c r="F27" s="11"/>
    </row>
    <row r="28" spans="2:6" x14ac:dyDescent="0.3">
      <c r="B28" s="80" t="s">
        <v>19</v>
      </c>
      <c r="C28" s="81"/>
      <c r="D28" s="81"/>
      <c r="E28" s="81"/>
      <c r="F28" s="26" t="s">
        <v>11</v>
      </c>
    </row>
    <row r="29" spans="2:6" x14ac:dyDescent="0.3">
      <c r="B29" s="82" t="s">
        <v>20</v>
      </c>
      <c r="C29" s="83"/>
      <c r="D29" s="3"/>
      <c r="E29" s="30">
        <f>D29</f>
        <v>0</v>
      </c>
      <c r="F29" s="4"/>
    </row>
    <row r="30" spans="2:6" ht="15" thickBot="1" x14ac:dyDescent="0.35">
      <c r="B30" s="65" t="s">
        <v>21</v>
      </c>
      <c r="C30" s="66"/>
      <c r="D30" s="66"/>
      <c r="E30" s="33">
        <f>E21+E27+E29</f>
        <v>0</v>
      </c>
      <c r="F30" s="22"/>
    </row>
    <row r="31" spans="2:6" ht="15" thickBot="1" x14ac:dyDescent="0.35">
      <c r="B31" s="10"/>
      <c r="F31" s="11"/>
    </row>
    <row r="32" spans="2:6" ht="18.600000000000001" thickBot="1" x14ac:dyDescent="0.4">
      <c r="B32" s="84" t="s">
        <v>22</v>
      </c>
      <c r="C32" s="85"/>
      <c r="D32" s="85"/>
      <c r="E32" s="85"/>
      <c r="F32" s="86"/>
    </row>
    <row r="33" spans="2:6" ht="30" customHeight="1" x14ac:dyDescent="0.3">
      <c r="B33" s="70" t="s">
        <v>23</v>
      </c>
      <c r="C33" s="71"/>
      <c r="D33" s="71"/>
      <c r="E33" s="71"/>
      <c r="F33" s="72"/>
    </row>
    <row r="34" spans="2:6" x14ac:dyDescent="0.3">
      <c r="B34" s="73" t="s">
        <v>24</v>
      </c>
      <c r="C34" s="74"/>
      <c r="D34" s="28" t="s">
        <v>25</v>
      </c>
      <c r="E34" s="28" t="s">
        <v>17</v>
      </c>
      <c r="F34" s="26" t="s">
        <v>11</v>
      </c>
    </row>
    <row r="35" spans="2:6" x14ac:dyDescent="0.3">
      <c r="B35" s="75" t="s">
        <v>26</v>
      </c>
      <c r="C35" s="68"/>
      <c r="D35" s="3"/>
      <c r="E35" s="36">
        <f t="shared" ref="E35:E42" si="0">(D35*$E$10)*$E$11</f>
        <v>0</v>
      </c>
      <c r="F35" s="4"/>
    </row>
    <row r="36" spans="2:6" x14ac:dyDescent="0.3">
      <c r="B36" s="34" t="s">
        <v>27</v>
      </c>
      <c r="C36" s="35"/>
      <c r="D36" s="3"/>
      <c r="E36" s="36">
        <f>(D36*$E$10)*$E$11</f>
        <v>0</v>
      </c>
      <c r="F36" s="4"/>
    </row>
    <row r="37" spans="2:6" x14ac:dyDescent="0.3">
      <c r="B37" s="34" t="s">
        <v>28</v>
      </c>
      <c r="C37" s="35"/>
      <c r="D37" s="3"/>
      <c r="E37" s="36">
        <f t="shared" si="0"/>
        <v>0</v>
      </c>
      <c r="F37" s="4"/>
    </row>
    <row r="38" spans="2:6" x14ac:dyDescent="0.3">
      <c r="B38" s="34" t="s">
        <v>29</v>
      </c>
      <c r="C38" s="35"/>
      <c r="D38" s="3"/>
      <c r="E38" s="36">
        <f t="shared" si="0"/>
        <v>0</v>
      </c>
      <c r="F38" s="4"/>
    </row>
    <row r="39" spans="2:6" x14ac:dyDescent="0.3">
      <c r="B39" s="34" t="s">
        <v>30</v>
      </c>
      <c r="C39" s="35"/>
      <c r="D39" s="3"/>
      <c r="E39" s="36">
        <f t="shared" si="0"/>
        <v>0</v>
      </c>
      <c r="F39" s="4"/>
    </row>
    <row r="40" spans="2:6" x14ac:dyDescent="0.3">
      <c r="B40" s="34" t="s">
        <v>31</v>
      </c>
      <c r="C40" s="35"/>
      <c r="D40" s="3"/>
      <c r="E40" s="36">
        <f t="shared" si="0"/>
        <v>0</v>
      </c>
      <c r="F40" s="4"/>
    </row>
    <row r="41" spans="2:6" x14ac:dyDescent="0.3">
      <c r="B41" s="34" t="s">
        <v>32</v>
      </c>
      <c r="C41" s="35"/>
      <c r="D41" s="3"/>
      <c r="E41" s="36">
        <f t="shared" si="0"/>
        <v>0</v>
      </c>
      <c r="F41" s="4"/>
    </row>
    <row r="42" spans="2:6" x14ac:dyDescent="0.3">
      <c r="B42" s="34" t="s">
        <v>33</v>
      </c>
      <c r="C42" s="35"/>
      <c r="D42" s="3"/>
      <c r="E42" s="36">
        <f t="shared" si="0"/>
        <v>0</v>
      </c>
      <c r="F42" s="4"/>
    </row>
    <row r="43" spans="2:6" x14ac:dyDescent="0.3">
      <c r="B43" s="34" t="s">
        <v>34</v>
      </c>
      <c r="C43" s="35"/>
      <c r="D43" s="3"/>
      <c r="E43" s="36">
        <f>D43*E11</f>
        <v>0</v>
      </c>
      <c r="F43" s="4"/>
    </row>
    <row r="44" spans="2:6" x14ac:dyDescent="0.3">
      <c r="B44" s="34"/>
      <c r="C44" s="35"/>
      <c r="D44" s="30"/>
      <c r="E44" s="36"/>
      <c r="F44" s="6"/>
    </row>
    <row r="45" spans="2:6" ht="15" thickBot="1" x14ac:dyDescent="0.35">
      <c r="B45" s="65" t="s">
        <v>35</v>
      </c>
      <c r="C45" s="66"/>
      <c r="D45" s="66"/>
      <c r="E45" s="33">
        <f>SUM(E35:E44)</f>
        <v>0</v>
      </c>
      <c r="F45" s="22"/>
    </row>
    <row r="46" spans="2:6" x14ac:dyDescent="0.3">
      <c r="B46" s="59" t="s">
        <v>10</v>
      </c>
      <c r="C46" s="60"/>
      <c r="D46" s="60"/>
      <c r="E46" s="60"/>
      <c r="F46" s="61"/>
    </row>
    <row r="47" spans="2:6" ht="73.5" customHeight="1" x14ac:dyDescent="0.3">
      <c r="B47" s="62" t="s">
        <v>86</v>
      </c>
      <c r="C47" s="63"/>
      <c r="D47" s="63"/>
      <c r="E47" s="63"/>
      <c r="F47" s="64"/>
    </row>
    <row r="48" spans="2:6" x14ac:dyDescent="0.3">
      <c r="B48" s="37" t="s">
        <v>10</v>
      </c>
      <c r="C48" s="28" t="s">
        <v>36</v>
      </c>
      <c r="D48" s="28" t="s">
        <v>37</v>
      </c>
      <c r="E48" s="28" t="s">
        <v>38</v>
      </c>
      <c r="F48" s="26" t="s">
        <v>11</v>
      </c>
    </row>
    <row r="49" spans="2:6" x14ac:dyDescent="0.3">
      <c r="B49" s="10" t="s">
        <v>45</v>
      </c>
      <c r="C49" s="3"/>
      <c r="D49" s="3"/>
      <c r="E49" s="30">
        <f>D49*$E$12</f>
        <v>0</v>
      </c>
      <c r="F49" s="4"/>
    </row>
    <row r="50" spans="2:6" x14ac:dyDescent="0.3">
      <c r="B50" s="10" t="s">
        <v>79</v>
      </c>
      <c r="C50" s="3"/>
      <c r="D50" s="3"/>
      <c r="E50" s="30">
        <f t="shared" ref="E50:E66" si="1">D50*$E$12</f>
        <v>0</v>
      </c>
      <c r="F50" s="4"/>
    </row>
    <row r="51" spans="2:6" x14ac:dyDescent="0.3">
      <c r="B51" s="10" t="s">
        <v>46</v>
      </c>
      <c r="C51" s="3"/>
      <c r="D51" s="3"/>
      <c r="E51" s="30">
        <f t="shared" si="1"/>
        <v>0</v>
      </c>
      <c r="F51" s="4"/>
    </row>
    <row r="52" spans="2:6" x14ac:dyDescent="0.3">
      <c r="B52" s="10" t="s">
        <v>81</v>
      </c>
      <c r="C52" s="3"/>
      <c r="D52" s="3"/>
      <c r="E52" s="30">
        <f t="shared" si="1"/>
        <v>0</v>
      </c>
      <c r="F52" s="4"/>
    </row>
    <row r="53" spans="2:6" x14ac:dyDescent="0.3">
      <c r="B53" s="10" t="s">
        <v>82</v>
      </c>
      <c r="C53" s="3"/>
      <c r="D53" s="3"/>
      <c r="E53" s="30">
        <f t="shared" si="1"/>
        <v>0</v>
      </c>
      <c r="F53" s="4"/>
    </row>
    <row r="54" spans="2:6" x14ac:dyDescent="0.3">
      <c r="B54" s="10" t="s">
        <v>83</v>
      </c>
      <c r="C54" s="3"/>
      <c r="D54" s="3"/>
      <c r="E54" s="30">
        <f t="shared" si="1"/>
        <v>0</v>
      </c>
      <c r="F54" s="4"/>
    </row>
    <row r="55" spans="2:6" x14ac:dyDescent="0.3">
      <c r="B55" s="10" t="s">
        <v>39</v>
      </c>
      <c r="C55" s="3"/>
      <c r="D55" s="3"/>
      <c r="E55" s="30">
        <f t="shared" si="1"/>
        <v>0</v>
      </c>
      <c r="F55" s="4"/>
    </row>
    <row r="56" spans="2:6" x14ac:dyDescent="0.3">
      <c r="B56" s="10" t="s">
        <v>84</v>
      </c>
      <c r="C56" s="3"/>
      <c r="D56" s="3"/>
      <c r="E56" s="30">
        <f t="shared" si="1"/>
        <v>0</v>
      </c>
      <c r="F56" s="4"/>
    </row>
    <row r="57" spans="2:6" x14ac:dyDescent="0.3">
      <c r="B57" s="10" t="s">
        <v>40</v>
      </c>
      <c r="C57" s="3"/>
      <c r="D57" s="3"/>
      <c r="E57" s="30">
        <f t="shared" si="1"/>
        <v>0</v>
      </c>
      <c r="F57" s="4"/>
    </row>
    <row r="58" spans="2:6" x14ac:dyDescent="0.3">
      <c r="B58" s="10" t="s">
        <v>85</v>
      </c>
      <c r="C58" s="3"/>
      <c r="D58" s="3"/>
      <c r="E58" s="30">
        <f t="shared" si="1"/>
        <v>0</v>
      </c>
      <c r="F58" s="4"/>
    </row>
    <row r="59" spans="2:6" x14ac:dyDescent="0.3">
      <c r="B59" s="10" t="s">
        <v>41</v>
      </c>
      <c r="C59" s="3"/>
      <c r="D59" s="3"/>
      <c r="E59" s="30">
        <f t="shared" si="1"/>
        <v>0</v>
      </c>
      <c r="F59" s="4"/>
    </row>
    <row r="60" spans="2:6" x14ac:dyDescent="0.3">
      <c r="B60" s="10" t="s">
        <v>42</v>
      </c>
      <c r="C60" s="3"/>
      <c r="D60" s="3"/>
      <c r="E60" s="30">
        <f t="shared" si="1"/>
        <v>0</v>
      </c>
      <c r="F60" s="4"/>
    </row>
    <row r="61" spans="2:6" x14ac:dyDescent="0.3">
      <c r="B61" s="56" t="s">
        <v>90</v>
      </c>
      <c r="C61" s="3"/>
      <c r="D61" s="3"/>
      <c r="E61" s="30">
        <f t="shared" si="1"/>
        <v>0</v>
      </c>
      <c r="F61" s="4"/>
    </row>
    <row r="62" spans="2:6" x14ac:dyDescent="0.3">
      <c r="B62" s="10" t="s">
        <v>43</v>
      </c>
      <c r="C62" s="3"/>
      <c r="D62" s="3"/>
      <c r="E62" s="30">
        <f t="shared" si="1"/>
        <v>0</v>
      </c>
      <c r="F62" s="4"/>
    </row>
    <row r="63" spans="2:6" x14ac:dyDescent="0.3">
      <c r="B63" s="10" t="s">
        <v>48</v>
      </c>
      <c r="C63" s="3"/>
      <c r="D63" s="3"/>
      <c r="E63" s="30">
        <f t="shared" si="1"/>
        <v>0</v>
      </c>
      <c r="F63" s="4"/>
    </row>
    <row r="64" spans="2:6" x14ac:dyDescent="0.3">
      <c r="B64" s="38" t="s">
        <v>49</v>
      </c>
      <c r="C64" s="53"/>
      <c r="D64" s="53"/>
      <c r="E64" s="30"/>
      <c r="F64" s="11"/>
    </row>
    <row r="65" spans="2:6" x14ac:dyDescent="0.3">
      <c r="B65" s="10" t="s">
        <v>77</v>
      </c>
      <c r="C65" s="3"/>
      <c r="D65" s="3"/>
      <c r="E65" s="30">
        <f t="shared" si="1"/>
        <v>0</v>
      </c>
      <c r="F65" s="4"/>
    </row>
    <row r="66" spans="2:6" x14ac:dyDescent="0.3">
      <c r="B66" s="10" t="s">
        <v>47</v>
      </c>
      <c r="C66" s="3"/>
      <c r="D66" s="3"/>
      <c r="E66" s="30">
        <f t="shared" si="1"/>
        <v>0</v>
      </c>
      <c r="F66" s="4"/>
    </row>
    <row r="67" spans="2:6" x14ac:dyDescent="0.3">
      <c r="B67" s="10" t="s">
        <v>80</v>
      </c>
      <c r="C67" s="3"/>
      <c r="D67" s="3"/>
      <c r="E67" s="30">
        <f t="shared" ref="E67:E71" si="2">D67*$E$12</f>
        <v>0</v>
      </c>
      <c r="F67" s="4"/>
    </row>
    <row r="68" spans="2:6" x14ac:dyDescent="0.3">
      <c r="B68" s="10" t="s">
        <v>44</v>
      </c>
      <c r="C68" s="3"/>
      <c r="D68" s="3"/>
      <c r="E68" s="30">
        <f t="shared" si="2"/>
        <v>0</v>
      </c>
      <c r="F68" s="4"/>
    </row>
    <row r="69" spans="2:6" x14ac:dyDescent="0.3">
      <c r="B69" s="5" t="s">
        <v>50</v>
      </c>
      <c r="C69" s="3"/>
      <c r="D69" s="3"/>
      <c r="E69" s="30">
        <f t="shared" si="2"/>
        <v>0</v>
      </c>
      <c r="F69" s="4"/>
    </row>
    <row r="70" spans="2:6" x14ac:dyDescent="0.3">
      <c r="B70" s="5" t="s">
        <v>50</v>
      </c>
      <c r="C70" s="3"/>
      <c r="D70" s="3"/>
      <c r="E70" s="30">
        <f t="shared" si="2"/>
        <v>0</v>
      </c>
      <c r="F70" s="4"/>
    </row>
    <row r="71" spans="2:6" x14ac:dyDescent="0.3">
      <c r="B71" s="5" t="s">
        <v>50</v>
      </c>
      <c r="C71" s="3"/>
      <c r="D71" s="3"/>
      <c r="E71" s="30">
        <f t="shared" si="2"/>
        <v>0</v>
      </c>
      <c r="F71" s="4"/>
    </row>
    <row r="72" spans="2:6" ht="15" thickBot="1" x14ac:dyDescent="0.35">
      <c r="B72" s="78" t="s">
        <v>51</v>
      </c>
      <c r="C72" s="100"/>
      <c r="D72" s="100"/>
      <c r="E72" s="99">
        <f>SUM(E49:E71)</f>
        <v>0</v>
      </c>
      <c r="F72" s="11"/>
    </row>
    <row r="73" spans="2:6" x14ac:dyDescent="0.3">
      <c r="B73" s="59" t="s">
        <v>52</v>
      </c>
      <c r="C73" s="60"/>
      <c r="D73" s="60"/>
      <c r="E73" s="60"/>
      <c r="F73" s="61"/>
    </row>
    <row r="74" spans="2:6" ht="68.25" customHeight="1" x14ac:dyDescent="0.3">
      <c r="B74" s="67" t="s">
        <v>96</v>
      </c>
      <c r="C74" s="101"/>
      <c r="D74" s="101"/>
      <c r="E74" s="101"/>
      <c r="F74" s="69"/>
    </row>
    <row r="75" spans="2:6" x14ac:dyDescent="0.3">
      <c r="B75" s="37" t="s">
        <v>53</v>
      </c>
      <c r="C75" s="102" t="s">
        <v>54</v>
      </c>
      <c r="D75" s="102" t="s">
        <v>55</v>
      </c>
      <c r="E75" s="102" t="s">
        <v>17</v>
      </c>
      <c r="F75" s="40" t="s">
        <v>11</v>
      </c>
    </row>
    <row r="76" spans="2:6" x14ac:dyDescent="0.3">
      <c r="B76" s="12" t="s">
        <v>56</v>
      </c>
      <c r="C76" s="98"/>
      <c r="D76" s="103">
        <v>176</v>
      </c>
      <c r="E76" s="104"/>
      <c r="F76" s="4"/>
    </row>
    <row r="77" spans="2:6" x14ac:dyDescent="0.3">
      <c r="B77" s="12" t="s">
        <v>57</v>
      </c>
      <c r="C77" s="98"/>
      <c r="D77" s="103">
        <v>176</v>
      </c>
      <c r="E77" s="104"/>
      <c r="F77" s="4"/>
    </row>
    <row r="78" spans="2:6" x14ac:dyDescent="0.3">
      <c r="B78" s="12" t="s">
        <v>58</v>
      </c>
      <c r="C78" s="98"/>
      <c r="D78" s="103">
        <v>143</v>
      </c>
      <c r="E78" s="104"/>
      <c r="F78" s="4"/>
    </row>
    <row r="79" spans="2:6" x14ac:dyDescent="0.3">
      <c r="B79" s="12" t="s">
        <v>59</v>
      </c>
      <c r="C79" s="98"/>
      <c r="D79" s="103">
        <v>154</v>
      </c>
      <c r="E79" s="104"/>
      <c r="F79" s="4"/>
    </row>
    <row r="80" spans="2:6" x14ac:dyDescent="0.3">
      <c r="B80" s="12" t="s">
        <v>60</v>
      </c>
      <c r="C80" s="98"/>
      <c r="D80" s="103">
        <v>132</v>
      </c>
      <c r="E80" s="104"/>
      <c r="F80" s="4"/>
    </row>
    <row r="81" spans="2:6" x14ac:dyDescent="0.3">
      <c r="B81" s="12" t="s">
        <v>61</v>
      </c>
      <c r="C81" s="98"/>
      <c r="D81" s="103">
        <v>99</v>
      </c>
      <c r="E81" s="104"/>
      <c r="F81" s="4"/>
    </row>
    <row r="82" spans="2:6" ht="15" thickBot="1" x14ac:dyDescent="0.35">
      <c r="B82" s="31" t="s">
        <v>62</v>
      </c>
      <c r="C82" s="32"/>
      <c r="D82" s="32"/>
      <c r="E82" s="39" t="e">
        <f>AVERAGEIF(C76:C81,"&gt;0")*E15</f>
        <v>#DIV/0!</v>
      </c>
      <c r="F82" s="22"/>
    </row>
    <row r="83" spans="2:6" x14ac:dyDescent="0.3">
      <c r="B83" s="54" t="s">
        <v>91</v>
      </c>
      <c r="C83" s="55"/>
      <c r="D83" s="55" t="s">
        <v>92</v>
      </c>
      <c r="E83" s="55"/>
      <c r="F83" s="41" t="s">
        <v>11</v>
      </c>
    </row>
    <row r="84" spans="2:6" ht="29.4" thickBot="1" x14ac:dyDescent="0.35">
      <c r="B84" s="105" t="s">
        <v>93</v>
      </c>
      <c r="C84" s="21"/>
      <c r="D84" s="106"/>
      <c r="E84" s="39">
        <f>D84*$E$12</f>
        <v>0</v>
      </c>
      <c r="F84" s="107"/>
    </row>
    <row r="85" spans="2:6" x14ac:dyDescent="0.3">
      <c r="B85" s="59" t="s">
        <v>97</v>
      </c>
      <c r="C85" s="60"/>
      <c r="D85" s="60"/>
      <c r="E85" s="60"/>
      <c r="F85" s="41" t="s">
        <v>11</v>
      </c>
    </row>
    <row r="86" spans="2:6" ht="29.4" thickBot="1" x14ac:dyDescent="0.35">
      <c r="B86" s="105" t="s">
        <v>98</v>
      </c>
      <c r="C86" s="108"/>
      <c r="D86" s="106"/>
      <c r="E86" s="109">
        <f>D86*E11</f>
        <v>0</v>
      </c>
      <c r="F86" s="107"/>
    </row>
    <row r="87" spans="2:6" x14ac:dyDescent="0.3">
      <c r="B87" s="80" t="s">
        <v>63</v>
      </c>
      <c r="C87" s="97"/>
      <c r="D87" s="97"/>
      <c r="E87" s="97"/>
      <c r="F87" s="26" t="s">
        <v>11</v>
      </c>
    </row>
    <row r="88" spans="2:6" ht="28.8" x14ac:dyDescent="0.3">
      <c r="B88" s="12" t="s">
        <v>89</v>
      </c>
      <c r="D88" s="3"/>
      <c r="E88" s="30">
        <f>D88</f>
        <v>0</v>
      </c>
      <c r="F88" s="4"/>
    </row>
    <row r="89" spans="2:6" x14ac:dyDescent="0.3">
      <c r="B89" s="15" t="s">
        <v>64</v>
      </c>
      <c r="C89" s="16"/>
      <c r="D89" s="16"/>
      <c r="E89" s="30">
        <f>E88</f>
        <v>0</v>
      </c>
      <c r="F89" s="11"/>
    </row>
    <row r="90" spans="2:6" ht="15" thickBot="1" x14ac:dyDescent="0.35">
      <c r="B90" s="42" t="s">
        <v>65</v>
      </c>
      <c r="C90" s="43"/>
      <c r="D90" s="43"/>
      <c r="E90" s="44" t="e">
        <f>E30+E45+E72+E82+E84+E86+E89</f>
        <v>#DIV/0!</v>
      </c>
      <c r="F90" s="45" t="s">
        <v>66</v>
      </c>
    </row>
    <row r="91" spans="2:6" ht="15" thickBot="1" x14ac:dyDescent="0.35">
      <c r="B91" s="46" t="s">
        <v>67</v>
      </c>
      <c r="C91" s="47"/>
      <c r="D91" s="47"/>
      <c r="E91" s="48" t="e">
        <f>E90/100*121</f>
        <v>#DIV/0!</v>
      </c>
      <c r="F91" s="49" t="s">
        <v>68</v>
      </c>
    </row>
    <row r="92" spans="2:6" ht="15" thickBot="1" x14ac:dyDescent="0.35"/>
    <row r="93" spans="2:6" x14ac:dyDescent="0.3">
      <c r="B93" s="57" t="s">
        <v>69</v>
      </c>
      <c r="C93" s="58"/>
      <c r="E93" s="30"/>
    </row>
    <row r="94" spans="2:6" x14ac:dyDescent="0.3">
      <c r="B94" s="50" t="s">
        <v>70</v>
      </c>
      <c r="C94" s="1"/>
    </row>
    <row r="95" spans="2:6" x14ac:dyDescent="0.3">
      <c r="B95" s="50" t="s">
        <v>71</v>
      </c>
      <c r="C95" s="1"/>
    </row>
    <row r="96" spans="2:6" x14ac:dyDescent="0.3">
      <c r="B96" s="50" t="s">
        <v>72</v>
      </c>
      <c r="C96" s="1"/>
    </row>
    <row r="97" spans="2:3" ht="93" customHeight="1" x14ac:dyDescent="0.3">
      <c r="B97" s="51" t="s">
        <v>73</v>
      </c>
      <c r="C97" s="1"/>
    </row>
    <row r="98" spans="2:3" ht="15" thickBot="1" x14ac:dyDescent="0.35">
      <c r="B98" s="52" t="s">
        <v>74</v>
      </c>
      <c r="C98" s="2"/>
    </row>
  </sheetData>
  <sheetProtection algorithmName="SHA-512" hashValue="tNsNnOIxQNprV7ILOXK0rV9QHT/6aiU8AOZw8/rqtrrJ3hXm/3pGY5CsQHdoWvElJ1Urc58gw5UzfPXw4XiwDQ==" saltValue="Jlatlg8b3SoKgwzY82F9BQ==" spinCount="100000" sheet="1" objects="1" scenarios="1"/>
  <mergeCells count="35">
    <mergeCell ref="B4:E4"/>
    <mergeCell ref="B6:E6"/>
    <mergeCell ref="B8:E8"/>
    <mergeCell ref="B10:D10"/>
    <mergeCell ref="B18:F18"/>
    <mergeCell ref="B14:D14"/>
    <mergeCell ref="B13:D13"/>
    <mergeCell ref="B12:D12"/>
    <mergeCell ref="B11:D11"/>
    <mergeCell ref="B7:E7"/>
    <mergeCell ref="B9:D9"/>
    <mergeCell ref="B19:E19"/>
    <mergeCell ref="B21:D21"/>
    <mergeCell ref="B24:C24"/>
    <mergeCell ref="B22:F22"/>
    <mergeCell ref="B23:F23"/>
    <mergeCell ref="B33:F33"/>
    <mergeCell ref="B34:C34"/>
    <mergeCell ref="B35:C35"/>
    <mergeCell ref="B25:C25"/>
    <mergeCell ref="B26:C26"/>
    <mergeCell ref="B27:D27"/>
    <mergeCell ref="B28:E28"/>
    <mergeCell ref="B29:C29"/>
    <mergeCell ref="B30:D30"/>
    <mergeCell ref="B32:F32"/>
    <mergeCell ref="B93:C93"/>
    <mergeCell ref="B46:F46"/>
    <mergeCell ref="B47:F47"/>
    <mergeCell ref="B72:D72"/>
    <mergeCell ref="B45:D45"/>
    <mergeCell ref="B73:F73"/>
    <mergeCell ref="B74:F74"/>
    <mergeCell ref="B87:E87"/>
    <mergeCell ref="B85:E8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4BC1F3EF3A4541BC24E27D2CDE16A5" ma:contentTypeVersion="10" ma:contentTypeDescription="Een nieuw document maken." ma:contentTypeScope="" ma:versionID="e4ed99fdda44aaa3eb3a2f7e782762bf">
  <xsd:schema xmlns:xsd="http://www.w3.org/2001/XMLSchema" xmlns:xs="http://www.w3.org/2001/XMLSchema" xmlns:p="http://schemas.microsoft.com/office/2006/metadata/properties" xmlns:ns2="889e3bf4-a6dd-454b-b6a0-0bc64d931c7e" xmlns:ns3="1faf6525-da5d-4202-b7e4-8346040964f6" targetNamespace="http://schemas.microsoft.com/office/2006/metadata/properties" ma:root="true" ma:fieldsID="2adcf9222de61b3e77007ab47418fddd" ns2:_="" ns3:_="">
    <xsd:import namespace="889e3bf4-a6dd-454b-b6a0-0bc64d931c7e"/>
    <xsd:import namespace="1faf6525-da5d-4202-b7e4-8346040964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e3bf4-a6dd-454b-b6a0-0bc64d931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af6525-da5d-4202-b7e4-8346040964f6"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53F4A0-412F-4D12-9592-90F2058A1E80}">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 ds:uri="http://www.w3.org/XML/1998/namespace"/>
    <ds:schemaRef ds:uri="1faf6525-da5d-4202-b7e4-8346040964f6"/>
    <ds:schemaRef ds:uri="http://schemas.microsoft.com/office/infopath/2007/PartnerControls"/>
    <ds:schemaRef ds:uri="889e3bf4-a6dd-454b-b6a0-0bc64d931c7e"/>
  </ds:schemaRefs>
</ds:datastoreItem>
</file>

<file path=customXml/itemProps2.xml><?xml version="1.0" encoding="utf-8"?>
<ds:datastoreItem xmlns:ds="http://schemas.openxmlformats.org/officeDocument/2006/customXml" ds:itemID="{0C50BBE9-1162-4357-ADBE-BDA6D73B0078}">
  <ds:schemaRefs>
    <ds:schemaRef ds:uri="http://schemas.microsoft.com/sharepoint/v3/contenttype/forms"/>
  </ds:schemaRefs>
</ds:datastoreItem>
</file>

<file path=customXml/itemProps3.xml><?xml version="1.0" encoding="utf-8"?>
<ds:datastoreItem xmlns:ds="http://schemas.openxmlformats.org/officeDocument/2006/customXml" ds:itemID="{FEA86B62-2457-40A6-8BFE-84B35DFFE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9e3bf4-a6dd-454b-b6a0-0bc64d931c7e"/>
    <ds:schemaRef ds:uri="1faf6525-da5d-4202-b7e4-8346040964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Kroes</dc:creator>
  <cp:keywords/>
  <dc:description/>
  <cp:lastModifiedBy>Jordy (J.J.P.) Kerstges</cp:lastModifiedBy>
  <cp:revision/>
  <dcterms:created xsi:type="dcterms:W3CDTF">2023-08-02T09:54:26Z</dcterms:created>
  <dcterms:modified xsi:type="dcterms:W3CDTF">2024-10-17T06:46:54Z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0x010100144BC1F3EF3A4541BC24E27D2CDE16A5</vt:lpwstr>
  </property>
  <property fmtid="{D5CDD505-2E9C-101B-9397-08002B2CF9AE}" pid="3" name="MediaServiceImageTags">
    <vt:lpwstr/>
  </property>
</Properties>
</file>