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inhuur personeel 2023/aanbestedingsdocumenten en bijlagen/concept/"/>
    </mc:Choice>
  </mc:AlternateContent>
  <xr:revisionPtr revIDLastSave="0" documentId="13_ncr:1_{8CC3C0B1-D111-1B49-8D88-32F725D86F3D}" xr6:coauthVersionLast="47" xr6:coauthVersionMax="47" xr10:uidLastSave="{00000000-0000-0000-0000-000000000000}"/>
  <bookViews>
    <workbookView xWindow="800" yWindow="500" windowWidth="28800" windowHeight="1570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C13" i="2"/>
  <c r="B19" i="2"/>
  <c r="C5" i="2"/>
  <c r="F5" i="2"/>
  <c r="G32" i="2"/>
  <c r="D32" i="2"/>
  <c r="C25" i="2"/>
  <c r="F7" i="2"/>
  <c r="E7" i="2"/>
  <c r="D7" i="2"/>
  <c r="C7" i="2"/>
  <c r="B7" i="2"/>
  <c r="B15" i="2"/>
  <c r="B14" i="2"/>
  <c r="E5" i="2"/>
  <c r="D5" i="2"/>
  <c r="B5" i="2"/>
  <c r="B3" i="2"/>
  <c r="C3" i="2"/>
  <c r="D3" i="2"/>
  <c r="E3" i="2"/>
  <c r="F3" i="2"/>
  <c r="G3" i="2"/>
  <c r="G7" i="2"/>
</calcChain>
</file>

<file path=xl/sharedStrings.xml><?xml version="1.0" encoding="utf-8"?>
<sst xmlns="http://schemas.openxmlformats.org/spreadsheetml/2006/main" count="75" uniqueCount="39">
  <si>
    <t>OPEN VRAGEN + bijbehorende waarde beoordeling</t>
  </si>
  <si>
    <t>6.1.1
PLAN VAN AANPAK</t>
  </si>
  <si>
    <t>6.1.2
GOED WERKGEVERSCHAP</t>
  </si>
  <si>
    <t>6.1.3 AANPAK WERVING EN SELECTIEPROCES IN DE REGIO</t>
  </si>
  <si>
    <t xml:space="preserve">6.1.4  
TEAM ACCOUNT-/ SUCCESMANAGEMENT/ PARTNERSCHAP </t>
  </si>
  <si>
    <t>6.1.5
PARTNERPARTIJEN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</si>
  <si>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</si>
  <si>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</si>
  <si>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</si>
  <si>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</si>
  <si>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</si>
  <si>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</si>
  <si>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</si>
  <si>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KO</t>
  </si>
  <si>
    <t>CASUS</t>
  </si>
  <si>
    <t>SCORE</t>
  </si>
  <si>
    <t xml:space="preserve"> </t>
  </si>
  <si>
    <t>€ 0,-</t>
  </si>
  <si>
    <t>Totaal kwaliteit</t>
  </si>
  <si>
    <t>Geraamde omvang:</t>
  </si>
  <si>
    <t>Raming op basis van 1 jaar</t>
  </si>
  <si>
    <t>verwacht prijsverschil</t>
  </si>
  <si>
    <t>inschrijver 1</t>
  </si>
  <si>
    <t>inschrijver 2</t>
  </si>
  <si>
    <t xml:space="preserve">prijs </t>
  </si>
  <si>
    <t>kwaliteit</t>
  </si>
  <si>
    <t>BPKV</t>
  </si>
  <si>
    <t xml:space="preserve">kwaliteitsverschil </t>
  </si>
  <si>
    <t>driemaal of meer matig is uitsluiting/ KO</t>
  </si>
  <si>
    <t>KO= uitsluiting</t>
  </si>
  <si>
    <t>1.400 </t>
  </si>
  <si>
    <t>1.040 </t>
  </si>
  <si>
    <t>900 </t>
  </si>
  <si>
    <t>800 </t>
  </si>
  <si>
    <t>700 </t>
  </si>
  <si>
    <t>600 </t>
  </si>
  <si>
    <t>500 </t>
  </si>
  <si>
    <r>
      <t>Te behalen waarde</t>
    </r>
    <r>
      <rPr>
        <sz val="8"/>
        <color theme="0"/>
        <rFont val="Verdana"/>
        <family val="2"/>
      </rPr>
      <t> </t>
    </r>
  </si>
  <si>
    <r>
      <t>Aantal uur waarna Opdrachtgever een medewerker kostenloos kan overnemen</t>
    </r>
    <r>
      <rPr>
        <sz val="10"/>
        <color theme="0"/>
        <rFont val="Verdana"/>
        <family val="2"/>
      </rPr>
      <t> </t>
    </r>
    <r>
      <rPr>
        <b/>
        <sz val="10"/>
        <color theme="0"/>
        <rFont val="Verdana"/>
        <family val="2"/>
      </rPr>
      <t>conform formulier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</si>
</sst>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theme="1"/>
      <name val="Verdana"/>
      <family val="2"/>
    </font>
    <font>
      <sz val="10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5" borderId="1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165" fontId="6" fillId="5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44" fontId="2" fillId="0" borderId="0" xfId="2" applyFont="1"/>
    <xf numFmtId="165" fontId="2" fillId="7" borderId="0" xfId="1" applyNumberFormat="1" applyFont="1" applyFill="1"/>
    <xf numFmtId="44" fontId="2" fillId="7" borderId="0" xfId="2" applyFont="1" applyFill="1"/>
    <xf numFmtId="0" fontId="2" fillId="7" borderId="0" xfId="0" applyFont="1" applyFill="1"/>
    <xf numFmtId="44" fontId="2" fillId="7" borderId="0" xfId="0" applyNumberFormat="1" applyFont="1" applyFill="1"/>
    <xf numFmtId="44" fontId="9" fillId="7" borderId="0" xfId="2" applyFont="1" applyFill="1"/>
    <xf numFmtId="0" fontId="6" fillId="3" borderId="1" xfId="0" applyFont="1" applyFill="1" applyBorder="1" applyAlignment="1">
      <alignment horizontal="justify" vertical="center" wrapText="1"/>
    </xf>
    <xf numFmtId="0" fontId="9" fillId="7" borderId="0" xfId="0" applyFont="1" applyFill="1"/>
    <xf numFmtId="164" fontId="10" fillId="0" borderId="1" xfId="0" applyNumberFormat="1" applyFont="1" applyBorder="1" applyAlignment="1">
      <alignment vertical="center"/>
    </xf>
    <xf numFmtId="164" fontId="2" fillId="0" borderId="0" xfId="0" applyNumberFormat="1" applyFont="1"/>
    <xf numFmtId="44" fontId="2" fillId="7" borderId="0" xfId="2" applyFont="1" applyFill="1" applyBorder="1"/>
    <xf numFmtId="0" fontId="8" fillId="7" borderId="0" xfId="0" applyFont="1" applyFill="1"/>
    <xf numFmtId="0" fontId="6" fillId="3" borderId="5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5" fillId="6" borderId="9" xfId="0" applyFont="1" applyFill="1" applyBorder="1" applyAlignment="1">
      <alignment vertical="center" wrapText="1"/>
    </xf>
    <xf numFmtId="164" fontId="9" fillId="2" borderId="4" xfId="0" applyNumberFormat="1" applyFont="1" applyFill="1" applyBorder="1" applyAlignment="1">
      <alignment horizontal="justify" vertical="center" wrapText="1"/>
    </xf>
    <xf numFmtId="0" fontId="9" fillId="0" borderId="0" xfId="0" applyFont="1"/>
    <xf numFmtId="164" fontId="2" fillId="8" borderId="1" xfId="0" applyNumberFormat="1" applyFont="1" applyFill="1" applyBorder="1"/>
    <xf numFmtId="9" fontId="2" fillId="0" borderId="0" xfId="0" applyNumberFormat="1" applyFont="1"/>
    <xf numFmtId="164" fontId="2" fillId="0" borderId="1" xfId="0" applyNumberFormat="1" applyFont="1" applyBorder="1"/>
    <xf numFmtId="44" fontId="2" fillId="9" borderId="0" xfId="2" applyFont="1" applyFill="1"/>
    <xf numFmtId="44" fontId="4" fillId="7" borderId="0" xfId="0" applyNumberFormat="1" applyFont="1" applyFill="1"/>
    <xf numFmtId="164" fontId="10" fillId="8" borderId="7" xfId="0" applyNumberFormat="1" applyFont="1" applyFill="1" applyBorder="1" applyAlignment="1">
      <alignment vertical="center"/>
    </xf>
    <xf numFmtId="44" fontId="11" fillId="0" borderId="10" xfId="2" applyFont="1" applyBorder="1" applyAlignment="1">
      <alignment horizontal="right"/>
    </xf>
    <xf numFmtId="44" fontId="11" fillId="8" borderId="10" xfId="2" applyFont="1" applyFill="1" applyBorder="1" applyAlignment="1">
      <alignment horizontal="right"/>
    </xf>
    <xf numFmtId="0" fontId="12" fillId="10" borderId="10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32"/>
  <sheetViews>
    <sheetView showGridLines="0" tabSelected="1" topLeftCell="A2" zoomScale="134" zoomScaleNormal="150" workbookViewId="0">
      <selection activeCell="H20" sqref="H20"/>
    </sheetView>
  </sheetViews>
  <sheetFormatPr baseColWidth="10" defaultColWidth="11" defaultRowHeight="13" x14ac:dyDescent="0.15"/>
  <cols>
    <col min="1" max="1" width="24.33203125" style="1" customWidth="1"/>
    <col min="2" max="2" width="22.1640625" style="1" customWidth="1"/>
    <col min="3" max="7" width="20" style="1" customWidth="1"/>
    <col min="8" max="8" width="39.1640625" style="1" customWidth="1"/>
    <col min="9" max="16384" width="11" style="1"/>
  </cols>
  <sheetData>
    <row r="1" spans="1:8" ht="75" customHeight="1" thickBot="1" x14ac:dyDescent="0.2">
      <c r="A1" s="42" t="s">
        <v>0</v>
      </c>
      <c r="B1" s="43"/>
      <c r="C1" s="43"/>
      <c r="D1" s="43"/>
      <c r="E1" s="43"/>
      <c r="F1" s="43"/>
      <c r="G1" s="27"/>
    </row>
    <row r="2" spans="1:8" s="11" customFormat="1" ht="85" thickBot="1" x14ac:dyDescent="0.2">
      <c r="A2" s="39"/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6" t="s">
        <v>6</v>
      </c>
    </row>
    <row r="3" spans="1:8" ht="15" thickBot="1" x14ac:dyDescent="0.2">
      <c r="A3" s="3" t="s">
        <v>7</v>
      </c>
      <c r="B3" s="9">
        <f t="shared" ref="B3:E3" si="0">B4/$G$4</f>
        <v>0.22727272727272727</v>
      </c>
      <c r="C3" s="9">
        <f t="shared" si="0"/>
        <v>9.0909090909090912E-2</v>
      </c>
      <c r="D3" s="9">
        <f t="shared" si="0"/>
        <v>0.29545454545454547</v>
      </c>
      <c r="E3" s="9">
        <f t="shared" si="0"/>
        <v>0.29545454545454547</v>
      </c>
      <c r="F3" s="9">
        <f>F4/$G$4</f>
        <v>9.0909090909090912E-2</v>
      </c>
      <c r="G3" s="8">
        <f>SUM(B3:F3)</f>
        <v>1</v>
      </c>
    </row>
    <row r="4" spans="1:8" ht="14" x14ac:dyDescent="0.15">
      <c r="A4" s="4" t="s">
        <v>8</v>
      </c>
      <c r="B4" s="7">
        <v>100000</v>
      </c>
      <c r="C4" s="7">
        <v>40000</v>
      </c>
      <c r="D4" s="7">
        <v>130000</v>
      </c>
      <c r="E4" s="7">
        <v>130000</v>
      </c>
      <c r="F4" s="7">
        <v>40000</v>
      </c>
      <c r="G4" s="30">
        <f>SUM(B4:F4)</f>
        <v>440000</v>
      </c>
      <c r="H4" s="21"/>
    </row>
    <row r="5" spans="1:8" ht="14" x14ac:dyDescent="0.15">
      <c r="A5" s="4" t="s">
        <v>9</v>
      </c>
      <c r="B5" s="7">
        <f>B4*0.5</f>
        <v>50000</v>
      </c>
      <c r="C5" s="7">
        <f t="shared" ref="C5:F5" si="1">C4*0.5</f>
        <v>20000</v>
      </c>
      <c r="D5" s="7">
        <f t="shared" si="1"/>
        <v>65000</v>
      </c>
      <c r="E5" s="7">
        <f t="shared" si="1"/>
        <v>65000</v>
      </c>
      <c r="F5" s="7">
        <f t="shared" si="1"/>
        <v>20000</v>
      </c>
      <c r="G5" s="2"/>
    </row>
    <row r="6" spans="1:8" ht="15" thickBot="1" x14ac:dyDescent="0.2">
      <c r="A6" s="4" t="s">
        <v>10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2"/>
    </row>
    <row r="7" spans="1:8" ht="17" customHeight="1" thickBot="1" x14ac:dyDescent="0.2">
      <c r="A7" s="4" t="s">
        <v>11</v>
      </c>
      <c r="B7" s="28">
        <f>-B4</f>
        <v>-100000</v>
      </c>
      <c r="C7" s="28">
        <f t="shared" ref="C7:F7" si="2">-C4</f>
        <v>-40000</v>
      </c>
      <c r="D7" s="28">
        <f t="shared" si="2"/>
        <v>-130000</v>
      </c>
      <c r="E7" s="28">
        <f t="shared" si="2"/>
        <v>-130000</v>
      </c>
      <c r="F7" s="28">
        <f t="shared" si="2"/>
        <v>-40000</v>
      </c>
      <c r="G7" s="32">
        <f>SUM(B7:F7)</f>
        <v>-440000</v>
      </c>
      <c r="H7" s="29" t="s">
        <v>28</v>
      </c>
    </row>
    <row r="8" spans="1:8" ht="17" customHeight="1" thickBot="1" x14ac:dyDescent="0.2">
      <c r="A8" s="4" t="s">
        <v>12</v>
      </c>
      <c r="B8" s="6" t="s">
        <v>13</v>
      </c>
      <c r="C8" s="6" t="s">
        <v>13</v>
      </c>
      <c r="D8" s="6" t="s">
        <v>13</v>
      </c>
      <c r="E8" s="6" t="s">
        <v>13</v>
      </c>
      <c r="F8" s="6" t="s">
        <v>13</v>
      </c>
      <c r="G8" s="2"/>
      <c r="H8" s="1" t="s">
        <v>29</v>
      </c>
    </row>
    <row r="9" spans="1:8" ht="14" thickBot="1" x14ac:dyDescent="0.2"/>
    <row r="10" spans="1:8" ht="54" customHeight="1" thickBot="1" x14ac:dyDescent="0.2">
      <c r="A10" s="40" t="s">
        <v>14</v>
      </c>
      <c r="B10" s="41"/>
      <c r="C10" s="44"/>
      <c r="E10" s="47" t="s">
        <v>38</v>
      </c>
      <c r="F10" s="48"/>
      <c r="G10" s="38" t="s">
        <v>37</v>
      </c>
    </row>
    <row r="11" spans="1:8" s="11" customFormat="1" ht="17" customHeight="1" thickBot="1" x14ac:dyDescent="0.2">
      <c r="A11" s="18" t="s">
        <v>15</v>
      </c>
      <c r="B11" s="18" t="s">
        <v>14</v>
      </c>
      <c r="C11" s="10" t="s">
        <v>6</v>
      </c>
      <c r="E11" s="45" t="s">
        <v>30</v>
      </c>
      <c r="F11" s="46"/>
      <c r="G11" s="36">
        <v>0</v>
      </c>
      <c r="H11" s="1"/>
    </row>
    <row r="12" spans="1:8" ht="15" thickBot="1" x14ac:dyDescent="0.2">
      <c r="A12" s="3" t="s">
        <v>7</v>
      </c>
      <c r="B12" s="9" t="s">
        <v>16</v>
      </c>
      <c r="C12" s="8" t="s">
        <v>16</v>
      </c>
      <c r="E12" s="45" t="s">
        <v>31</v>
      </c>
      <c r="F12" s="46" t="s">
        <v>31</v>
      </c>
      <c r="G12" s="36">
        <v>5000</v>
      </c>
    </row>
    <row r="13" spans="1:8" ht="15" thickBot="1" x14ac:dyDescent="0.2">
      <c r="A13" s="18" t="s">
        <v>8</v>
      </c>
      <c r="B13" s="7">
        <v>125000</v>
      </c>
      <c r="C13" s="30">
        <f>B13</f>
        <v>125000</v>
      </c>
      <c r="E13" s="45" t="s">
        <v>32</v>
      </c>
      <c r="F13" s="46" t="s">
        <v>32</v>
      </c>
      <c r="G13" s="36">
        <v>10000</v>
      </c>
      <c r="H13" s="1" t="s">
        <v>16</v>
      </c>
    </row>
    <row r="14" spans="1:8" ht="15" thickBot="1" x14ac:dyDescent="0.2">
      <c r="A14" s="18" t="s">
        <v>9</v>
      </c>
      <c r="B14" s="7">
        <f>B13*0.5</f>
        <v>62500</v>
      </c>
      <c r="C14" s="2"/>
      <c r="E14" s="45" t="s">
        <v>33</v>
      </c>
      <c r="F14" s="46" t="s">
        <v>33</v>
      </c>
      <c r="G14" s="36">
        <v>15000</v>
      </c>
      <c r="H14" s="1" t="s">
        <v>16</v>
      </c>
    </row>
    <row r="15" spans="1:8" ht="15" thickBot="1" x14ac:dyDescent="0.2">
      <c r="A15" s="18" t="s">
        <v>10</v>
      </c>
      <c r="B15" s="7">
        <f>B13*0.2</f>
        <v>25000</v>
      </c>
      <c r="C15" s="2"/>
      <c r="E15" s="45" t="s">
        <v>34</v>
      </c>
      <c r="F15" s="46" t="s">
        <v>34</v>
      </c>
      <c r="G15" s="36">
        <v>20000</v>
      </c>
      <c r="H15" s="1" t="s">
        <v>16</v>
      </c>
    </row>
    <row r="16" spans="1:8" ht="15" thickBot="1" x14ac:dyDescent="0.2">
      <c r="A16" s="18" t="s">
        <v>11</v>
      </c>
      <c r="B16" s="5" t="s">
        <v>17</v>
      </c>
      <c r="C16" s="2"/>
      <c r="E16" s="45" t="s">
        <v>35</v>
      </c>
      <c r="F16" s="46" t="s">
        <v>35</v>
      </c>
      <c r="G16" s="36">
        <v>25000</v>
      </c>
      <c r="H16" s="15" t="s">
        <v>16</v>
      </c>
    </row>
    <row r="17" spans="1:10" ht="15" thickBot="1" x14ac:dyDescent="0.2">
      <c r="A17" s="18" t="s">
        <v>12</v>
      </c>
      <c r="B17" s="6" t="s">
        <v>13</v>
      </c>
      <c r="C17" s="2"/>
      <c r="E17" s="45" t="s">
        <v>36</v>
      </c>
      <c r="F17" s="46" t="s">
        <v>36</v>
      </c>
      <c r="G17" s="37">
        <v>30000</v>
      </c>
      <c r="H17" s="15"/>
    </row>
    <row r="18" spans="1:10" ht="14" thickBot="1" x14ac:dyDescent="0.2">
      <c r="J18" s="15"/>
    </row>
    <row r="19" spans="1:10" ht="25" customHeight="1" thickBot="1" x14ac:dyDescent="0.2">
      <c r="A19" s="18" t="s">
        <v>18</v>
      </c>
      <c r="B19" s="35">
        <f>G4+C13+G17</f>
        <v>595000</v>
      </c>
      <c r="C19" s="29" t="s">
        <v>16</v>
      </c>
      <c r="D19" s="1" t="s">
        <v>16</v>
      </c>
      <c r="E19" s="12" t="s">
        <v>16</v>
      </c>
      <c r="F19" s="12" t="s">
        <v>16</v>
      </c>
    </row>
    <row r="20" spans="1:10" ht="25" customHeight="1" thickBot="1" x14ac:dyDescent="0.2">
      <c r="A20" s="24" t="s">
        <v>19</v>
      </c>
      <c r="B20" s="20">
        <v>3500000</v>
      </c>
      <c r="C20" s="13" t="s">
        <v>16</v>
      </c>
      <c r="D20" s="1" t="s">
        <v>16</v>
      </c>
      <c r="E20" s="14"/>
      <c r="F20" s="14"/>
    </row>
    <row r="21" spans="1:10" x14ac:dyDescent="0.15">
      <c r="D21" s="21" t="s">
        <v>16</v>
      </c>
      <c r="E21" s="22"/>
      <c r="F21" s="22"/>
    </row>
    <row r="22" spans="1:10" x14ac:dyDescent="0.15">
      <c r="A22" s="23" t="s">
        <v>20</v>
      </c>
      <c r="D22" s="1" t="s">
        <v>16</v>
      </c>
      <c r="E22" s="22"/>
      <c r="F22" s="22"/>
      <c r="H22" s="16"/>
      <c r="I22" s="15"/>
    </row>
    <row r="23" spans="1:10" x14ac:dyDescent="0.15">
      <c r="C23" s="1" t="s">
        <v>16</v>
      </c>
      <c r="E23" s="16"/>
      <c r="F23" s="16"/>
      <c r="G23" s="16"/>
      <c r="H23" s="15"/>
      <c r="I23" s="15"/>
    </row>
    <row r="24" spans="1:10" x14ac:dyDescent="0.15">
      <c r="E24" s="15"/>
      <c r="F24" s="15"/>
      <c r="G24" s="15"/>
      <c r="H24" s="15"/>
      <c r="I24" s="15"/>
    </row>
    <row r="25" spans="1:10" x14ac:dyDescent="0.15">
      <c r="A25" s="1" t="s">
        <v>21</v>
      </c>
      <c r="B25" s="31">
        <v>0.15</v>
      </c>
      <c r="C25" s="21">
        <f>B20*0.15</f>
        <v>525000</v>
      </c>
      <c r="E25" s="15"/>
      <c r="F25" s="15"/>
      <c r="G25" s="15"/>
      <c r="H25" s="15"/>
      <c r="I25" s="15"/>
    </row>
    <row r="26" spans="1:10" x14ac:dyDescent="0.15">
      <c r="A26" s="1" t="s">
        <v>27</v>
      </c>
      <c r="E26" s="17"/>
      <c r="F26" s="17"/>
      <c r="G26" s="15"/>
      <c r="H26" s="15"/>
      <c r="I26" s="15"/>
    </row>
    <row r="27" spans="1:10" x14ac:dyDescent="0.15">
      <c r="E27" s="17"/>
      <c r="F27" s="17"/>
      <c r="G27" s="15"/>
      <c r="H27" s="15"/>
      <c r="I27" s="15"/>
    </row>
    <row r="28" spans="1:10" x14ac:dyDescent="0.15">
      <c r="E28" s="17"/>
      <c r="F28" s="17"/>
      <c r="G28" s="15"/>
      <c r="H28" s="15"/>
      <c r="I28" s="15"/>
    </row>
    <row r="29" spans="1:10" x14ac:dyDescent="0.15">
      <c r="C29" s="11" t="s">
        <v>22</v>
      </c>
      <c r="D29" s="11"/>
      <c r="E29" s="34"/>
      <c r="F29" s="11" t="s">
        <v>23</v>
      </c>
      <c r="H29" s="15"/>
      <c r="I29" s="15"/>
    </row>
    <row r="30" spans="1:10" x14ac:dyDescent="0.15">
      <c r="C30" s="1" t="s">
        <v>24</v>
      </c>
      <c r="D30" s="12">
        <v>3800000</v>
      </c>
      <c r="E30" s="19"/>
      <c r="F30" s="1" t="s">
        <v>24</v>
      </c>
      <c r="G30" s="12">
        <v>3300000</v>
      </c>
    </row>
    <row r="31" spans="1:10" x14ac:dyDescent="0.15">
      <c r="C31" s="1" t="s">
        <v>25</v>
      </c>
      <c r="D31" s="12">
        <v>500000</v>
      </c>
      <c r="F31" s="1" t="s">
        <v>25</v>
      </c>
      <c r="G31" s="12">
        <v>10000</v>
      </c>
    </row>
    <row r="32" spans="1:10" x14ac:dyDescent="0.15">
      <c r="C32" s="1" t="s">
        <v>26</v>
      </c>
      <c r="D32" s="12">
        <f>D30-D31</f>
        <v>3300000</v>
      </c>
      <c r="F32" s="1" t="s">
        <v>26</v>
      </c>
      <c r="G32" s="33">
        <f>G30-G31</f>
        <v>3290000</v>
      </c>
    </row>
  </sheetData>
  <sheetProtection algorithmName="SHA-512" hashValue="ZxAXPzFpywY0bnb7Mp65KSFJdiby/1vv0gjmsqcnixWCJq+P2WmDnPyS1yAqoymH5mLSEUZ3AxpF4QsuZv1lRw==" saltValue="ibojG9h79W6rufKrNlWLrg==" spinCount="100000" sheet="1" objects="1" scenarios="1"/>
  <mergeCells count="11">
    <mergeCell ref="E14:F14"/>
    <mergeCell ref="E15:F15"/>
    <mergeCell ref="E16:F16"/>
    <mergeCell ref="E17:F17"/>
    <mergeCell ref="A2"/>
    <mergeCell ref="A1:F1"/>
    <mergeCell ref="A10:C10"/>
    <mergeCell ref="E10:F10"/>
    <mergeCell ref="E11:F11"/>
    <mergeCell ref="E12:F12"/>
    <mergeCell ref="E13:F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0521B7D4B0F4182316D18F1F6F02A" ma:contentTypeVersion="5" ma:contentTypeDescription="Een nieuw document maken." ma:contentTypeScope="" ma:versionID="ce4f9a01d4bad2562b82e47df0afb71d">
  <xsd:schema xmlns:xsd="http://www.w3.org/2001/XMLSchema" xmlns:xs="http://www.w3.org/2001/XMLSchema" xmlns:p="http://schemas.microsoft.com/office/2006/metadata/properties" xmlns:ns2="ed4c824e-1ec8-4d2c-a51c-39d6088bfcb3" xmlns:ns3="b82df61d-e84c-4213-bbd1-5abd196c1d87" targetNamespace="http://schemas.microsoft.com/office/2006/metadata/properties" ma:root="true" ma:fieldsID="62ec9791777c5f9ca0701ab8f492bd72" ns2:_="" ns3:_="">
    <xsd:import namespace="ed4c824e-1ec8-4d2c-a51c-39d6088bfcb3"/>
    <xsd:import namespace="b82df61d-e84c-4213-bbd1-5abd196c1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824e-1ec8-4d2c-a51c-39d6088b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df61d-e84c-4213-bbd1-5abd196c1d8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D34315-8F42-44D5-AB68-14005160A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4c824e-1ec8-4d2c-a51c-39d6088bfcb3"/>
    <ds:schemaRef ds:uri="b82df61d-e84c-4213-bbd1-5abd196c1d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EE4DA5-22B4-4E06-A4ED-96F188A7EC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FD9DC0-1B25-4A61-B9CD-B99290C6CF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Saskia Roos</cp:lastModifiedBy>
  <cp:revision/>
  <dcterms:created xsi:type="dcterms:W3CDTF">2020-03-23T12:24:07Z</dcterms:created>
  <dcterms:modified xsi:type="dcterms:W3CDTF">2023-10-24T09:32:55Z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0x0101005EB0521B7D4B0F4182316D18F1F6F02A</vt:lpwstr>
  </property>
</Properties>
</file>