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filterPrivacy="1" codeName="ThisWorkbook" autoCompressPictures="0"/>
  <xr:revisionPtr revIDLastSave="0" documentId="13_ncr:1_{8CAB6B8D-4557-4F47-92EC-A77CE4D18B87}" xr6:coauthVersionLast="47" xr6:coauthVersionMax="47" xr10:uidLastSave="{00000000-0000-0000-0000-000000000000}"/>
  <bookViews>
    <workbookView xWindow="33900" yWindow="500" windowWidth="41220" windowHeight="19080" activeTab="8"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20" r:id="rId6"/>
    <sheet name="Beoordelaar 5" sheetId="21" r:id="rId7"/>
    <sheet name="Beoordelaar 6" sheetId="22" r:id="rId8"/>
    <sheet name="Consensus" sheetId="9" r:id="rId9"/>
    <sheet name="Eindscores" sheetId="18" r:id="rId10"/>
  </sheets>
  <definedNames>
    <definedName name="SCORE">'Beoordelen open vragen'!$A$14:$A$19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4" i="9" l="1"/>
  <c r="G54" i="9"/>
  <c r="D54" i="9"/>
  <c r="J42" i="9"/>
  <c r="G42" i="9"/>
  <c r="D42" i="9"/>
  <c r="J34" i="9"/>
  <c r="G34" i="9"/>
  <c r="D34" i="9"/>
  <c r="J26" i="9"/>
  <c r="G26" i="9"/>
  <c r="D26" i="9"/>
  <c r="J18" i="9"/>
  <c r="G18" i="9"/>
  <c r="D18" i="9"/>
  <c r="J10" i="9"/>
  <c r="G10" i="9"/>
  <c r="D10" i="9"/>
  <c r="D44" i="9"/>
  <c r="C3" i="18"/>
  <c r="D56" i="9"/>
  <c r="C4" i="18"/>
  <c r="C5" i="18"/>
  <c r="C9" i="18"/>
  <c r="J44" i="9"/>
  <c r="G3" i="18"/>
  <c r="J56" i="9"/>
  <c r="G4" i="18"/>
  <c r="G5" i="18"/>
  <c r="G44" i="9"/>
  <c r="E3" i="18"/>
  <c r="G56" i="9"/>
  <c r="E4" i="18"/>
  <c r="E5" i="18"/>
  <c r="J52" i="9"/>
  <c r="J51" i="9"/>
  <c r="J50" i="9"/>
  <c r="J49" i="9"/>
  <c r="J40" i="9"/>
  <c r="J39" i="9"/>
  <c r="J38" i="9"/>
  <c r="J37" i="9"/>
  <c r="J32" i="9"/>
  <c r="J31" i="9"/>
  <c r="J30" i="9"/>
  <c r="J29" i="9"/>
  <c r="J24" i="9"/>
  <c r="J23" i="9"/>
  <c r="J22" i="9"/>
  <c r="J21" i="9"/>
  <c r="J16" i="9"/>
  <c r="J15" i="9"/>
  <c r="J14" i="9"/>
  <c r="J13" i="9"/>
  <c r="J8" i="9"/>
  <c r="J7" i="9"/>
  <c r="J6" i="9"/>
  <c r="J5" i="9"/>
  <c r="G52" i="9"/>
  <c r="G51" i="9"/>
  <c r="G50" i="9"/>
  <c r="G49" i="9"/>
  <c r="G40" i="9"/>
  <c r="G39" i="9"/>
  <c r="G38" i="9"/>
  <c r="G37" i="9"/>
  <c r="G32" i="9"/>
  <c r="G31" i="9"/>
  <c r="G30" i="9"/>
  <c r="G29" i="9"/>
  <c r="G24" i="9"/>
  <c r="G23" i="9"/>
  <c r="G22" i="9"/>
  <c r="G21" i="9"/>
  <c r="G16" i="9"/>
  <c r="G15" i="9"/>
  <c r="G14" i="9"/>
  <c r="G13" i="9"/>
  <c r="G8" i="9"/>
  <c r="G7" i="9"/>
  <c r="G6" i="9"/>
  <c r="G5" i="9"/>
  <c r="D52" i="9"/>
  <c r="D51" i="9"/>
  <c r="D50" i="9"/>
  <c r="D49" i="9"/>
  <c r="D40" i="9"/>
  <c r="D39" i="9"/>
  <c r="D38" i="9"/>
  <c r="D37" i="9"/>
  <c r="D32" i="9"/>
  <c r="D31" i="9"/>
  <c r="D30" i="9"/>
  <c r="D29" i="9"/>
  <c r="D24" i="9"/>
  <c r="D23" i="9"/>
  <c r="D22" i="9"/>
  <c r="D21" i="9"/>
  <c r="D16" i="9"/>
  <c r="D15" i="9"/>
  <c r="D14" i="9"/>
  <c r="D13" i="9"/>
  <c r="D8" i="9"/>
  <c r="D7" i="9"/>
  <c r="D6" i="9"/>
  <c r="D5" i="9"/>
  <c r="D46" i="9"/>
  <c r="A17" i="22"/>
  <c r="A16" i="22"/>
  <c r="A15" i="22"/>
  <c r="A12" i="22"/>
  <c r="A11" i="22"/>
  <c r="A10" i="22"/>
  <c r="A9" i="22"/>
  <c r="A8" i="22"/>
  <c r="A7" i="22"/>
  <c r="A6" i="22"/>
  <c r="A5" i="22"/>
  <c r="A4" i="22"/>
  <c r="A3" i="22"/>
  <c r="I1" i="22"/>
  <c r="F1" i="22"/>
  <c r="C1" i="22"/>
  <c r="A17" i="21"/>
  <c r="A16" i="21"/>
  <c r="A15" i="21"/>
  <c r="A12" i="21"/>
  <c r="A11" i="21"/>
  <c r="A10" i="21"/>
  <c r="A9" i="21"/>
  <c r="A8" i="21"/>
  <c r="A7" i="21"/>
  <c r="A6" i="21"/>
  <c r="A5" i="21"/>
  <c r="A4" i="21"/>
  <c r="A3" i="21"/>
  <c r="I1" i="21"/>
  <c r="F1" i="21"/>
  <c r="C1" i="21"/>
  <c r="A17" i="20"/>
  <c r="A16" i="20"/>
  <c r="A15" i="20"/>
  <c r="A12" i="20"/>
  <c r="A11" i="20"/>
  <c r="A10" i="20"/>
  <c r="A9" i="20"/>
  <c r="A8" i="20"/>
  <c r="A7" i="20"/>
  <c r="A6" i="20"/>
  <c r="A5" i="20"/>
  <c r="A4" i="20"/>
  <c r="A3" i="20"/>
  <c r="I1" i="20"/>
  <c r="F1" i="20"/>
  <c r="C1" i="20"/>
  <c r="A17" i="16"/>
  <c r="A17" i="15"/>
  <c r="A17" i="7"/>
  <c r="A16" i="16"/>
  <c r="A15" i="16"/>
  <c r="A12" i="16"/>
  <c r="A11" i="16"/>
  <c r="A10" i="16"/>
  <c r="A9" i="16"/>
  <c r="A8" i="16"/>
  <c r="A7" i="16"/>
  <c r="A6" i="16"/>
  <c r="A5" i="16"/>
  <c r="A4" i="16"/>
  <c r="A3" i="16"/>
  <c r="I1" i="16"/>
  <c r="F1" i="16"/>
  <c r="C1" i="16"/>
  <c r="I1" i="15"/>
  <c r="F1" i="15"/>
  <c r="C1" i="15"/>
  <c r="A16" i="15"/>
  <c r="A15" i="15"/>
  <c r="A12" i="15"/>
  <c r="A11" i="15"/>
  <c r="A10" i="15"/>
  <c r="A9" i="15"/>
  <c r="A8" i="15"/>
  <c r="A7" i="15"/>
  <c r="A6" i="15"/>
  <c r="A5" i="15"/>
  <c r="A4" i="15"/>
  <c r="A3" i="15"/>
  <c r="J48" i="9"/>
  <c r="J47" i="9"/>
  <c r="J36" i="9"/>
  <c r="J35" i="9"/>
  <c r="J28" i="9"/>
  <c r="J27" i="9"/>
  <c r="J20" i="9"/>
  <c r="J19" i="9"/>
  <c r="J12" i="9"/>
  <c r="J11" i="9"/>
  <c r="J4" i="9"/>
  <c r="J3" i="9"/>
  <c r="J2" i="9"/>
  <c r="J46" i="9"/>
  <c r="G48" i="9"/>
  <c r="G47" i="9"/>
  <c r="G36" i="9"/>
  <c r="G35" i="9"/>
  <c r="G28" i="9"/>
  <c r="G27" i="9"/>
  <c r="G20" i="9"/>
  <c r="G19" i="9"/>
  <c r="G12" i="9"/>
  <c r="G11" i="9"/>
  <c r="G4" i="9"/>
  <c r="G3" i="9"/>
  <c r="G2" i="9"/>
  <c r="G46" i="9"/>
  <c r="B49" i="9"/>
  <c r="B48" i="9"/>
  <c r="B47" i="9"/>
  <c r="B37" i="9"/>
  <c r="B36" i="9"/>
  <c r="B35" i="9"/>
  <c r="B29" i="9"/>
  <c r="B28" i="9"/>
  <c r="B27" i="9"/>
  <c r="B21" i="9"/>
  <c r="B20" i="9"/>
  <c r="B19" i="9"/>
  <c r="B13" i="9"/>
  <c r="B12" i="9"/>
  <c r="B11" i="9"/>
  <c r="A35" i="9"/>
  <c r="A27" i="9"/>
  <c r="A19" i="9"/>
  <c r="A11" i="9"/>
  <c r="A3" i="9"/>
  <c r="A6" i="7"/>
  <c r="A12" i="7"/>
  <c r="A11" i="7"/>
  <c r="A9" i="7"/>
  <c r="A10" i="7"/>
  <c r="A8" i="7"/>
  <c r="A7" i="7"/>
  <c r="A5" i="7"/>
  <c r="A4" i="7"/>
  <c r="A3" i="7"/>
  <c r="D48" i="9"/>
  <c r="D47" i="9"/>
  <c r="A47" i="9"/>
  <c r="A46" i="9"/>
  <c r="A16" i="7"/>
  <c r="A15" i="7"/>
  <c r="G2" i="18"/>
  <c r="E2" i="18"/>
  <c r="C2" i="18"/>
  <c r="D2" i="9"/>
  <c r="D12" i="9"/>
  <c r="D4" i="9"/>
  <c r="D35" i="9"/>
  <c r="D27" i="9"/>
  <c r="D19" i="9"/>
  <c r="D11" i="9"/>
  <c r="D3" i="9"/>
  <c r="D36" i="9"/>
  <c r="D28" i="9"/>
  <c r="D20" i="9"/>
  <c r="E9" i="18"/>
  <c r="G9" i="18"/>
</calcChain>
</file>

<file path=xl/sharedStrings.xml><?xml version="1.0" encoding="utf-8"?>
<sst xmlns="http://schemas.openxmlformats.org/spreadsheetml/2006/main" count="357" uniqueCount="48">
  <si>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</si>
  <si>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</si>
  <si>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</si>
  <si>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</si>
  <si>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</si>
  <si>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</si>
  <si>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</si>
  <si>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</si>
  <si>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</si>
  <si>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</si>
  <si>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</si>
  <si>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</si>
  <si>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</si>
  <si>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</si>
  <si>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</si>
  <si>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Score:</t>
  </si>
  <si>
    <t>Beoordeling open vragen</t>
  </si>
  <si>
    <t>Motivatie consensus:</t>
  </si>
  <si>
    <t>Totaalwaardes</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</si>
  <si>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</si>
  <si>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</si>
  <si>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</si>
  <si>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</si>
  <si>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</si>
  <si>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</si>
  <si>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</si>
  <si>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</si>
  <si>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&lt;&lt;motivatie CONSENSUS&gt;&gt;</t>
  </si>
  <si>
    <t>Inschrijver 1</t>
  </si>
  <si>
    <t>Inschrijver 2</t>
  </si>
  <si>
    <t>Inschrijver 3</t>
  </si>
  <si>
    <t>6.1.4 	TEAM ACCOUNT-/ SUCCESMANAGEMENT/ PARTNERSCHAP</t>
  </si>
  <si>
    <t>6.1.2 	GOED WERKGEVERSCHAP</t>
  </si>
  <si>
    <t>6.1.1 	PLAN VAN AANPAK (AANVANG DIENSTVERLENING)</t>
  </si>
  <si>
    <t>6.1.5	 PARTNERPARTIJEN</t>
  </si>
  <si>
    <t>6.1.3	 AANPAK WERVING- EN SELECTIEPROCES IN DE REGIO</t>
  </si>
  <si>
    <t xml:space="preserve">Naast de gestelde eisen uit de onderhavige aanbesteding is de Aanbestedende dienst op zoek naar een Opdrachtnemer die haar gedurende de periode van de overeenkomst kan voorzien van veel toegevoegde waarde. Hoe meer toegevoegde waarde ten opzichte van wat er al vereist is een Inschrijver biedt, hoe hoger zij op dit onderdeel kwaliteit scoort. Alle antwoorden van een Inschrijver dienen realistisch en uitvoerbaar te zijn. </t>
  </si>
  <si>
    <t xml:space="preserve">Zie bijlage 6 'kwaliteit'. </t>
  </si>
  <si>
    <t>Persoonlijk interview sleutelfunctionarissen (casus)</t>
  </si>
  <si>
    <t xml:space="preserve">Casus </t>
  </si>
  <si>
    <t xml:space="preserve">De Inschrijver zal een casus voorgelegd krijgen die op voorhand is vastgesteld en voor iedere Inschrijver gelijk zal zijn. </t>
  </si>
  <si>
    <t>Beoordelaar 4: &lt;&lt;&gt;&gt;</t>
  </si>
  <si>
    <t>Beoordelaar 5: &lt;&lt;&gt;&gt;</t>
  </si>
  <si>
    <t>Beoordelaar 6: &lt;&lt;&gt;&gt;</t>
  </si>
  <si>
    <t>Beoordelaar 4</t>
  </si>
  <si>
    <t>Beoordelaar 5</t>
  </si>
  <si>
    <t>Beoordelaar 6</t>
  </si>
  <si>
    <t>Totaal behaalde 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</si>
</sst>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b/>
      <sz val="10"/>
      <color theme="0"/>
      <name val="Verdana"/>
      <family val="2"/>
    </font>
    <font>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
      <left/>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22">
    <xf numFmtId="0" fontId="0" fillId="0" borderId="0" xfId="0"/>
    <xf numFmtId="0" fontId="3" fillId="0" borderId="0" xfId="0" applyFont="1"/>
    <xf numFmtId="0" fontId="0" fillId="0" borderId="0" xfId="0" applyAlignment="1">
      <alignment wrapText="1"/>
    </xf>
    <xf numFmtId="0" fontId="8" fillId="0" borderId="0" xfId="0" applyFont="1"/>
    <xf numFmtId="165" fontId="4" fillId="2" borderId="10" xfId="0" applyNumberFormat="1" applyFont="1" applyFill="1" applyBorder="1" applyAlignment="1" applyProtection="1">
      <alignment horizontal="center" vertical="center"/>
      <protection locked="0"/>
    </xf>
    <xf numFmtId="0" fontId="5" fillId="2" borderId="8" xfId="0" applyFont="1" applyFill="1" applyBorder="1" applyAlignment="1">
      <alignment horizontal="left" vertical="center" indent="1"/>
    </xf>
    <xf numFmtId="0" fontId="2" fillId="0" borderId="0" xfId="0" applyFont="1" applyAlignment="1">
      <alignment vertical="center"/>
    </xf>
    <xf numFmtId="0" fontId="0" fillId="0" borderId="0" xfId="0" applyAlignment="1">
      <alignment horizontal="left"/>
    </xf>
    <xf numFmtId="0" fontId="15" fillId="0" borderId="0" xfId="0" applyFont="1"/>
    <xf numFmtId="0" fontId="4" fillId="2" borderId="8" xfId="0" applyFont="1" applyFill="1" applyBorder="1" applyAlignment="1">
      <alignment horizontal="left" vertical="center" indent="1"/>
    </xf>
    <xf numFmtId="0" fontId="3" fillId="2" borderId="8" xfId="0" applyFont="1" applyFill="1" applyBorder="1" applyAlignment="1">
      <alignment horizontal="left" vertical="center" wrapText="1" indent="1"/>
    </xf>
    <xf numFmtId="0" fontId="4" fillId="4" borderId="1" xfId="0" applyFont="1" applyFill="1" applyBorder="1" applyAlignment="1">
      <alignment vertical="center" wrapText="1"/>
    </xf>
    <xf numFmtId="0" fontId="5" fillId="3" borderId="1" xfId="0" applyFont="1" applyFill="1" applyBorder="1" applyAlignment="1" applyProtection="1">
      <alignment horizontal="left" vertical="center" indent="1"/>
      <protection locked="0"/>
    </xf>
    <xf numFmtId="0" fontId="2" fillId="0" borderId="0" xfId="0" applyFont="1"/>
    <xf numFmtId="0" fontId="2" fillId="6" borderId="1" xfId="0" applyFont="1" applyFill="1" applyBorder="1" applyAlignment="1">
      <alignment horizontal="left" vertical="center" indent="1"/>
    </xf>
    <xf numFmtId="165" fontId="4" fillId="2" borderId="5" xfId="0" applyNumberFormat="1" applyFont="1" applyFill="1" applyBorder="1" applyAlignment="1">
      <alignment horizontal="center" vertical="center"/>
    </xf>
    <xf numFmtId="165" fontId="4" fillId="2" borderId="3" xfId="0" applyNumberFormat="1" applyFont="1" applyFill="1" applyBorder="1" applyAlignment="1">
      <alignment horizontal="center" vertical="center" wrapText="1"/>
    </xf>
    <xf numFmtId="0" fontId="3" fillId="3" borderId="2" xfId="0" applyFont="1" applyFill="1" applyBorder="1"/>
    <xf numFmtId="0" fontId="3" fillId="2" borderId="8" xfId="0" applyFont="1" applyFill="1" applyBorder="1"/>
    <xf numFmtId="0" fontId="3" fillId="3" borderId="4" xfId="0" applyFont="1" applyFill="1" applyBorder="1"/>
    <xf numFmtId="0" fontId="3" fillId="3" borderId="3" xfId="0" applyFont="1" applyFill="1" applyBorder="1"/>
    <xf numFmtId="0" fontId="3" fillId="2" borderId="0" xfId="0" applyFont="1" applyFill="1"/>
    <xf numFmtId="165" fontId="3" fillId="0" borderId="0" xfId="0" applyNumberFormat="1" applyFont="1" applyAlignment="1">
      <alignment horizontal="center"/>
    </xf>
    <xf numFmtId="0" fontId="2" fillId="0" borderId="7" xfId="0" applyFont="1" applyBorder="1" applyAlignment="1">
      <alignment vertical="center"/>
    </xf>
    <xf numFmtId="164" fontId="3" fillId="2"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xf>
    <xf numFmtId="0" fontId="3" fillId="6"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9" fillId="8" borderId="2" xfId="0" applyFont="1" applyFill="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1" fillId="0" borderId="0" xfId="0" applyFont="1" applyAlignment="1">
      <alignment horizontal="right" vertical="center" wrapText="1"/>
    </xf>
    <xf numFmtId="0" fontId="9" fillId="0" borderId="0" xfId="0" applyFont="1" applyAlignment="1">
      <alignment horizontal="center" vertical="center" wrapText="1"/>
    </xf>
    <xf numFmtId="0" fontId="9" fillId="8" borderId="1" xfId="0" applyFont="1" applyFill="1" applyBorder="1" applyAlignment="1" applyProtection="1">
      <alignment horizontal="center" vertical="center" wrapText="1"/>
      <protection locked="0"/>
    </xf>
    <xf numFmtId="0" fontId="2" fillId="6" borderId="2" xfId="0" applyFont="1" applyFill="1" applyBorder="1" applyAlignment="1">
      <alignment vertical="center"/>
    </xf>
    <xf numFmtId="0" fontId="5" fillId="0" borderId="8" xfId="0" applyFont="1" applyBorder="1" applyAlignment="1">
      <alignment horizontal="left" vertical="center" indent="1"/>
    </xf>
    <xf numFmtId="0" fontId="5" fillId="6" borderId="3"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5" fillId="0" borderId="8" xfId="0" applyFont="1" applyBorder="1" applyAlignment="1">
      <alignment horizontal="left" vertical="center"/>
    </xf>
    <xf numFmtId="0" fontId="2" fillId="4" borderId="1" xfId="0" applyFont="1" applyFill="1" applyBorder="1" applyAlignment="1">
      <alignment vertical="center" wrapText="1"/>
    </xf>
    <xf numFmtId="166" fontId="2" fillId="4" borderId="13" xfId="0" applyNumberFormat="1" applyFont="1" applyFill="1" applyBorder="1" applyAlignment="1">
      <alignment horizontal="center" vertical="center" wrapText="1"/>
    </xf>
    <xf numFmtId="166" fontId="2" fillId="4" borderId="1" xfId="0" applyNumberFormat="1" applyFont="1" applyFill="1" applyBorder="1" applyAlignment="1">
      <alignment horizontal="center" vertical="center" wrapText="1"/>
    </xf>
    <xf numFmtId="0" fontId="2" fillId="3" borderId="1" xfId="0" applyFont="1" applyFill="1" applyBorder="1" applyAlignment="1">
      <alignment horizontal="right" vertical="center"/>
    </xf>
    <xf numFmtId="166" fontId="2" fillId="3"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166" fontId="2" fillId="4" borderId="1" xfId="0" applyNumberFormat="1" applyFont="1" applyFill="1" applyBorder="1" applyAlignment="1" applyProtection="1">
      <alignment horizontal="center" vertical="center"/>
      <protection locked="0"/>
    </xf>
    <xf numFmtId="0" fontId="14" fillId="8" borderId="1" xfId="0" applyFont="1" applyFill="1" applyBorder="1" applyAlignment="1">
      <alignment horizontal="center" vertical="center"/>
    </xf>
    <xf numFmtId="167" fontId="2" fillId="8" borderId="1" xfId="0" applyNumberFormat="1" applyFont="1" applyFill="1" applyBorder="1" applyAlignment="1">
      <alignment horizontal="center" vertical="center"/>
    </xf>
    <xf numFmtId="167" fontId="5" fillId="0" borderId="8" xfId="0" applyNumberFormat="1" applyFont="1" applyBorder="1" applyAlignment="1">
      <alignment horizontal="left" vertical="center"/>
    </xf>
    <xf numFmtId="166" fontId="13" fillId="7" borderId="2" xfId="0" applyNumberFormat="1" applyFont="1" applyFill="1" applyBorder="1" applyAlignment="1">
      <alignment vertical="center" wrapText="1"/>
    </xf>
    <xf numFmtId="166" fontId="13" fillId="7" borderId="3" xfId="0" applyNumberFormat="1" applyFont="1" applyFill="1" applyBorder="1" applyAlignment="1">
      <alignment vertical="center" wrapText="1"/>
    </xf>
    <xf numFmtId="0" fontId="3"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xf numFmtId="0" fontId="3" fillId="4" borderId="12" xfId="0" applyFont="1" applyFill="1" applyBorder="1" applyAlignment="1">
      <alignment vertical="center" wrapText="1"/>
    </xf>
    <xf numFmtId="0" fontId="3"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3" fillId="5" borderId="16" xfId="0" applyFont="1" applyFill="1" applyBorder="1" applyAlignment="1">
      <alignment horizontal="justify" vertical="center" wrapText="1"/>
    </xf>
    <xf numFmtId="164" fontId="4" fillId="2" borderId="14" xfId="0" applyNumberFormat="1" applyFont="1" applyFill="1" applyBorder="1" applyAlignment="1">
      <alignment horizontal="center" vertical="center" wrapText="1"/>
    </xf>
    <xf numFmtId="164" fontId="4" fillId="0" borderId="14" xfId="0" applyNumberFormat="1" applyFont="1" applyBorder="1" applyAlignment="1">
      <alignment horizontal="center" vertical="center" wrapText="1"/>
    </xf>
    <xf numFmtId="0" fontId="2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3" borderId="2" xfId="0" applyFont="1" applyFill="1" applyBorder="1" applyAlignment="1">
      <alignment vertical="center"/>
    </xf>
    <xf numFmtId="0" fontId="4" fillId="3" borderId="4" xfId="0" applyFont="1" applyFill="1" applyBorder="1" applyAlignment="1">
      <alignment vertical="center"/>
    </xf>
    <xf numFmtId="0" fontId="21" fillId="3" borderId="4" xfId="0" applyFont="1" applyFill="1" applyBorder="1" applyAlignment="1">
      <alignment horizontal="center" vertical="center"/>
    </xf>
    <xf numFmtId="0" fontId="21" fillId="3" borderId="1" xfId="0" applyFont="1" applyFill="1" applyBorder="1" applyAlignment="1">
      <alignment horizontal="center" vertical="center"/>
    </xf>
    <xf numFmtId="0" fontId="22" fillId="0" borderId="0" xfId="0" applyFont="1"/>
    <xf numFmtId="164" fontId="3" fillId="7" borderId="2"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19" fillId="3"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6" borderId="1" xfId="0" applyFont="1" applyFill="1" applyBorder="1" applyAlignment="1">
      <alignment horizontal="center" vertical="center" wrapText="1"/>
    </xf>
    <xf numFmtId="165" fontId="4" fillId="5" borderId="2" xfId="0" applyNumberFormat="1" applyFont="1" applyFill="1" applyBorder="1" applyAlignment="1" applyProtection="1">
      <alignment horizontal="center" vertical="center" wrapText="1"/>
      <protection locked="0"/>
    </xf>
    <xf numFmtId="165" fontId="4" fillId="5" borderId="3"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4" fillId="6" borderId="2" xfId="0" applyNumberFormat="1" applyFont="1" applyFill="1" applyBorder="1" applyAlignment="1">
      <alignment horizontal="center" vertical="center"/>
    </xf>
    <xf numFmtId="165" fontId="4" fillId="6" borderId="3"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165" fontId="5" fillId="3" borderId="3" xfId="0" applyNumberFormat="1" applyFont="1" applyFill="1" applyBorder="1" applyAlignment="1">
      <alignment horizontal="center" vertical="center"/>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9" xfId="0" applyFont="1" applyFill="1" applyBorder="1" applyAlignment="1">
      <alignment horizontal="left" vertical="center" wrapText="1"/>
    </xf>
    <xf numFmtId="0" fontId="2" fillId="7" borderId="2" xfId="0" applyFont="1" applyFill="1" applyBorder="1" applyAlignment="1">
      <alignment horizontal="right" vertical="center" wrapText="1"/>
    </xf>
    <xf numFmtId="0" fontId="2" fillId="7" borderId="3" xfId="0" applyFont="1" applyFill="1" applyBorder="1" applyAlignment="1">
      <alignment horizontal="right" vertical="center" wrapText="1"/>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164" fontId="17" fillId="5" borderId="8" xfId="0" applyNumberFormat="1" applyFont="1" applyFill="1" applyBorder="1" applyAlignment="1" applyProtection="1">
      <alignment horizontal="center" vertical="center" wrapText="1"/>
      <protection locked="0"/>
    </xf>
    <xf numFmtId="164" fontId="17" fillId="5" borderId="12" xfId="0" applyNumberFormat="1" applyFont="1" applyFill="1" applyBorder="1" applyAlignment="1" applyProtection="1">
      <alignment horizontal="center" vertical="center" wrapText="1"/>
      <protection locked="0"/>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1" xfId="0" applyFont="1" applyFill="1" applyBorder="1" applyAlignment="1">
      <alignment horizontal="center" vertical="center"/>
    </xf>
    <xf numFmtId="0" fontId="16" fillId="7" borderId="2" xfId="0" applyFont="1" applyFill="1" applyBorder="1" applyAlignment="1">
      <alignment horizontal="right" vertical="center" wrapText="1"/>
    </xf>
    <xf numFmtId="0" fontId="16" fillId="7" borderId="3" xfId="0" applyFont="1" applyFill="1" applyBorder="1" applyAlignment="1">
      <alignment horizontal="right" vertical="center" wrapText="1"/>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9"/>
  <sheetViews>
    <sheetView showGridLines="0" zoomScaleNormal="100" workbookViewId="0">
      <selection activeCell="A11" sqref="A11:F11"/>
    </sheetView>
  </sheetViews>
  <sheetFormatPr baseColWidth="10" defaultColWidth="8.83203125" defaultRowHeight="15" x14ac:dyDescent="0.2"/>
  <cols>
    <col min="1" max="1" width="45.83203125" customWidth="1"/>
    <col min="2" max="6" width="15.83203125" customWidth="1"/>
  </cols>
  <sheetData>
    <row r="1" spans="1:6" s="7" customFormat="1" ht="30" customHeight="1" x14ac:dyDescent="0.2">
      <c r="A1" s="72" t="s">
        <v>16</v>
      </c>
      <c r="B1" s="73"/>
      <c r="C1" s="73"/>
      <c r="D1" s="73"/>
      <c r="E1" s="73"/>
      <c r="F1" s="74"/>
    </row>
    <row r="2" spans="1:6" s="2" customFormat="1" ht="80" customHeight="1" x14ac:dyDescent="0.2">
      <c r="A2" s="71" t="s">
        <v>36</v>
      </c>
      <c r="B2" s="71"/>
      <c r="C2" s="71"/>
      <c r="D2" s="71"/>
      <c r="E2" s="71"/>
      <c r="F2" s="71"/>
    </row>
    <row r="3" spans="1:6" s="2" customFormat="1" ht="25" customHeight="1" x14ac:dyDescent="0.2">
      <c r="A3" s="80" t="s">
        <v>33</v>
      </c>
      <c r="B3" s="80"/>
      <c r="C3" s="80"/>
      <c r="D3" s="80"/>
      <c r="E3" s="80"/>
      <c r="F3" s="80"/>
    </row>
    <row r="4" spans="1:6" s="2" customFormat="1" ht="50" customHeight="1" x14ac:dyDescent="0.2">
      <c r="A4" s="78" t="s">
        <v>37</v>
      </c>
      <c r="B4" s="79"/>
      <c r="C4" s="79"/>
      <c r="D4" s="79"/>
      <c r="E4" s="79"/>
      <c r="F4" s="79"/>
    </row>
    <row r="5" spans="1:6" s="2" customFormat="1" ht="25" customHeight="1" x14ac:dyDescent="0.2">
      <c r="A5" s="80" t="s">
        <v>32</v>
      </c>
      <c r="B5" s="80"/>
      <c r="C5" s="80"/>
      <c r="D5" s="80"/>
      <c r="E5" s="80"/>
      <c r="F5" s="80"/>
    </row>
    <row r="6" spans="1:6" s="2" customFormat="1" ht="50" customHeight="1" x14ac:dyDescent="0.2">
      <c r="A6" s="75" t="s">
        <v>37</v>
      </c>
      <c r="B6" s="76"/>
      <c r="C6" s="76"/>
      <c r="D6" s="76"/>
      <c r="E6" s="76"/>
      <c r="F6" s="77"/>
    </row>
    <row r="7" spans="1:6" s="2" customFormat="1" ht="25" customHeight="1" x14ac:dyDescent="0.2">
      <c r="A7" s="80" t="s">
        <v>35</v>
      </c>
      <c r="B7" s="80"/>
      <c r="C7" s="80"/>
      <c r="D7" s="80"/>
      <c r="E7" s="80"/>
      <c r="F7" s="80"/>
    </row>
    <row r="8" spans="1:6" s="2" customFormat="1" ht="50" customHeight="1" x14ac:dyDescent="0.2">
      <c r="A8" s="78" t="s">
        <v>37</v>
      </c>
      <c r="B8" s="79"/>
      <c r="C8" s="79"/>
      <c r="D8" s="79"/>
      <c r="E8" s="79"/>
      <c r="F8" s="79"/>
    </row>
    <row r="9" spans="1:6" s="2" customFormat="1" ht="25" customHeight="1" x14ac:dyDescent="0.2">
      <c r="A9" s="80" t="s">
        <v>31</v>
      </c>
      <c r="B9" s="80"/>
      <c r="C9" s="80"/>
      <c r="D9" s="80"/>
      <c r="E9" s="80"/>
      <c r="F9" s="80"/>
    </row>
    <row r="10" spans="1:6" s="2" customFormat="1" ht="50" customHeight="1" x14ac:dyDescent="0.2">
      <c r="A10" s="78" t="s">
        <v>37</v>
      </c>
      <c r="B10" s="79"/>
      <c r="C10" s="79"/>
      <c r="D10" s="79"/>
      <c r="E10" s="79"/>
      <c r="F10" s="79"/>
    </row>
    <row r="11" spans="1:6" s="2" customFormat="1" ht="25" customHeight="1" x14ac:dyDescent="0.2">
      <c r="A11" s="80" t="s">
        <v>34</v>
      </c>
      <c r="B11" s="80"/>
      <c r="C11" s="80"/>
      <c r="D11" s="80"/>
      <c r="E11" s="80"/>
      <c r="F11" s="80"/>
    </row>
    <row r="12" spans="1:6" s="2" customFormat="1" ht="50" customHeight="1" x14ac:dyDescent="0.2">
      <c r="A12" s="78" t="s">
        <v>37</v>
      </c>
      <c r="B12" s="79"/>
      <c r="C12" s="79"/>
      <c r="D12" s="79"/>
      <c r="E12" s="79"/>
      <c r="F12" s="79"/>
    </row>
    <row r="13" spans="1:6" ht="25" customHeight="1" x14ac:dyDescent="0.2">
      <c r="A13" s="11" t="s">
        <v>0</v>
      </c>
      <c r="B13" s="81"/>
      <c r="C13" s="82"/>
      <c r="D13" s="82"/>
      <c r="E13" s="82"/>
      <c r="F13" s="83"/>
    </row>
    <row r="14" spans="1:6" ht="20" customHeight="1" x14ac:dyDescent="0.2">
      <c r="A14" s="56" t="s">
        <v>11</v>
      </c>
      <c r="B14" s="84"/>
      <c r="C14" s="85"/>
      <c r="D14" s="85"/>
      <c r="E14" s="85"/>
      <c r="F14" s="86"/>
    </row>
    <row r="15" spans="1:6" ht="20" customHeight="1" x14ac:dyDescent="0.2">
      <c r="A15" s="57" t="s">
        <v>10</v>
      </c>
      <c r="B15" s="84"/>
      <c r="C15" s="85"/>
      <c r="D15" s="85"/>
      <c r="E15" s="85"/>
      <c r="F15" s="86"/>
    </row>
    <row r="16" spans="1:6" ht="20" customHeight="1" x14ac:dyDescent="0.2">
      <c r="A16" s="57" t="s">
        <v>9</v>
      </c>
      <c r="B16" s="84"/>
      <c r="C16" s="85"/>
      <c r="D16" s="85"/>
      <c r="E16" s="85"/>
      <c r="F16" s="86"/>
    </row>
    <row r="17" spans="1:6" ht="20" customHeight="1" x14ac:dyDescent="0.2">
      <c r="A17" s="56" t="s">
        <v>8</v>
      </c>
      <c r="B17" s="84"/>
      <c r="C17" s="85"/>
      <c r="D17" s="85"/>
      <c r="E17" s="85"/>
      <c r="F17" s="86"/>
    </row>
    <row r="18" spans="1:6" ht="20" customHeight="1" x14ac:dyDescent="0.2">
      <c r="A18" s="58" t="s">
        <v>7</v>
      </c>
      <c r="B18" s="87"/>
      <c r="C18" s="88"/>
      <c r="D18" s="88"/>
      <c r="E18" s="88"/>
      <c r="F18" s="89"/>
    </row>
    <row r="19" spans="1:6" ht="20" customHeight="1" x14ac:dyDescent="0.2">
      <c r="A19" s="70" t="s">
        <v>6</v>
      </c>
      <c r="B19" s="70"/>
      <c r="C19" s="70"/>
      <c r="D19" s="70"/>
      <c r="E19" s="70"/>
      <c r="F19" s="70"/>
    </row>
  </sheetData>
  <sheetProtection algorithmName="SHA-512" hashValue="jEbYH1xy9kcqb1pXMxpfIcnt8JaFPZZncMZ9m3iTaN6nT9db7RbMopJpTrFHG5Bwou9q7RAySmUv/r3KV7Bb3Q==" saltValue="cvaLabMsiZOakdSCc+RzVQ==" spinCount="100000" sheet="1" objects="1" scenarios="1"/>
  <mergeCells count="14">
    <mergeCell ref="A19:F19"/>
    <mergeCell ref="A2:F2"/>
    <mergeCell ref="A1:F1"/>
    <mergeCell ref="A6:F6"/>
    <mergeCell ref="A8:F8"/>
    <mergeCell ref="A10:F10"/>
    <mergeCell ref="A12:F12"/>
    <mergeCell ref="A3:F3"/>
    <mergeCell ref="A5:F5"/>
    <mergeCell ref="A7:F7"/>
    <mergeCell ref="A9:F9"/>
    <mergeCell ref="A11:F11"/>
    <mergeCell ref="A4:F4"/>
    <mergeCell ref="B13:F18"/>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D9" sqref="D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5" t="s">
        <v>19</v>
      </c>
      <c r="B1" s="36"/>
      <c r="C1" s="37"/>
      <c r="D1" s="36"/>
      <c r="E1" s="37"/>
      <c r="F1" s="36"/>
      <c r="G1" s="37"/>
    </row>
    <row r="2" spans="1:7" ht="30" customHeight="1" x14ac:dyDescent="0.2">
      <c r="A2" s="38" t="s">
        <v>20</v>
      </c>
      <c r="B2" s="36"/>
      <c r="C2" s="39" t="str">
        <f>'Beoordelaar 1'!C1:D1</f>
        <v>Inschrijver 1</v>
      </c>
      <c r="D2" s="40"/>
      <c r="E2" s="39" t="str">
        <f>'Beoordelaar 1'!F1</f>
        <v>Inschrijver 2</v>
      </c>
      <c r="F2" s="40"/>
      <c r="G2" s="39" t="str">
        <f>'Beoordelaar 1'!I1</f>
        <v>Inschrijver 3</v>
      </c>
    </row>
    <row r="3" spans="1:7" s="2" customFormat="1" ht="35" customHeight="1" x14ac:dyDescent="0.2">
      <c r="A3" s="41" t="s">
        <v>24</v>
      </c>
      <c r="B3" s="36"/>
      <c r="C3" s="42" t="e">
        <f>Consensus!D44</f>
        <v>#VALUE!</v>
      </c>
      <c r="D3" s="40"/>
      <c r="E3" s="42" t="e">
        <f>Consensus!G44</f>
        <v>#VALUE!</v>
      </c>
      <c r="F3" s="40"/>
      <c r="G3" s="42" t="e">
        <f>Consensus!J44</f>
        <v>#VALUE!</v>
      </c>
    </row>
    <row r="4" spans="1:7" s="2" customFormat="1" ht="35" customHeight="1" x14ac:dyDescent="0.2">
      <c r="A4" s="41" t="s">
        <v>25</v>
      </c>
      <c r="B4" s="36"/>
      <c r="C4" s="43" t="str">
        <f>Consensus!D56</f>
        <v xml:space="preserve"> </v>
      </c>
      <c r="D4" s="40"/>
      <c r="E4" s="43" t="str">
        <f>Consensus!G56</f>
        <v xml:space="preserve"> </v>
      </c>
      <c r="F4" s="40"/>
      <c r="G4" s="43" t="str">
        <f>Consensus!J56</f>
        <v xml:space="preserve"> </v>
      </c>
    </row>
    <row r="5" spans="1:7" ht="30" customHeight="1" x14ac:dyDescent="0.2">
      <c r="A5" s="44" t="s">
        <v>21</v>
      </c>
      <c r="B5" s="36"/>
      <c r="C5" s="45" t="e">
        <f>C3+C4</f>
        <v>#VALUE!</v>
      </c>
      <c r="D5" s="40"/>
      <c r="E5" s="45" t="e">
        <f>E3+E4</f>
        <v>#VALUE!</v>
      </c>
      <c r="F5" s="40"/>
      <c r="G5" s="45" t="e">
        <f>G3+G4</f>
        <v>#VALUE!</v>
      </c>
    </row>
    <row r="6" spans="1:7" ht="15" customHeight="1" x14ac:dyDescent="0.2"/>
    <row r="7" spans="1:7" ht="30" customHeight="1" x14ac:dyDescent="0.2">
      <c r="A7" s="46" t="s">
        <v>22</v>
      </c>
      <c r="B7" s="36"/>
      <c r="C7" s="47">
        <v>0</v>
      </c>
      <c r="D7" s="40"/>
      <c r="E7" s="47">
        <v>0</v>
      </c>
      <c r="F7" s="40"/>
      <c r="G7" s="47">
        <v>0</v>
      </c>
    </row>
    <row r="9" spans="1:7" ht="30" customHeight="1" x14ac:dyDescent="0.2">
      <c r="A9" s="48" t="s">
        <v>23</v>
      </c>
      <c r="B9" s="36"/>
      <c r="C9" s="49" t="e">
        <f>C7-C5</f>
        <v>#VALUE!</v>
      </c>
      <c r="D9" s="50"/>
      <c r="E9" s="49" t="e">
        <f>E7-E5</f>
        <v>#VALUE!</v>
      </c>
      <c r="F9" s="50"/>
      <c r="G9" s="49" t="e">
        <f>G7-G5</f>
        <v>#VALUE!</v>
      </c>
    </row>
    <row r="16" spans="1:7" ht="16" x14ac:dyDescent="0.2">
      <c r="C16" s="8"/>
    </row>
    <row r="17" spans="3:3" ht="16" x14ac:dyDescent="0.2">
      <c r="C17" s="8"/>
    </row>
    <row r="18" spans="3:3" ht="16" x14ac:dyDescent="0.2">
      <c r="C18" s="8"/>
    </row>
    <row r="19" spans="3:3" ht="16" x14ac:dyDescent="0.2">
      <c r="C19" s="8"/>
    </row>
  </sheetData>
  <sheetProtection algorithmName="SHA-512" hashValue="9MP0MRluGM60h1jbzTyXlJsNqjjFjgqTSwjIBFjPWwjcwScaE1xitPnTVeX9sU9o53fN65voGgMu1F9cbh4oMA==" saltValue="c26BSMD8SFukiyoMCgu/M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H10"/>
  <sheetViews>
    <sheetView showGridLines="0" workbookViewId="0">
      <selection activeCell="J9" sqref="J9"/>
    </sheetView>
  </sheetViews>
  <sheetFormatPr baseColWidth="10" defaultRowHeight="15" x14ac:dyDescent="0.2"/>
  <cols>
    <col min="1" max="1" width="27.83203125" customWidth="1"/>
    <col min="2" max="6" width="15.83203125" customWidth="1"/>
  </cols>
  <sheetData>
    <row r="1" spans="1:8" ht="30" customHeight="1" x14ac:dyDescent="0.2">
      <c r="A1" s="90" t="s">
        <v>38</v>
      </c>
      <c r="B1" s="90"/>
      <c r="C1" s="90"/>
      <c r="D1" s="90"/>
      <c r="E1" s="90"/>
      <c r="F1" s="6"/>
      <c r="G1" s="6"/>
      <c r="H1" s="6"/>
    </row>
    <row r="2" spans="1:8" ht="60" customHeight="1" x14ac:dyDescent="0.2">
      <c r="A2" s="91" t="s">
        <v>40</v>
      </c>
      <c r="B2" s="91"/>
      <c r="C2" s="91"/>
      <c r="D2" s="91"/>
      <c r="E2" s="91"/>
    </row>
    <row r="3" spans="1:8" ht="50" customHeight="1" x14ac:dyDescent="0.2">
      <c r="A3" s="78" t="s">
        <v>39</v>
      </c>
      <c r="B3" s="79"/>
      <c r="C3" s="79"/>
      <c r="D3" s="79"/>
      <c r="E3" s="79"/>
    </row>
    <row r="4" spans="1:8" ht="30" customHeight="1" x14ac:dyDescent="0.2">
      <c r="A4" s="11" t="s">
        <v>0</v>
      </c>
      <c r="B4" s="81"/>
      <c r="C4" s="82"/>
      <c r="D4" s="82"/>
      <c r="E4" s="83"/>
    </row>
    <row r="5" spans="1:8" ht="20" customHeight="1" x14ac:dyDescent="0.2">
      <c r="A5" s="53" t="s">
        <v>11</v>
      </c>
      <c r="B5" s="84"/>
      <c r="C5" s="85"/>
      <c r="D5" s="85"/>
      <c r="E5" s="86"/>
    </row>
    <row r="6" spans="1:8" ht="20" customHeight="1" x14ac:dyDescent="0.2">
      <c r="A6" s="54" t="s">
        <v>10</v>
      </c>
      <c r="B6" s="84"/>
      <c r="C6" s="85"/>
      <c r="D6" s="85"/>
      <c r="E6" s="86"/>
    </row>
    <row r="7" spans="1:8" ht="20" customHeight="1" x14ac:dyDescent="0.2">
      <c r="A7" s="54" t="s">
        <v>9</v>
      </c>
      <c r="B7" s="84"/>
      <c r="C7" s="85"/>
      <c r="D7" s="85"/>
      <c r="E7" s="86"/>
    </row>
    <row r="8" spans="1:8" ht="20" customHeight="1" x14ac:dyDescent="0.2">
      <c r="A8" s="53" t="s">
        <v>8</v>
      </c>
      <c r="B8" s="84"/>
      <c r="C8" s="85"/>
      <c r="D8" s="85"/>
      <c r="E8" s="86"/>
    </row>
    <row r="9" spans="1:8" ht="20" customHeight="1" x14ac:dyDescent="0.2">
      <c r="A9" s="53" t="s">
        <v>7</v>
      </c>
      <c r="B9" s="87"/>
      <c r="C9" s="88"/>
      <c r="D9" s="88"/>
      <c r="E9" s="89"/>
    </row>
    <row r="10" spans="1:8" x14ac:dyDescent="0.2">
      <c r="A10" s="70" t="s">
        <v>6</v>
      </c>
      <c r="B10" s="70"/>
      <c r="C10" s="70"/>
      <c r="D10" s="70"/>
      <c r="E10" s="70"/>
    </row>
  </sheetData>
  <sheetProtection algorithmName="SHA-512" hashValue="J2P5/F4lay2hMiP7ml3bIkfAK+9bvLyemtCbbsSsBZariwrHyaln4KlAM8LvpAq/idgmuexnh1cljzj63sojNA==" saltValue="sV/QyAm8qyQdW4RzmnBOgA==" spinCount="100000" sheet="1" objects="1" scenarios="1"/>
  <mergeCells count="5">
    <mergeCell ref="A10:E10"/>
    <mergeCell ref="A1:E1"/>
    <mergeCell ref="A2:E2"/>
    <mergeCell ref="A3:E3"/>
    <mergeCell ref="B4: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8"/>
  <sheetViews>
    <sheetView showGridLines="0" zoomScale="85" zoomScaleNormal="85" zoomScalePageLayoutView="85" workbookViewId="0">
      <pane ySplit="1" topLeftCell="A10" activePane="bottomLeft" state="frozen"/>
      <selection pane="bottomLeft" activeCell="A18" sqref="A18"/>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1</v>
      </c>
      <c r="B1" s="5"/>
      <c r="C1" s="94" t="s">
        <v>28</v>
      </c>
      <c r="D1" s="95"/>
      <c r="E1" s="5"/>
      <c r="F1" s="94" t="s">
        <v>29</v>
      </c>
      <c r="G1" s="95"/>
      <c r="H1" s="5"/>
      <c r="I1" s="94" t="s">
        <v>30</v>
      </c>
      <c r="J1" s="95"/>
      <c r="K1" s="13"/>
    </row>
    <row r="2" spans="1:11" ht="30" customHeight="1" x14ac:dyDescent="0.15">
      <c r="A2" s="14" t="s">
        <v>26</v>
      </c>
      <c r="B2" s="9"/>
      <c r="C2" s="96" t="s">
        <v>15</v>
      </c>
      <c r="D2" s="97"/>
      <c r="E2" s="9"/>
      <c r="F2" s="96" t="s">
        <v>15</v>
      </c>
      <c r="G2" s="97"/>
      <c r="H2" s="9"/>
      <c r="I2" s="96" t="s">
        <v>15</v>
      </c>
      <c r="J2" s="97"/>
    </row>
    <row r="3" spans="1:11" ht="40" customHeight="1" x14ac:dyDescent="0.15">
      <c r="A3" s="11" t="str">
        <f>'Beoordelen open vragen'!A3</f>
        <v>6.1.1 	PLAN VAN AANPAK (AANVANG DIENSTVERLENING)</v>
      </c>
      <c r="B3" s="10"/>
      <c r="C3" s="4" t="s">
        <v>6</v>
      </c>
      <c r="D3" s="15"/>
      <c r="E3" s="10"/>
      <c r="F3" s="4" t="s">
        <v>6</v>
      </c>
      <c r="G3" s="15"/>
      <c r="H3" s="10"/>
      <c r="I3" s="4" t="s">
        <v>6</v>
      </c>
      <c r="J3" s="15"/>
    </row>
    <row r="4" spans="1:11" ht="125" customHeight="1" x14ac:dyDescent="0.15">
      <c r="A4" s="55" t="str">
        <f>'Beoordelen open vragen'!A4</f>
        <v xml:space="preserve">Zie bijlage 6 'kwaliteit'. </v>
      </c>
      <c r="B4" s="10"/>
      <c r="C4" s="92" t="s">
        <v>4</v>
      </c>
      <c r="D4" s="93"/>
      <c r="E4" s="10"/>
      <c r="F4" s="92" t="s">
        <v>4</v>
      </c>
      <c r="G4" s="93"/>
      <c r="H4" s="10"/>
      <c r="I4" s="92" t="s">
        <v>4</v>
      </c>
      <c r="J4" s="93"/>
    </row>
    <row r="5" spans="1:11" ht="40" customHeight="1" x14ac:dyDescent="0.15">
      <c r="A5" s="11" t="str">
        <f>'Beoordelen open vragen'!A5</f>
        <v>6.1.2 	GOED WERKGEVERSCHAP</v>
      </c>
      <c r="B5" s="10"/>
      <c r="C5" s="4" t="s">
        <v>6</v>
      </c>
      <c r="D5" s="16"/>
      <c r="E5" s="10"/>
      <c r="F5" s="4" t="s">
        <v>6</v>
      </c>
      <c r="G5" s="16"/>
      <c r="H5" s="10"/>
      <c r="I5" s="4" t="s">
        <v>6</v>
      </c>
      <c r="J5" s="16"/>
    </row>
    <row r="6" spans="1:11" ht="125" customHeight="1" x14ac:dyDescent="0.15">
      <c r="A6" s="55" t="str">
        <f>'Beoordelen open vragen'!A6</f>
        <v xml:space="preserve">Zie bijlage 6 'kwaliteit'. </v>
      </c>
      <c r="B6" s="10"/>
      <c r="C6" s="92" t="s">
        <v>4</v>
      </c>
      <c r="D6" s="93"/>
      <c r="E6" s="10"/>
      <c r="F6" s="92" t="s">
        <v>4</v>
      </c>
      <c r="G6" s="93"/>
      <c r="H6" s="10"/>
      <c r="I6" s="92" t="s">
        <v>4</v>
      </c>
      <c r="J6" s="93"/>
    </row>
    <row r="7" spans="1:11" ht="40" customHeight="1" x14ac:dyDescent="0.15">
      <c r="A7" s="11" t="str">
        <f>'Beoordelen open vragen'!A7</f>
        <v>6.1.3	 AANPAK WERVING- EN SELECTIEPROCES IN DE REGIO</v>
      </c>
      <c r="B7" s="10"/>
      <c r="C7" s="4" t="s">
        <v>6</v>
      </c>
      <c r="D7" s="16"/>
      <c r="E7" s="10"/>
      <c r="F7" s="4" t="s">
        <v>6</v>
      </c>
      <c r="G7" s="16"/>
      <c r="H7" s="10"/>
      <c r="I7" s="4" t="s">
        <v>6</v>
      </c>
      <c r="J7" s="16"/>
    </row>
    <row r="8" spans="1:11" ht="125" customHeight="1" x14ac:dyDescent="0.15">
      <c r="A8" s="55" t="str">
        <f>'Beoordelen open vragen'!A8</f>
        <v xml:space="preserve">Zie bijlage 6 'kwaliteit'. </v>
      </c>
      <c r="B8" s="10"/>
      <c r="C8" s="92" t="s">
        <v>4</v>
      </c>
      <c r="D8" s="93"/>
      <c r="E8" s="10"/>
      <c r="F8" s="92" t="s">
        <v>4</v>
      </c>
      <c r="G8" s="93"/>
      <c r="H8" s="10"/>
      <c r="I8" s="92" t="s">
        <v>4</v>
      </c>
      <c r="J8" s="93"/>
    </row>
    <row r="9" spans="1:11" ht="40" customHeight="1" x14ac:dyDescent="0.15">
      <c r="A9" s="11" t="str">
        <f>'Beoordelen open vragen'!A9</f>
        <v>6.1.4 	TEAM ACCOUNT-/ SUCCESMANAGEMENT/ PARTNERSCHAP</v>
      </c>
      <c r="B9" s="10"/>
      <c r="C9" s="4" t="s">
        <v>6</v>
      </c>
      <c r="D9" s="16"/>
      <c r="E9" s="10"/>
      <c r="F9" s="4" t="s">
        <v>6</v>
      </c>
      <c r="G9" s="16"/>
      <c r="H9" s="10"/>
      <c r="I9" s="4" t="s">
        <v>6</v>
      </c>
      <c r="J9" s="16"/>
    </row>
    <row r="10" spans="1:1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ht="40" customHeight="1" x14ac:dyDescent="0.15">
      <c r="A11" s="11" t="str">
        <f>'Beoordelen open vragen'!A11</f>
        <v>6.1.5	 PARTNERPARTIJEN</v>
      </c>
      <c r="B11" s="10"/>
      <c r="C11" s="4" t="s">
        <v>6</v>
      </c>
      <c r="D11" s="16"/>
      <c r="E11" s="10"/>
      <c r="F11" s="4" t="s">
        <v>6</v>
      </c>
      <c r="G11" s="16"/>
      <c r="H11" s="10"/>
      <c r="I11" s="4" t="s">
        <v>6</v>
      </c>
      <c r="J11" s="16"/>
    </row>
    <row r="12" spans="1:11" ht="125" customHeight="1" x14ac:dyDescent="0.15">
      <c r="A12" s="55" t="str">
        <f>'Beoordelen open vragen'!A12</f>
        <v xml:space="preserve">Zie bijlage 6 'kwaliteit'. </v>
      </c>
      <c r="B12" s="10"/>
      <c r="C12" s="92" t="s">
        <v>4</v>
      </c>
      <c r="D12" s="93"/>
      <c r="E12" s="10"/>
      <c r="F12" s="92" t="s">
        <v>4</v>
      </c>
      <c r="G12" s="93"/>
      <c r="H12" s="10"/>
      <c r="I12" s="92" t="s">
        <v>4</v>
      </c>
      <c r="J12" s="93"/>
    </row>
    <row r="13" spans="1:11" ht="20" customHeight="1" x14ac:dyDescent="0.15">
      <c r="A13" s="17"/>
      <c r="B13" s="18"/>
      <c r="C13" s="19"/>
      <c r="D13" s="19"/>
      <c r="E13" s="18"/>
      <c r="F13" s="19"/>
      <c r="G13" s="19"/>
      <c r="H13" s="18"/>
      <c r="I13" s="19"/>
      <c r="J13" s="20"/>
    </row>
    <row r="14" spans="1:11" ht="20" customHeight="1" x14ac:dyDescent="0.15"/>
    <row r="15" spans="1:11" ht="30" customHeight="1" x14ac:dyDescent="0.15">
      <c r="A15" s="14" t="str">
        <f>'Beoordelen interview'!A1</f>
        <v>Persoonlijk interview sleutelfunctionarissen (casus)</v>
      </c>
      <c r="B15" s="9"/>
      <c r="C15" s="96"/>
      <c r="D15" s="97"/>
      <c r="E15" s="9"/>
      <c r="F15" s="96"/>
      <c r="G15" s="97"/>
      <c r="H15" s="9"/>
      <c r="I15" s="96"/>
      <c r="J15" s="97"/>
    </row>
    <row r="16" spans="1:11" ht="40" customHeight="1" x14ac:dyDescent="0.15">
      <c r="A16" s="11" t="str">
        <f>'Beoordelen interview'!A3:B3</f>
        <v xml:space="preserve">Casus </v>
      </c>
      <c r="B16" s="10"/>
      <c r="C16" s="4" t="s">
        <v>6</v>
      </c>
      <c r="D16" s="15"/>
      <c r="E16" s="10"/>
      <c r="F16" s="4" t="s">
        <v>6</v>
      </c>
      <c r="G16" s="15"/>
      <c r="H16" s="10"/>
      <c r="I16" s="4" t="s">
        <v>6</v>
      </c>
      <c r="J16" s="15"/>
    </row>
    <row r="17" spans="1:10" ht="125" customHeight="1" x14ac:dyDescent="0.15">
      <c r="A17" s="55" t="str">
        <f>'Beoordelen interview'!A3</f>
        <v xml:space="preserve">Casus </v>
      </c>
      <c r="B17" s="10"/>
      <c r="C17" s="92" t="s">
        <v>4</v>
      </c>
      <c r="D17" s="93"/>
      <c r="E17" s="10"/>
      <c r="F17" s="92" t="s">
        <v>4</v>
      </c>
      <c r="G17" s="93"/>
      <c r="H17" s="10"/>
      <c r="I17" s="92" t="s">
        <v>4</v>
      </c>
      <c r="J17" s="93"/>
    </row>
    <row r="18" spans="1:10" ht="20" customHeight="1" x14ac:dyDescent="0.15">
      <c r="A18" s="17"/>
      <c r="B18" s="18"/>
      <c r="C18" s="19"/>
      <c r="D18" s="19"/>
      <c r="E18" s="18"/>
      <c r="F18" s="19"/>
      <c r="G18" s="19"/>
      <c r="H18" s="18"/>
      <c r="I18" s="19"/>
      <c r="J18" s="20"/>
    </row>
  </sheetData>
  <sheetProtection algorithmName="SHA-512" hashValue="lAJGBNsb5KCzFOxRA91bEIF0B6Tgqyi5IWIle84Ya8W11bBckkYwWbqYFrK5uVYDn5nhlL/mpxC2uNb9ro+GUg==" saltValue="WOwRJxH/tEJwE38mLDQGTA==" spinCount="100000" sheet="1" objects="1" scenarios="1"/>
  <mergeCells count="27">
    <mergeCell ref="C15:D15"/>
    <mergeCell ref="F15:G15"/>
    <mergeCell ref="C17:D17"/>
    <mergeCell ref="F17:G17"/>
    <mergeCell ref="I15:J15"/>
    <mergeCell ref="I17:J17"/>
    <mergeCell ref="I1:J1"/>
    <mergeCell ref="I8:J8"/>
    <mergeCell ref="I10:J10"/>
    <mergeCell ref="C2:D2"/>
    <mergeCell ref="I2:J2"/>
    <mergeCell ref="C1:D1"/>
    <mergeCell ref="F1:G1"/>
    <mergeCell ref="F8:G8"/>
    <mergeCell ref="F10:G10"/>
    <mergeCell ref="F2:G2"/>
    <mergeCell ref="C4:D4"/>
    <mergeCell ref="F4:G4"/>
    <mergeCell ref="I4:J4"/>
    <mergeCell ref="F6:G6"/>
    <mergeCell ref="C6:D6"/>
    <mergeCell ref="C8:D8"/>
    <mergeCell ref="C10:D10"/>
    <mergeCell ref="I12:J12"/>
    <mergeCell ref="I6:J6"/>
    <mergeCell ref="F12:G12"/>
    <mergeCell ref="C12:D12"/>
  </mergeCells>
  <dataValidations count="1">
    <dataValidation type="list" errorStyle="warning" allowBlank="1" showErrorMessage="1" error="Voer juiste waarde in. " sqref="C5 F5 I5 C7 F7 I7 C9 F9 I9 C11 F11 I11 C3 F3 I3 C16 I16 F16"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8"/>
  <sheetViews>
    <sheetView showGridLines="0" zoomScale="85" zoomScaleNormal="85" zoomScalePageLayoutView="85" workbookViewId="0">
      <pane ySplit="1" topLeftCell="A2" activePane="bottomLeft" state="frozen"/>
      <selection pane="bottomLeft" activeCell="A18" sqref="A18"/>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2</v>
      </c>
      <c r="B1" s="5"/>
      <c r="C1" s="98" t="str">
        <f>'Beoordelaar 1'!C1</f>
        <v>Inschrijver 1</v>
      </c>
      <c r="D1" s="99"/>
      <c r="E1" s="5"/>
      <c r="F1" s="98" t="str">
        <f>'Beoordelaar 1'!F1</f>
        <v>Inschrijver 2</v>
      </c>
      <c r="G1" s="99"/>
      <c r="H1" s="5"/>
      <c r="I1" s="98" t="str">
        <f>'Beoordelaar 1'!I1</f>
        <v>Inschrijver 3</v>
      </c>
      <c r="J1" s="99"/>
      <c r="K1" s="13"/>
    </row>
    <row r="2" spans="1:11" ht="30" customHeight="1" x14ac:dyDescent="0.15">
      <c r="A2" s="14" t="s">
        <v>26</v>
      </c>
      <c r="B2" s="9"/>
      <c r="C2" s="96" t="s">
        <v>15</v>
      </c>
      <c r="D2" s="97"/>
      <c r="E2" s="9"/>
      <c r="F2" s="96" t="s">
        <v>15</v>
      </c>
      <c r="G2" s="97"/>
      <c r="H2" s="9"/>
      <c r="I2" s="96" t="s">
        <v>15</v>
      </c>
      <c r="J2" s="97"/>
    </row>
    <row r="3" spans="1:11" ht="40" customHeight="1" x14ac:dyDescent="0.15">
      <c r="A3" s="11" t="str">
        <f>'Beoordelen open vragen'!A3</f>
        <v>6.1.1 	PLAN VAN AANPAK (AANVANG DIENSTVERLENING)</v>
      </c>
      <c r="B3" s="10"/>
      <c r="C3" s="4" t="s">
        <v>6</v>
      </c>
      <c r="D3" s="15"/>
      <c r="E3" s="10"/>
      <c r="F3" s="4" t="s">
        <v>6</v>
      </c>
      <c r="G3" s="15"/>
      <c r="H3" s="10"/>
      <c r="I3" s="4" t="s">
        <v>6</v>
      </c>
      <c r="J3" s="15"/>
    </row>
    <row r="4" spans="1:11" ht="125" customHeight="1" x14ac:dyDescent="0.15">
      <c r="A4" s="55" t="str">
        <f>'Beoordelen open vragen'!A4</f>
        <v xml:space="preserve">Zie bijlage 6 'kwaliteit'. </v>
      </c>
      <c r="B4" s="10"/>
      <c r="C4" s="92" t="s">
        <v>4</v>
      </c>
      <c r="D4" s="93"/>
      <c r="E4" s="10"/>
      <c r="F4" s="92" t="s">
        <v>4</v>
      </c>
      <c r="G4" s="93"/>
      <c r="H4" s="10"/>
      <c r="I4" s="92" t="s">
        <v>4</v>
      </c>
      <c r="J4" s="93"/>
    </row>
    <row r="5" spans="1:11" ht="40" customHeight="1" x14ac:dyDescent="0.15">
      <c r="A5" s="11" t="str">
        <f>'Beoordelen open vragen'!A5</f>
        <v>6.1.2 	GOED WERKGEVERSCHAP</v>
      </c>
      <c r="B5" s="10"/>
      <c r="C5" s="4" t="s">
        <v>6</v>
      </c>
      <c r="D5" s="16"/>
      <c r="E5" s="10"/>
      <c r="F5" s="4" t="s">
        <v>6</v>
      </c>
      <c r="G5" s="16"/>
      <c r="H5" s="10"/>
      <c r="I5" s="4" t="s">
        <v>6</v>
      </c>
      <c r="J5" s="16"/>
    </row>
    <row r="6" spans="1:11" ht="125" customHeight="1" x14ac:dyDescent="0.15">
      <c r="A6" s="55" t="str">
        <f>'Beoordelen open vragen'!A6</f>
        <v xml:space="preserve">Zie bijlage 6 'kwaliteit'. </v>
      </c>
      <c r="B6" s="10"/>
      <c r="C6" s="92" t="s">
        <v>4</v>
      </c>
      <c r="D6" s="93"/>
      <c r="E6" s="10"/>
      <c r="F6" s="92" t="s">
        <v>4</v>
      </c>
      <c r="G6" s="93"/>
      <c r="H6" s="10"/>
      <c r="I6" s="92" t="s">
        <v>4</v>
      </c>
      <c r="J6" s="93"/>
    </row>
    <row r="7" spans="1:11" ht="40" customHeight="1" x14ac:dyDescent="0.15">
      <c r="A7" s="11" t="str">
        <f>'Beoordelen open vragen'!A7</f>
        <v>6.1.3	 AANPAK WERVING- EN SELECTIEPROCES IN DE REGIO</v>
      </c>
      <c r="B7" s="10"/>
      <c r="C7" s="4" t="s">
        <v>6</v>
      </c>
      <c r="D7" s="16"/>
      <c r="E7" s="10"/>
      <c r="F7" s="4" t="s">
        <v>6</v>
      </c>
      <c r="G7" s="16"/>
      <c r="H7" s="10"/>
      <c r="I7" s="4" t="s">
        <v>6</v>
      </c>
      <c r="J7" s="16"/>
    </row>
    <row r="8" spans="1:11" ht="125" customHeight="1" x14ac:dyDescent="0.15">
      <c r="A8" s="55" t="str">
        <f>'Beoordelen open vragen'!A8</f>
        <v xml:space="preserve">Zie bijlage 6 'kwaliteit'. </v>
      </c>
      <c r="B8" s="10"/>
      <c r="C8" s="92" t="s">
        <v>4</v>
      </c>
      <c r="D8" s="93"/>
      <c r="E8" s="10"/>
      <c r="F8" s="92" t="s">
        <v>4</v>
      </c>
      <c r="G8" s="93"/>
      <c r="H8" s="10"/>
      <c r="I8" s="92" t="s">
        <v>4</v>
      </c>
      <c r="J8" s="93"/>
    </row>
    <row r="9" spans="1:11" ht="40" customHeight="1" x14ac:dyDescent="0.15">
      <c r="A9" s="11" t="str">
        <f>'Beoordelen open vragen'!A9</f>
        <v>6.1.4 	TEAM ACCOUNT-/ SUCCESMANAGEMENT/ PARTNERSCHAP</v>
      </c>
      <c r="B9" s="10"/>
      <c r="C9" s="4" t="s">
        <v>6</v>
      </c>
      <c r="D9" s="16"/>
      <c r="E9" s="10"/>
      <c r="F9" s="4" t="s">
        <v>6</v>
      </c>
      <c r="G9" s="16"/>
      <c r="H9" s="10"/>
      <c r="I9" s="4" t="s">
        <v>6</v>
      </c>
      <c r="J9" s="16"/>
    </row>
    <row r="10" spans="1:1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ht="40" customHeight="1" x14ac:dyDescent="0.15">
      <c r="A11" s="11" t="str">
        <f>'Beoordelen open vragen'!A11</f>
        <v>6.1.5	 PARTNERPARTIJEN</v>
      </c>
      <c r="B11" s="10"/>
      <c r="C11" s="4" t="s">
        <v>6</v>
      </c>
      <c r="D11" s="16"/>
      <c r="E11" s="10"/>
      <c r="F11" s="4" t="s">
        <v>6</v>
      </c>
      <c r="G11" s="16"/>
      <c r="H11" s="10"/>
      <c r="I11" s="4" t="s">
        <v>6</v>
      </c>
      <c r="J11" s="16"/>
    </row>
    <row r="12" spans="1:11" ht="125" customHeight="1" x14ac:dyDescent="0.15">
      <c r="A12" s="55" t="str">
        <f>'Beoordelen open vragen'!A12</f>
        <v xml:space="preserve">Zie bijlage 6 'kwaliteit'. </v>
      </c>
      <c r="B12" s="10"/>
      <c r="C12" s="92" t="s">
        <v>4</v>
      </c>
      <c r="D12" s="93"/>
      <c r="E12" s="10"/>
      <c r="F12" s="92" t="s">
        <v>4</v>
      </c>
      <c r="G12" s="93"/>
      <c r="H12" s="10"/>
      <c r="I12" s="92" t="s">
        <v>4</v>
      </c>
      <c r="J12" s="93"/>
    </row>
    <row r="13" spans="1:11" ht="20" customHeight="1" x14ac:dyDescent="0.15">
      <c r="A13" s="17"/>
      <c r="B13" s="18"/>
      <c r="C13" s="19"/>
      <c r="D13" s="19"/>
      <c r="E13" s="18"/>
      <c r="F13" s="19"/>
      <c r="G13" s="19"/>
      <c r="H13" s="18"/>
      <c r="I13" s="19"/>
      <c r="J13" s="20"/>
    </row>
    <row r="14" spans="1:11" ht="20" customHeight="1" x14ac:dyDescent="0.15"/>
    <row r="15" spans="1:11" ht="30" customHeight="1" x14ac:dyDescent="0.15">
      <c r="A15" s="14" t="str">
        <f>'Beoordelen interview'!A1</f>
        <v>Persoonlijk interview sleutelfunctionarissen (casus)</v>
      </c>
      <c r="B15" s="9"/>
      <c r="C15" s="96"/>
      <c r="D15" s="97"/>
      <c r="E15" s="9"/>
      <c r="F15" s="96"/>
      <c r="G15" s="97"/>
      <c r="H15" s="9"/>
      <c r="I15" s="96"/>
      <c r="J15" s="97"/>
    </row>
    <row r="16" spans="1:11" ht="40" customHeight="1" x14ac:dyDescent="0.15">
      <c r="A16" s="11" t="str">
        <f>'Beoordelen interview'!A3:B3</f>
        <v xml:space="preserve">Casus </v>
      </c>
      <c r="B16" s="10"/>
      <c r="C16" s="4" t="s">
        <v>6</v>
      </c>
      <c r="D16" s="15"/>
      <c r="E16" s="10"/>
      <c r="F16" s="4" t="s">
        <v>6</v>
      </c>
      <c r="G16" s="15"/>
      <c r="H16" s="10"/>
      <c r="I16" s="4" t="s">
        <v>6</v>
      </c>
      <c r="J16" s="15"/>
    </row>
    <row r="17" spans="1:10" ht="125" customHeight="1" x14ac:dyDescent="0.15">
      <c r="A17" s="55" t="str">
        <f>'Beoordelen interview'!A3</f>
        <v xml:space="preserve">Casus </v>
      </c>
      <c r="B17" s="10"/>
      <c r="C17" s="92" t="s">
        <v>4</v>
      </c>
      <c r="D17" s="93"/>
      <c r="E17" s="10"/>
      <c r="F17" s="92" t="s">
        <v>4</v>
      </c>
      <c r="G17" s="93"/>
      <c r="H17" s="10"/>
      <c r="I17" s="92" t="s">
        <v>4</v>
      </c>
      <c r="J17" s="93"/>
    </row>
    <row r="18" spans="1:10" ht="20" customHeight="1" x14ac:dyDescent="0.15">
      <c r="A18" s="17"/>
      <c r="B18" s="18"/>
      <c r="C18" s="19"/>
      <c r="D18" s="19"/>
      <c r="E18" s="18"/>
      <c r="F18" s="19"/>
      <c r="G18" s="19"/>
      <c r="H18" s="18"/>
      <c r="I18" s="19"/>
      <c r="J18" s="20"/>
    </row>
  </sheetData>
  <sheetProtection algorithmName="SHA-512" hashValue="CBzu1+iLsh+ASQY2oZGb6XcDRvr07RUCaVrN2OGcK5pJfgeTfEB1mUSbouya/kEDAooFBdzCwNHbQZcwtjXKsQ==" saltValue="7WWPUYzBnOFHALLbx/eteg==" spinCount="100000" sheet="1" objects="1" scenarios="1"/>
  <mergeCells count="27">
    <mergeCell ref="C15:D15"/>
    <mergeCell ref="F15:G15"/>
    <mergeCell ref="I15:J15"/>
    <mergeCell ref="C17:D17"/>
    <mergeCell ref="F17:G17"/>
    <mergeCell ref="I17:J17"/>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F10:G10"/>
    <mergeCell ref="C12:D12"/>
    <mergeCell ref="F12:G12"/>
    <mergeCell ref="I12:J12"/>
    <mergeCell ref="I10:J10"/>
    <mergeCell ref="C10:D10"/>
  </mergeCells>
  <dataValidations count="1">
    <dataValidation type="list" errorStyle="warning" allowBlank="1" showErrorMessage="1" error="Voer juiste waarde in. " sqref="C5 F5 I5 C7 F7 I7 C9 F9 I9 C11 F11 I11 C3 F3 I3 C16 I16 F16" xr:uid="{9999A436-9F67-2445-A861-73BC53C5E38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
  <sheetViews>
    <sheetView showGridLines="0" zoomScale="86" zoomScaleNormal="85" zoomScalePageLayoutView="85" workbookViewId="0">
      <pane ySplit="1" topLeftCell="A2" activePane="bottomLeft" state="frozen"/>
      <selection pane="bottomLeft" activeCell="A18" sqref="A1:XFD18"/>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3</v>
      </c>
      <c r="B1" s="5"/>
      <c r="C1" s="98" t="str">
        <f>'Beoordelaar 1'!C1</f>
        <v>Inschrijver 1</v>
      </c>
      <c r="D1" s="99"/>
      <c r="E1" s="5"/>
      <c r="F1" s="98" t="str">
        <f>'Beoordelaar 1'!F1</f>
        <v>Inschrijver 2</v>
      </c>
      <c r="G1" s="99"/>
      <c r="H1" s="5"/>
      <c r="I1" s="98" t="str">
        <f>'Beoordelaar 1'!I1</f>
        <v>Inschrijver 3</v>
      </c>
      <c r="J1" s="99"/>
      <c r="K1" s="13"/>
    </row>
    <row r="2" spans="1:11" ht="30" customHeight="1" x14ac:dyDescent="0.15">
      <c r="A2" s="14" t="s">
        <v>26</v>
      </c>
      <c r="B2" s="9"/>
      <c r="C2" s="96" t="s">
        <v>15</v>
      </c>
      <c r="D2" s="97"/>
      <c r="E2" s="9"/>
      <c r="F2" s="96" t="s">
        <v>15</v>
      </c>
      <c r="G2" s="97"/>
      <c r="H2" s="9"/>
      <c r="I2" s="96" t="s">
        <v>15</v>
      </c>
      <c r="J2" s="97"/>
    </row>
    <row r="3" spans="1:11" ht="40" customHeight="1" x14ac:dyDescent="0.15">
      <c r="A3" s="11" t="str">
        <f>'Beoordelen open vragen'!A3</f>
        <v>6.1.1 	PLAN VAN AANPAK (AANVANG DIENSTVERLENING)</v>
      </c>
      <c r="B3" s="10"/>
      <c r="C3" s="4" t="s">
        <v>6</v>
      </c>
      <c r="D3" s="15"/>
      <c r="E3" s="10"/>
      <c r="F3" s="4" t="s">
        <v>6</v>
      </c>
      <c r="G3" s="15"/>
      <c r="H3" s="10"/>
      <c r="I3" s="4" t="s">
        <v>6</v>
      </c>
      <c r="J3" s="15"/>
    </row>
    <row r="4" spans="1:11" ht="125" customHeight="1" x14ac:dyDescent="0.15">
      <c r="A4" s="55" t="str">
        <f>'Beoordelen open vragen'!A4</f>
        <v xml:space="preserve">Zie bijlage 6 'kwaliteit'. </v>
      </c>
      <c r="B4" s="10"/>
      <c r="C4" s="92" t="s">
        <v>4</v>
      </c>
      <c r="D4" s="93"/>
      <c r="E4" s="10"/>
      <c r="F4" s="92" t="s">
        <v>4</v>
      </c>
      <c r="G4" s="93"/>
      <c r="H4" s="10"/>
      <c r="I4" s="92" t="s">
        <v>4</v>
      </c>
      <c r="J4" s="93"/>
    </row>
    <row r="5" spans="1:11" ht="40" customHeight="1" x14ac:dyDescent="0.15">
      <c r="A5" s="11" t="str">
        <f>'Beoordelen open vragen'!A5</f>
        <v>6.1.2 	GOED WERKGEVERSCHAP</v>
      </c>
      <c r="B5" s="10"/>
      <c r="C5" s="4" t="s">
        <v>6</v>
      </c>
      <c r="D5" s="16"/>
      <c r="E5" s="10"/>
      <c r="F5" s="4" t="s">
        <v>6</v>
      </c>
      <c r="G5" s="16"/>
      <c r="H5" s="10"/>
      <c r="I5" s="4" t="s">
        <v>6</v>
      </c>
      <c r="J5" s="16"/>
    </row>
    <row r="6" spans="1:11" ht="125" customHeight="1" x14ac:dyDescent="0.15">
      <c r="A6" s="55" t="str">
        <f>'Beoordelen open vragen'!A6</f>
        <v xml:space="preserve">Zie bijlage 6 'kwaliteit'. </v>
      </c>
      <c r="B6" s="10"/>
      <c r="C6" s="92" t="s">
        <v>4</v>
      </c>
      <c r="D6" s="93"/>
      <c r="E6" s="10"/>
      <c r="F6" s="92" t="s">
        <v>4</v>
      </c>
      <c r="G6" s="93"/>
      <c r="H6" s="10"/>
      <c r="I6" s="92" t="s">
        <v>4</v>
      </c>
      <c r="J6" s="93"/>
    </row>
    <row r="7" spans="1:11" ht="40" customHeight="1" x14ac:dyDescent="0.15">
      <c r="A7" s="11" t="str">
        <f>'Beoordelen open vragen'!A7</f>
        <v>6.1.3	 AANPAK WERVING- EN SELECTIEPROCES IN DE REGIO</v>
      </c>
      <c r="B7" s="10"/>
      <c r="C7" s="4" t="s">
        <v>6</v>
      </c>
      <c r="D7" s="16"/>
      <c r="E7" s="10"/>
      <c r="F7" s="4" t="s">
        <v>6</v>
      </c>
      <c r="G7" s="16"/>
      <c r="H7" s="10"/>
      <c r="I7" s="4" t="s">
        <v>6</v>
      </c>
      <c r="J7" s="16"/>
    </row>
    <row r="8" spans="1:11" ht="125" customHeight="1" x14ac:dyDescent="0.15">
      <c r="A8" s="55" t="str">
        <f>'Beoordelen open vragen'!A8</f>
        <v xml:space="preserve">Zie bijlage 6 'kwaliteit'. </v>
      </c>
      <c r="B8" s="10"/>
      <c r="C8" s="92" t="s">
        <v>4</v>
      </c>
      <c r="D8" s="93"/>
      <c r="E8" s="10"/>
      <c r="F8" s="92" t="s">
        <v>4</v>
      </c>
      <c r="G8" s="93"/>
      <c r="H8" s="10"/>
      <c r="I8" s="92" t="s">
        <v>4</v>
      </c>
      <c r="J8" s="93"/>
    </row>
    <row r="9" spans="1:11" ht="40" customHeight="1" x14ac:dyDescent="0.15">
      <c r="A9" s="11" t="str">
        <f>'Beoordelen open vragen'!A9</f>
        <v>6.1.4 	TEAM ACCOUNT-/ SUCCESMANAGEMENT/ PARTNERSCHAP</v>
      </c>
      <c r="B9" s="10"/>
      <c r="C9" s="4" t="s">
        <v>6</v>
      </c>
      <c r="D9" s="16"/>
      <c r="E9" s="10"/>
      <c r="F9" s="4" t="s">
        <v>6</v>
      </c>
      <c r="G9" s="16"/>
      <c r="H9" s="10"/>
      <c r="I9" s="4" t="s">
        <v>6</v>
      </c>
      <c r="J9" s="16"/>
    </row>
    <row r="10" spans="1:1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ht="40" customHeight="1" x14ac:dyDescent="0.15">
      <c r="A11" s="11" t="str">
        <f>'Beoordelen open vragen'!A11</f>
        <v>6.1.5	 PARTNERPARTIJEN</v>
      </c>
      <c r="B11" s="10"/>
      <c r="C11" s="4" t="s">
        <v>6</v>
      </c>
      <c r="D11" s="16"/>
      <c r="E11" s="10"/>
      <c r="F11" s="4" t="s">
        <v>6</v>
      </c>
      <c r="G11" s="16"/>
      <c r="H11" s="10"/>
      <c r="I11" s="4" t="s">
        <v>6</v>
      </c>
      <c r="J11" s="16"/>
    </row>
    <row r="12" spans="1:11" ht="125" customHeight="1" x14ac:dyDescent="0.15">
      <c r="A12" s="55" t="str">
        <f>'Beoordelen open vragen'!A12</f>
        <v xml:space="preserve">Zie bijlage 6 'kwaliteit'. </v>
      </c>
      <c r="B12" s="10"/>
      <c r="C12" s="92" t="s">
        <v>4</v>
      </c>
      <c r="D12" s="93"/>
      <c r="E12" s="10"/>
      <c r="F12" s="92" t="s">
        <v>4</v>
      </c>
      <c r="G12" s="93"/>
      <c r="H12" s="10"/>
      <c r="I12" s="92" t="s">
        <v>4</v>
      </c>
      <c r="J12" s="93"/>
    </row>
    <row r="13" spans="1:11" ht="20" customHeight="1" x14ac:dyDescent="0.15">
      <c r="A13" s="17"/>
      <c r="B13" s="18"/>
      <c r="C13" s="19"/>
      <c r="D13" s="19"/>
      <c r="E13" s="18"/>
      <c r="F13" s="19"/>
      <c r="G13" s="19"/>
      <c r="H13" s="18"/>
      <c r="I13" s="19"/>
      <c r="J13" s="20"/>
    </row>
    <row r="14" spans="1:11" ht="20" customHeight="1" x14ac:dyDescent="0.15"/>
    <row r="15" spans="1:11" ht="30" customHeight="1" x14ac:dyDescent="0.15">
      <c r="A15" s="14" t="str">
        <f>'Beoordelen interview'!A1</f>
        <v>Persoonlijk interview sleutelfunctionarissen (casus)</v>
      </c>
      <c r="B15" s="9"/>
      <c r="C15" s="96"/>
      <c r="D15" s="97"/>
      <c r="E15" s="9"/>
      <c r="F15" s="96"/>
      <c r="G15" s="97"/>
      <c r="H15" s="9"/>
      <c r="I15" s="96"/>
      <c r="J15" s="97"/>
    </row>
    <row r="16" spans="1:11" ht="40" customHeight="1" x14ac:dyDescent="0.15">
      <c r="A16" s="11" t="str">
        <f>'Beoordelen interview'!A3:B3</f>
        <v xml:space="preserve">Casus </v>
      </c>
      <c r="B16" s="10"/>
      <c r="C16" s="4" t="s">
        <v>6</v>
      </c>
      <c r="D16" s="15"/>
      <c r="E16" s="10"/>
      <c r="F16" s="4" t="s">
        <v>6</v>
      </c>
      <c r="G16" s="15"/>
      <c r="H16" s="10"/>
      <c r="I16" s="4" t="s">
        <v>6</v>
      </c>
      <c r="J16" s="15"/>
    </row>
    <row r="17" spans="1:10" ht="125" customHeight="1" x14ac:dyDescent="0.15">
      <c r="A17" s="55" t="str">
        <f>'Beoordelen interview'!A3</f>
        <v xml:space="preserve">Casus </v>
      </c>
      <c r="B17" s="10"/>
      <c r="C17" s="92" t="s">
        <v>4</v>
      </c>
      <c r="D17" s="93"/>
      <c r="E17" s="10"/>
      <c r="F17" s="92" t="s">
        <v>4</v>
      </c>
      <c r="G17" s="93"/>
      <c r="H17" s="10"/>
      <c r="I17" s="92" t="s">
        <v>4</v>
      </c>
      <c r="J17" s="93"/>
    </row>
    <row r="18" spans="1:10" ht="20" customHeight="1" x14ac:dyDescent="0.15">
      <c r="A18" s="17"/>
      <c r="B18" s="18"/>
      <c r="C18" s="19"/>
      <c r="D18" s="19"/>
      <c r="E18" s="18"/>
      <c r="F18" s="19"/>
      <c r="G18" s="19"/>
      <c r="H18" s="18"/>
      <c r="I18" s="19"/>
      <c r="J18" s="20"/>
    </row>
  </sheetData>
  <sheetProtection algorithmName="SHA-512" hashValue="8eN950ADXH+xvCG1P5m60/Z7Xwakm3cmSmuv1u0HZEz2aoTJNU4Z1EBvw4OOt2AIqwqiEQqLLXjl3SRE0cCWdQ==" saltValue="HQEiKyHRYEUxDYAYwCWzcA==" spinCount="100000" sheet="1" objects="1" scenarios="1"/>
  <mergeCells count="27">
    <mergeCell ref="C15:D15"/>
    <mergeCell ref="F15:G15"/>
    <mergeCell ref="I15:J15"/>
    <mergeCell ref="C17:D17"/>
    <mergeCell ref="F17:G17"/>
    <mergeCell ref="I17:J17"/>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F10:G10"/>
    <mergeCell ref="C12:D12"/>
    <mergeCell ref="F12:G12"/>
    <mergeCell ref="I12:J12"/>
    <mergeCell ref="I10:J10"/>
    <mergeCell ref="C10:D10"/>
  </mergeCells>
  <dataValidations count="1">
    <dataValidation type="list" errorStyle="warning" allowBlank="1" showErrorMessage="1" error="Voer juiste waarde in. " sqref="C5 F5 I5 C7 F7 I7 C9 F9 I9 C11 F11 I11 C3 F3 I3 C16 I16 F16" xr:uid="{9EAF0001-079E-A646-B38A-9EF021F21324}">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C441-C55C-284D-94C9-FCE58B2D4C8C}">
  <dimension ref="A1:K18"/>
  <sheetViews>
    <sheetView showGridLines="0" workbookViewId="0">
      <pane ySplit="1" topLeftCell="A2" activePane="bottomLeft" state="frozen"/>
      <selection pane="bottomLeft" activeCell="A2" sqref="A2"/>
    </sheetView>
  </sheetViews>
  <sheetFormatPr baseColWidth="10" defaultRowHeight="15" x14ac:dyDescent="0.2"/>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s>
  <sheetData>
    <row r="1" spans="1:11" s="1" customFormat="1" ht="50" customHeight="1" x14ac:dyDescent="0.2">
      <c r="A1" s="12" t="s">
        <v>41</v>
      </c>
      <c r="B1" s="5"/>
      <c r="C1" s="98" t="str">
        <f>'Beoordelaar 1'!C1</f>
        <v>Inschrijver 1</v>
      </c>
      <c r="D1" s="99"/>
      <c r="E1" s="5"/>
      <c r="F1" s="98" t="str">
        <f>'Beoordelaar 1'!F1</f>
        <v>Inschrijver 2</v>
      </c>
      <c r="G1" s="99"/>
      <c r="H1" s="5"/>
      <c r="I1" s="98" t="str">
        <f>'Beoordelaar 1'!I1</f>
        <v>Inschrijver 3</v>
      </c>
      <c r="J1" s="99"/>
      <c r="K1" s="13"/>
    </row>
    <row r="2" spans="1:11" s="1" customFormat="1" ht="30" customHeight="1" x14ac:dyDescent="0.15">
      <c r="A2" s="14" t="s">
        <v>26</v>
      </c>
      <c r="B2" s="9"/>
      <c r="C2" s="96" t="s">
        <v>15</v>
      </c>
      <c r="D2" s="97"/>
      <c r="E2" s="9"/>
      <c r="F2" s="96" t="s">
        <v>15</v>
      </c>
      <c r="G2" s="97"/>
      <c r="H2" s="9"/>
      <c r="I2" s="96" t="s">
        <v>15</v>
      </c>
      <c r="J2" s="97"/>
    </row>
    <row r="3" spans="1:11" s="1" customFormat="1" ht="40" customHeight="1" x14ac:dyDescent="0.15">
      <c r="A3" s="11" t="str">
        <f>'Beoordelen open vragen'!A3</f>
        <v>6.1.1 	PLAN VAN AANPAK (AANVANG DIENSTVERLENING)</v>
      </c>
      <c r="B3" s="10"/>
      <c r="C3" s="4" t="s">
        <v>6</v>
      </c>
      <c r="D3" s="15"/>
      <c r="E3" s="10"/>
      <c r="F3" s="4" t="s">
        <v>6</v>
      </c>
      <c r="G3" s="15"/>
      <c r="H3" s="10"/>
      <c r="I3" s="4" t="s">
        <v>6</v>
      </c>
      <c r="J3" s="15"/>
    </row>
    <row r="4" spans="1:11" s="1" customFormat="1" ht="125" customHeight="1" x14ac:dyDescent="0.15">
      <c r="A4" s="55" t="str">
        <f>'Beoordelen open vragen'!A4</f>
        <v xml:space="preserve">Zie bijlage 6 'kwaliteit'. </v>
      </c>
      <c r="B4" s="10"/>
      <c r="C4" s="92" t="s">
        <v>4</v>
      </c>
      <c r="D4" s="93"/>
      <c r="E4" s="10"/>
      <c r="F4" s="92" t="s">
        <v>4</v>
      </c>
      <c r="G4" s="93"/>
      <c r="H4" s="10"/>
      <c r="I4" s="92" t="s">
        <v>4</v>
      </c>
      <c r="J4" s="93"/>
    </row>
    <row r="5" spans="1:11" s="1" customFormat="1" ht="40" customHeight="1" x14ac:dyDescent="0.15">
      <c r="A5" s="11" t="str">
        <f>'Beoordelen open vragen'!A5</f>
        <v>6.1.2 	GOED WERKGEVERSCHAP</v>
      </c>
      <c r="B5" s="10"/>
      <c r="C5" s="4" t="s">
        <v>6</v>
      </c>
      <c r="D5" s="16"/>
      <c r="E5" s="10"/>
      <c r="F5" s="4" t="s">
        <v>6</v>
      </c>
      <c r="G5" s="16"/>
      <c r="H5" s="10"/>
      <c r="I5" s="4" t="s">
        <v>6</v>
      </c>
      <c r="J5" s="16"/>
    </row>
    <row r="6" spans="1:11" s="1" customFormat="1" ht="125" customHeight="1" x14ac:dyDescent="0.15">
      <c r="A6" s="55" t="str">
        <f>'Beoordelen open vragen'!A6</f>
        <v xml:space="preserve">Zie bijlage 6 'kwaliteit'. </v>
      </c>
      <c r="B6" s="10"/>
      <c r="C6" s="92" t="s">
        <v>4</v>
      </c>
      <c r="D6" s="93"/>
      <c r="E6" s="10"/>
      <c r="F6" s="92" t="s">
        <v>4</v>
      </c>
      <c r="G6" s="93"/>
      <c r="H6" s="10"/>
      <c r="I6" s="92" t="s">
        <v>4</v>
      </c>
      <c r="J6" s="93"/>
    </row>
    <row r="7" spans="1:11" s="1" customFormat="1" ht="40" customHeight="1" x14ac:dyDescent="0.15">
      <c r="A7" s="11" t="str">
        <f>'Beoordelen open vragen'!A7</f>
        <v>6.1.3	 AANPAK WERVING- EN SELECTIEPROCES IN DE REGIO</v>
      </c>
      <c r="B7" s="10"/>
      <c r="C7" s="4" t="s">
        <v>6</v>
      </c>
      <c r="D7" s="16"/>
      <c r="E7" s="10"/>
      <c r="F7" s="4" t="s">
        <v>6</v>
      </c>
      <c r="G7" s="16"/>
      <c r="H7" s="10"/>
      <c r="I7" s="4" t="s">
        <v>6</v>
      </c>
      <c r="J7" s="16"/>
    </row>
    <row r="8" spans="1:11" s="1" customFormat="1" ht="125" customHeight="1" x14ac:dyDescent="0.15">
      <c r="A8" s="55" t="str">
        <f>'Beoordelen open vragen'!A8</f>
        <v xml:space="preserve">Zie bijlage 6 'kwaliteit'. </v>
      </c>
      <c r="B8" s="10"/>
      <c r="C8" s="92" t="s">
        <v>4</v>
      </c>
      <c r="D8" s="93"/>
      <c r="E8" s="10"/>
      <c r="F8" s="92" t="s">
        <v>4</v>
      </c>
      <c r="G8" s="93"/>
      <c r="H8" s="10"/>
      <c r="I8" s="92" t="s">
        <v>4</v>
      </c>
      <c r="J8" s="93"/>
    </row>
    <row r="9" spans="1:11" s="1" customFormat="1" ht="40" customHeight="1" x14ac:dyDescent="0.15">
      <c r="A9" s="11" t="str">
        <f>'Beoordelen open vragen'!A9</f>
        <v>6.1.4 	TEAM ACCOUNT-/ SUCCESMANAGEMENT/ PARTNERSCHAP</v>
      </c>
      <c r="B9" s="10"/>
      <c r="C9" s="4" t="s">
        <v>6</v>
      </c>
      <c r="D9" s="16"/>
      <c r="E9" s="10"/>
      <c r="F9" s="4" t="s">
        <v>6</v>
      </c>
      <c r="G9" s="16"/>
      <c r="H9" s="10"/>
      <c r="I9" s="4" t="s">
        <v>6</v>
      </c>
      <c r="J9" s="16"/>
    </row>
    <row r="10" spans="1:11" s="1" customFormat="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s="1" customFormat="1" ht="40" customHeight="1" x14ac:dyDescent="0.15">
      <c r="A11" s="11" t="str">
        <f>'Beoordelen open vragen'!A11</f>
        <v>6.1.5	 PARTNERPARTIJEN</v>
      </c>
      <c r="B11" s="10"/>
      <c r="C11" s="4" t="s">
        <v>6</v>
      </c>
      <c r="D11" s="16"/>
      <c r="E11" s="10"/>
      <c r="F11" s="4" t="s">
        <v>6</v>
      </c>
      <c r="G11" s="16"/>
      <c r="H11" s="10"/>
      <c r="I11" s="4" t="s">
        <v>6</v>
      </c>
      <c r="J11" s="16"/>
    </row>
    <row r="12" spans="1:11" s="1" customFormat="1" ht="125" customHeight="1" x14ac:dyDescent="0.15">
      <c r="A12" s="55" t="str">
        <f>'Beoordelen open vragen'!A12</f>
        <v xml:space="preserve">Zie bijlage 6 'kwaliteit'. </v>
      </c>
      <c r="B12" s="10"/>
      <c r="C12" s="92" t="s">
        <v>4</v>
      </c>
      <c r="D12" s="93"/>
      <c r="E12" s="10"/>
      <c r="F12" s="92" t="s">
        <v>4</v>
      </c>
      <c r="G12" s="93"/>
      <c r="H12" s="10"/>
      <c r="I12" s="92" t="s">
        <v>4</v>
      </c>
      <c r="J12" s="93"/>
    </row>
    <row r="13" spans="1:11" s="1" customFormat="1" ht="20" customHeight="1" x14ac:dyDescent="0.15">
      <c r="A13" s="17"/>
      <c r="B13" s="18"/>
      <c r="C13" s="19"/>
      <c r="D13" s="19"/>
      <c r="E13" s="18"/>
      <c r="F13" s="19"/>
      <c r="G13" s="19"/>
      <c r="H13" s="18"/>
      <c r="I13" s="19"/>
      <c r="J13" s="20"/>
    </row>
    <row r="14" spans="1:11" s="1" customFormat="1" ht="20" customHeight="1" x14ac:dyDescent="0.15">
      <c r="B14" s="21"/>
      <c r="C14" s="22"/>
      <c r="D14" s="22"/>
      <c r="E14" s="22"/>
      <c r="F14" s="22"/>
      <c r="G14" s="22"/>
      <c r="H14" s="22"/>
    </row>
    <row r="15" spans="1:11" s="1" customFormat="1" ht="30" customHeight="1" x14ac:dyDescent="0.15">
      <c r="A15" s="14" t="str">
        <f>'Beoordelen interview'!A1</f>
        <v>Persoonlijk interview sleutelfunctionarissen (casus)</v>
      </c>
      <c r="B15" s="9"/>
      <c r="C15" s="96"/>
      <c r="D15" s="97"/>
      <c r="E15" s="9"/>
      <c r="F15" s="96"/>
      <c r="G15" s="97"/>
      <c r="H15" s="9"/>
      <c r="I15" s="96"/>
      <c r="J15" s="97"/>
    </row>
    <row r="16" spans="1:11" s="1" customFormat="1" ht="40" customHeight="1" x14ac:dyDescent="0.15">
      <c r="A16" s="11" t="str">
        <f>'Beoordelen interview'!A3:B3</f>
        <v xml:space="preserve">Casus </v>
      </c>
      <c r="B16" s="10"/>
      <c r="C16" s="4" t="s">
        <v>6</v>
      </c>
      <c r="D16" s="15"/>
      <c r="E16" s="10"/>
      <c r="F16" s="4" t="s">
        <v>6</v>
      </c>
      <c r="G16" s="15"/>
      <c r="H16" s="10"/>
      <c r="I16" s="4" t="s">
        <v>6</v>
      </c>
      <c r="J16" s="15"/>
    </row>
    <row r="17" spans="1:10" s="1" customFormat="1" ht="125" customHeight="1" x14ac:dyDescent="0.15">
      <c r="A17" s="55" t="str">
        <f>'Beoordelen interview'!A3</f>
        <v xml:space="preserve">Casus </v>
      </c>
      <c r="B17" s="10"/>
      <c r="C17" s="92" t="s">
        <v>4</v>
      </c>
      <c r="D17" s="93"/>
      <c r="E17" s="10"/>
      <c r="F17" s="92" t="s">
        <v>4</v>
      </c>
      <c r="G17" s="93"/>
      <c r="H17" s="10"/>
      <c r="I17" s="92" t="s">
        <v>4</v>
      </c>
      <c r="J17" s="93"/>
    </row>
    <row r="18" spans="1:10" s="1" customFormat="1" ht="20" customHeight="1" x14ac:dyDescent="0.15">
      <c r="A18" s="17"/>
      <c r="B18" s="18"/>
      <c r="C18" s="19"/>
      <c r="D18" s="19"/>
      <c r="E18" s="18"/>
      <c r="F18" s="19"/>
      <c r="G18" s="19"/>
      <c r="H18" s="18"/>
      <c r="I18" s="19"/>
      <c r="J18" s="20"/>
    </row>
  </sheetData>
  <sheetProtection algorithmName="SHA-512" hashValue="ZxJ9GR4F+qpLPd3++jRI8sOaIa1z4A5GWDzC2FwV+wL4bTyQRhSw7VXmq2Fa32ORRFxsuMSdpQNMtRTTD+X5Ug==" saltValue="OYjn7Mq4hBtrKXyH43zWJw==" spinCount="100000" sheet="1" objects="1" scenarios="1"/>
  <mergeCells count="27">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7:D17"/>
    <mergeCell ref="F17:G17"/>
    <mergeCell ref="I17:J17"/>
    <mergeCell ref="C12:D12"/>
    <mergeCell ref="F12:G12"/>
    <mergeCell ref="I12:J12"/>
    <mergeCell ref="C15:D15"/>
    <mergeCell ref="F15:G15"/>
    <mergeCell ref="I15:J15"/>
  </mergeCells>
  <dataValidations count="1">
    <dataValidation type="list" errorStyle="warning" allowBlank="1" showErrorMessage="1" error="Voer juiste waarde in. " sqref="C5 F5 I5 C7 F7 I7 C9 F9 I9 C11 F11 I11 C3 F3 I3 C16 I16 F16" xr:uid="{AA57D342-F035-4943-BDBA-0397FE63C753}">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82B2-F0DF-9D47-8261-07E14955BD76}">
  <dimension ref="A1:K18"/>
  <sheetViews>
    <sheetView showGridLines="0" workbookViewId="0">
      <pane ySplit="1" topLeftCell="A2" activePane="bottomLeft" state="frozen"/>
      <selection pane="bottomLeft" activeCell="A18" sqref="A1:XFD18"/>
    </sheetView>
  </sheetViews>
  <sheetFormatPr baseColWidth="10" defaultRowHeight="15" x14ac:dyDescent="0.2"/>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s>
  <sheetData>
    <row r="1" spans="1:11" s="1" customFormat="1" ht="50" customHeight="1" x14ac:dyDescent="0.2">
      <c r="A1" s="12" t="s">
        <v>42</v>
      </c>
      <c r="B1" s="5"/>
      <c r="C1" s="98" t="str">
        <f>'Beoordelaar 1'!C1</f>
        <v>Inschrijver 1</v>
      </c>
      <c r="D1" s="99"/>
      <c r="E1" s="5"/>
      <c r="F1" s="98" t="str">
        <f>'Beoordelaar 1'!F1</f>
        <v>Inschrijver 2</v>
      </c>
      <c r="G1" s="99"/>
      <c r="H1" s="5"/>
      <c r="I1" s="98" t="str">
        <f>'Beoordelaar 1'!I1</f>
        <v>Inschrijver 3</v>
      </c>
      <c r="J1" s="99"/>
      <c r="K1" s="13"/>
    </row>
    <row r="2" spans="1:11" s="1" customFormat="1" ht="30" customHeight="1" x14ac:dyDescent="0.15">
      <c r="A2" s="14" t="s">
        <v>26</v>
      </c>
      <c r="B2" s="9"/>
      <c r="C2" s="96" t="s">
        <v>15</v>
      </c>
      <c r="D2" s="97"/>
      <c r="E2" s="9"/>
      <c r="F2" s="96" t="s">
        <v>15</v>
      </c>
      <c r="G2" s="97"/>
      <c r="H2" s="9"/>
      <c r="I2" s="96" t="s">
        <v>15</v>
      </c>
      <c r="J2" s="97"/>
    </row>
    <row r="3" spans="1:11" s="1" customFormat="1" ht="40" customHeight="1" x14ac:dyDescent="0.15">
      <c r="A3" s="11" t="str">
        <f>'Beoordelen open vragen'!A3</f>
        <v>6.1.1 	PLAN VAN AANPAK (AANVANG DIENSTVERLENING)</v>
      </c>
      <c r="B3" s="10"/>
      <c r="C3" s="4" t="s">
        <v>6</v>
      </c>
      <c r="D3" s="15"/>
      <c r="E3" s="10"/>
      <c r="F3" s="4" t="s">
        <v>6</v>
      </c>
      <c r="G3" s="15"/>
      <c r="H3" s="10"/>
      <c r="I3" s="4" t="s">
        <v>6</v>
      </c>
      <c r="J3" s="15"/>
    </row>
    <row r="4" spans="1:11" s="1" customFormat="1" ht="125" customHeight="1" x14ac:dyDescent="0.15">
      <c r="A4" s="55" t="str">
        <f>'Beoordelen open vragen'!A4</f>
        <v xml:space="preserve">Zie bijlage 6 'kwaliteit'. </v>
      </c>
      <c r="B4" s="10"/>
      <c r="C4" s="92" t="s">
        <v>4</v>
      </c>
      <c r="D4" s="93"/>
      <c r="E4" s="10"/>
      <c r="F4" s="92" t="s">
        <v>4</v>
      </c>
      <c r="G4" s="93"/>
      <c r="H4" s="10"/>
      <c r="I4" s="92" t="s">
        <v>4</v>
      </c>
      <c r="J4" s="93"/>
    </row>
    <row r="5" spans="1:11" s="1" customFormat="1" ht="40" customHeight="1" x14ac:dyDescent="0.15">
      <c r="A5" s="11" t="str">
        <f>'Beoordelen open vragen'!A5</f>
        <v>6.1.2 	GOED WERKGEVERSCHAP</v>
      </c>
      <c r="B5" s="10"/>
      <c r="C5" s="4" t="s">
        <v>6</v>
      </c>
      <c r="D5" s="16"/>
      <c r="E5" s="10"/>
      <c r="F5" s="4" t="s">
        <v>6</v>
      </c>
      <c r="G5" s="16"/>
      <c r="H5" s="10"/>
      <c r="I5" s="4" t="s">
        <v>6</v>
      </c>
      <c r="J5" s="16"/>
    </row>
    <row r="6" spans="1:11" s="1" customFormat="1" ht="125" customHeight="1" x14ac:dyDescent="0.15">
      <c r="A6" s="55" t="str">
        <f>'Beoordelen open vragen'!A6</f>
        <v xml:space="preserve">Zie bijlage 6 'kwaliteit'. </v>
      </c>
      <c r="B6" s="10"/>
      <c r="C6" s="92" t="s">
        <v>4</v>
      </c>
      <c r="D6" s="93"/>
      <c r="E6" s="10"/>
      <c r="F6" s="92" t="s">
        <v>4</v>
      </c>
      <c r="G6" s="93"/>
      <c r="H6" s="10"/>
      <c r="I6" s="92" t="s">
        <v>4</v>
      </c>
      <c r="J6" s="93"/>
    </row>
    <row r="7" spans="1:11" s="1" customFormat="1" ht="40" customHeight="1" x14ac:dyDescent="0.15">
      <c r="A7" s="11" t="str">
        <f>'Beoordelen open vragen'!A7</f>
        <v>6.1.3	 AANPAK WERVING- EN SELECTIEPROCES IN DE REGIO</v>
      </c>
      <c r="B7" s="10"/>
      <c r="C7" s="4" t="s">
        <v>6</v>
      </c>
      <c r="D7" s="16"/>
      <c r="E7" s="10"/>
      <c r="F7" s="4" t="s">
        <v>6</v>
      </c>
      <c r="G7" s="16"/>
      <c r="H7" s="10"/>
      <c r="I7" s="4" t="s">
        <v>6</v>
      </c>
      <c r="J7" s="16"/>
    </row>
    <row r="8" spans="1:11" s="1" customFormat="1" ht="125" customHeight="1" x14ac:dyDescent="0.15">
      <c r="A8" s="55" t="str">
        <f>'Beoordelen open vragen'!A8</f>
        <v xml:space="preserve">Zie bijlage 6 'kwaliteit'. </v>
      </c>
      <c r="B8" s="10"/>
      <c r="C8" s="92" t="s">
        <v>4</v>
      </c>
      <c r="D8" s="93"/>
      <c r="E8" s="10"/>
      <c r="F8" s="92" t="s">
        <v>4</v>
      </c>
      <c r="G8" s="93"/>
      <c r="H8" s="10"/>
      <c r="I8" s="92" t="s">
        <v>4</v>
      </c>
      <c r="J8" s="93"/>
    </row>
    <row r="9" spans="1:11" s="1" customFormat="1" ht="40" customHeight="1" x14ac:dyDescent="0.15">
      <c r="A9" s="11" t="str">
        <f>'Beoordelen open vragen'!A9</f>
        <v>6.1.4 	TEAM ACCOUNT-/ SUCCESMANAGEMENT/ PARTNERSCHAP</v>
      </c>
      <c r="B9" s="10"/>
      <c r="C9" s="4" t="s">
        <v>6</v>
      </c>
      <c r="D9" s="16"/>
      <c r="E9" s="10"/>
      <c r="F9" s="4" t="s">
        <v>6</v>
      </c>
      <c r="G9" s="16"/>
      <c r="H9" s="10"/>
      <c r="I9" s="4" t="s">
        <v>6</v>
      </c>
      <c r="J9" s="16"/>
    </row>
    <row r="10" spans="1:11" s="1" customFormat="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s="1" customFormat="1" ht="40" customHeight="1" x14ac:dyDescent="0.15">
      <c r="A11" s="11" t="str">
        <f>'Beoordelen open vragen'!A11</f>
        <v>6.1.5	 PARTNERPARTIJEN</v>
      </c>
      <c r="B11" s="10"/>
      <c r="C11" s="4" t="s">
        <v>6</v>
      </c>
      <c r="D11" s="16"/>
      <c r="E11" s="10"/>
      <c r="F11" s="4" t="s">
        <v>6</v>
      </c>
      <c r="G11" s="16"/>
      <c r="H11" s="10"/>
      <c r="I11" s="4" t="s">
        <v>6</v>
      </c>
      <c r="J11" s="16"/>
    </row>
    <row r="12" spans="1:11" s="1" customFormat="1" ht="125" customHeight="1" x14ac:dyDescent="0.15">
      <c r="A12" s="55" t="str">
        <f>'Beoordelen open vragen'!A12</f>
        <v xml:space="preserve">Zie bijlage 6 'kwaliteit'. </v>
      </c>
      <c r="B12" s="10"/>
      <c r="C12" s="92" t="s">
        <v>4</v>
      </c>
      <c r="D12" s="93"/>
      <c r="E12" s="10"/>
      <c r="F12" s="92" t="s">
        <v>4</v>
      </c>
      <c r="G12" s="93"/>
      <c r="H12" s="10"/>
      <c r="I12" s="92" t="s">
        <v>4</v>
      </c>
      <c r="J12" s="93"/>
    </row>
    <row r="13" spans="1:11" s="1" customFormat="1" ht="20" customHeight="1" x14ac:dyDescent="0.15">
      <c r="A13" s="17"/>
      <c r="B13" s="18"/>
      <c r="C13" s="19"/>
      <c r="D13" s="19"/>
      <c r="E13" s="18"/>
      <c r="F13" s="19"/>
      <c r="G13" s="19"/>
      <c r="H13" s="18"/>
      <c r="I13" s="19"/>
      <c r="J13" s="20"/>
    </row>
    <row r="14" spans="1:11" s="1" customFormat="1" ht="20" customHeight="1" x14ac:dyDescent="0.15">
      <c r="B14" s="21"/>
      <c r="C14" s="22"/>
      <c r="D14" s="22"/>
      <c r="E14" s="22"/>
      <c r="F14" s="22"/>
      <c r="G14" s="22"/>
      <c r="H14" s="22"/>
    </row>
    <row r="15" spans="1:11" s="1" customFormat="1" ht="30" customHeight="1" x14ac:dyDescent="0.15">
      <c r="A15" s="14" t="str">
        <f>'Beoordelen interview'!A1</f>
        <v>Persoonlijk interview sleutelfunctionarissen (casus)</v>
      </c>
      <c r="B15" s="9"/>
      <c r="C15" s="96"/>
      <c r="D15" s="97"/>
      <c r="E15" s="9"/>
      <c r="F15" s="96"/>
      <c r="G15" s="97"/>
      <c r="H15" s="9"/>
      <c r="I15" s="96"/>
      <c r="J15" s="97"/>
    </row>
    <row r="16" spans="1:11" s="1" customFormat="1" ht="40" customHeight="1" x14ac:dyDescent="0.15">
      <c r="A16" s="11" t="str">
        <f>'Beoordelen interview'!A3:B3</f>
        <v xml:space="preserve">Casus </v>
      </c>
      <c r="B16" s="10"/>
      <c r="C16" s="4" t="s">
        <v>6</v>
      </c>
      <c r="D16" s="15"/>
      <c r="E16" s="10"/>
      <c r="F16" s="4" t="s">
        <v>6</v>
      </c>
      <c r="G16" s="15"/>
      <c r="H16" s="10"/>
      <c r="I16" s="4" t="s">
        <v>6</v>
      </c>
      <c r="J16" s="15"/>
    </row>
    <row r="17" spans="1:10" s="1" customFormat="1" ht="125" customHeight="1" x14ac:dyDescent="0.15">
      <c r="A17" s="55" t="str">
        <f>'Beoordelen interview'!A3</f>
        <v xml:space="preserve">Casus </v>
      </c>
      <c r="B17" s="10"/>
      <c r="C17" s="92" t="s">
        <v>4</v>
      </c>
      <c r="D17" s="93"/>
      <c r="E17" s="10"/>
      <c r="F17" s="92" t="s">
        <v>4</v>
      </c>
      <c r="G17" s="93"/>
      <c r="H17" s="10"/>
      <c r="I17" s="92" t="s">
        <v>4</v>
      </c>
      <c r="J17" s="93"/>
    </row>
    <row r="18" spans="1:10" s="1" customFormat="1" ht="20" customHeight="1" x14ac:dyDescent="0.15">
      <c r="A18" s="17"/>
      <c r="B18" s="18"/>
      <c r="C18" s="19"/>
      <c r="D18" s="19"/>
      <c r="E18" s="18"/>
      <c r="F18" s="19"/>
      <c r="G18" s="19"/>
      <c r="H18" s="18"/>
      <c r="I18" s="19"/>
      <c r="J18" s="20"/>
    </row>
  </sheetData>
  <sheetProtection algorithmName="SHA-512" hashValue="KapfVrWeiskY2YKef+6vmRve66UVMZHxdEEcsgef8pWuMCUtmfyyASSKvCiclJEFnWVEHAm/n1ct/ZNx5VHsRw==" saltValue="+AhD3o/KuHC6wwnqrYM1sA==" spinCount="100000" sheet="1" objects="1" scenarios="1"/>
  <mergeCells count="27">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7:D17"/>
    <mergeCell ref="F17:G17"/>
    <mergeCell ref="I17:J17"/>
    <mergeCell ref="C12:D12"/>
    <mergeCell ref="F12:G12"/>
    <mergeCell ref="I12:J12"/>
    <mergeCell ref="C15:D15"/>
    <mergeCell ref="F15:G15"/>
    <mergeCell ref="I15:J15"/>
  </mergeCells>
  <dataValidations count="1">
    <dataValidation type="list" errorStyle="warning" allowBlank="1" showErrorMessage="1" error="Voer juiste waarde in. " sqref="C5 F5 I5 C7 F7 I7 C9 F9 I9 C11 F11 I11 C3 F3 I3 C16 I16 F16" xr:uid="{1C23CE74-A802-884E-92AD-AFD8F428CBD0}">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05CD8-E9FD-F543-9F75-64241ACBC6A6}">
  <dimension ref="A1:K18"/>
  <sheetViews>
    <sheetView showGridLines="0" workbookViewId="0">
      <pane ySplit="1" topLeftCell="A2" activePane="bottomLeft" state="frozen"/>
      <selection pane="bottomLeft"/>
    </sheetView>
  </sheetViews>
  <sheetFormatPr baseColWidth="10" defaultRowHeight="15" x14ac:dyDescent="0.2"/>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s>
  <sheetData>
    <row r="1" spans="1:11" s="1" customFormat="1" ht="50" customHeight="1" x14ac:dyDescent="0.2">
      <c r="A1" s="12" t="s">
        <v>43</v>
      </c>
      <c r="B1" s="5"/>
      <c r="C1" s="98" t="str">
        <f>'Beoordelaar 1'!C1</f>
        <v>Inschrijver 1</v>
      </c>
      <c r="D1" s="99"/>
      <c r="E1" s="5"/>
      <c r="F1" s="98" t="str">
        <f>'Beoordelaar 1'!F1</f>
        <v>Inschrijver 2</v>
      </c>
      <c r="G1" s="99"/>
      <c r="H1" s="5"/>
      <c r="I1" s="98" t="str">
        <f>'Beoordelaar 1'!I1</f>
        <v>Inschrijver 3</v>
      </c>
      <c r="J1" s="99"/>
      <c r="K1" s="13"/>
    </row>
    <row r="2" spans="1:11" s="1" customFormat="1" ht="30" customHeight="1" x14ac:dyDescent="0.15">
      <c r="A2" s="14" t="s">
        <v>26</v>
      </c>
      <c r="B2" s="9"/>
      <c r="C2" s="96" t="s">
        <v>15</v>
      </c>
      <c r="D2" s="97"/>
      <c r="E2" s="9"/>
      <c r="F2" s="96" t="s">
        <v>15</v>
      </c>
      <c r="G2" s="97"/>
      <c r="H2" s="9"/>
      <c r="I2" s="96" t="s">
        <v>15</v>
      </c>
      <c r="J2" s="97"/>
    </row>
    <row r="3" spans="1:11" s="1" customFormat="1" ht="40" customHeight="1" x14ac:dyDescent="0.15">
      <c r="A3" s="11" t="str">
        <f>'Beoordelen open vragen'!A3</f>
        <v>6.1.1 	PLAN VAN AANPAK (AANVANG DIENSTVERLENING)</v>
      </c>
      <c r="B3" s="10"/>
      <c r="C3" s="4" t="s">
        <v>6</v>
      </c>
      <c r="D3" s="15"/>
      <c r="E3" s="10"/>
      <c r="F3" s="4" t="s">
        <v>6</v>
      </c>
      <c r="G3" s="15"/>
      <c r="H3" s="10"/>
      <c r="I3" s="4" t="s">
        <v>6</v>
      </c>
      <c r="J3" s="15"/>
    </row>
    <row r="4" spans="1:11" s="1" customFormat="1" ht="125" customHeight="1" x14ac:dyDescent="0.15">
      <c r="A4" s="55" t="str">
        <f>'Beoordelen open vragen'!A4</f>
        <v xml:space="preserve">Zie bijlage 6 'kwaliteit'. </v>
      </c>
      <c r="B4" s="10"/>
      <c r="C4" s="92" t="s">
        <v>4</v>
      </c>
      <c r="D4" s="93"/>
      <c r="E4" s="10"/>
      <c r="F4" s="92" t="s">
        <v>4</v>
      </c>
      <c r="G4" s="93"/>
      <c r="H4" s="10"/>
      <c r="I4" s="92" t="s">
        <v>4</v>
      </c>
      <c r="J4" s="93"/>
    </row>
    <row r="5" spans="1:11" s="1" customFormat="1" ht="40" customHeight="1" x14ac:dyDescent="0.15">
      <c r="A5" s="11" t="str">
        <f>'Beoordelen open vragen'!A5</f>
        <v>6.1.2 	GOED WERKGEVERSCHAP</v>
      </c>
      <c r="B5" s="10"/>
      <c r="C5" s="4" t="s">
        <v>6</v>
      </c>
      <c r="D5" s="16"/>
      <c r="E5" s="10"/>
      <c r="F5" s="4" t="s">
        <v>6</v>
      </c>
      <c r="G5" s="16"/>
      <c r="H5" s="10"/>
      <c r="I5" s="4" t="s">
        <v>6</v>
      </c>
      <c r="J5" s="16"/>
    </row>
    <row r="6" spans="1:11" s="1" customFormat="1" ht="125" customHeight="1" x14ac:dyDescent="0.15">
      <c r="A6" s="55" t="str">
        <f>'Beoordelen open vragen'!A6</f>
        <v xml:space="preserve">Zie bijlage 6 'kwaliteit'. </v>
      </c>
      <c r="B6" s="10"/>
      <c r="C6" s="92" t="s">
        <v>4</v>
      </c>
      <c r="D6" s="93"/>
      <c r="E6" s="10"/>
      <c r="F6" s="92" t="s">
        <v>4</v>
      </c>
      <c r="G6" s="93"/>
      <c r="H6" s="10"/>
      <c r="I6" s="92" t="s">
        <v>4</v>
      </c>
      <c r="J6" s="93"/>
    </row>
    <row r="7" spans="1:11" s="1" customFormat="1" ht="40" customHeight="1" x14ac:dyDescent="0.15">
      <c r="A7" s="11" t="str">
        <f>'Beoordelen open vragen'!A7</f>
        <v>6.1.3	 AANPAK WERVING- EN SELECTIEPROCES IN DE REGIO</v>
      </c>
      <c r="B7" s="10"/>
      <c r="C7" s="4" t="s">
        <v>6</v>
      </c>
      <c r="D7" s="16"/>
      <c r="E7" s="10"/>
      <c r="F7" s="4" t="s">
        <v>6</v>
      </c>
      <c r="G7" s="16"/>
      <c r="H7" s="10"/>
      <c r="I7" s="4" t="s">
        <v>6</v>
      </c>
      <c r="J7" s="16"/>
    </row>
    <row r="8" spans="1:11" s="1" customFormat="1" ht="125" customHeight="1" x14ac:dyDescent="0.15">
      <c r="A8" s="55" t="str">
        <f>'Beoordelen open vragen'!A8</f>
        <v xml:space="preserve">Zie bijlage 6 'kwaliteit'. </v>
      </c>
      <c r="B8" s="10"/>
      <c r="C8" s="92" t="s">
        <v>4</v>
      </c>
      <c r="D8" s="93"/>
      <c r="E8" s="10"/>
      <c r="F8" s="92" t="s">
        <v>4</v>
      </c>
      <c r="G8" s="93"/>
      <c r="H8" s="10"/>
      <c r="I8" s="92" t="s">
        <v>4</v>
      </c>
      <c r="J8" s="93"/>
    </row>
    <row r="9" spans="1:11" s="1" customFormat="1" ht="40" customHeight="1" x14ac:dyDescent="0.15">
      <c r="A9" s="11" t="str">
        <f>'Beoordelen open vragen'!A9</f>
        <v>6.1.4 	TEAM ACCOUNT-/ SUCCESMANAGEMENT/ PARTNERSCHAP</v>
      </c>
      <c r="B9" s="10"/>
      <c r="C9" s="4" t="s">
        <v>6</v>
      </c>
      <c r="D9" s="16"/>
      <c r="E9" s="10"/>
      <c r="F9" s="4" t="s">
        <v>6</v>
      </c>
      <c r="G9" s="16"/>
      <c r="H9" s="10"/>
      <c r="I9" s="4" t="s">
        <v>6</v>
      </c>
      <c r="J9" s="16"/>
    </row>
    <row r="10" spans="1:11" s="1" customFormat="1" ht="125" customHeight="1" x14ac:dyDescent="0.15">
      <c r="A10" s="55" t="str">
        <f>'Beoordelen open vragen'!A10:B10</f>
        <v xml:space="preserve">Zie bijlage 6 'kwaliteit'. </v>
      </c>
      <c r="B10" s="10"/>
      <c r="C10" s="92" t="s">
        <v>4</v>
      </c>
      <c r="D10" s="93"/>
      <c r="E10" s="10"/>
      <c r="F10" s="92" t="s">
        <v>4</v>
      </c>
      <c r="G10" s="93"/>
      <c r="H10" s="10"/>
      <c r="I10" s="92" t="s">
        <v>4</v>
      </c>
      <c r="J10" s="93"/>
    </row>
    <row r="11" spans="1:11" s="1" customFormat="1" ht="40" customHeight="1" x14ac:dyDescent="0.15">
      <c r="A11" s="11" t="str">
        <f>'Beoordelen open vragen'!A11</f>
        <v>6.1.5	 PARTNERPARTIJEN</v>
      </c>
      <c r="B11" s="10"/>
      <c r="C11" s="4" t="s">
        <v>6</v>
      </c>
      <c r="D11" s="16"/>
      <c r="E11" s="10"/>
      <c r="F11" s="4" t="s">
        <v>6</v>
      </c>
      <c r="G11" s="16"/>
      <c r="H11" s="10"/>
      <c r="I11" s="4" t="s">
        <v>6</v>
      </c>
      <c r="J11" s="16"/>
    </row>
    <row r="12" spans="1:11" s="1" customFormat="1" ht="125" customHeight="1" x14ac:dyDescent="0.15">
      <c r="A12" s="55" t="str">
        <f>'Beoordelen open vragen'!A12</f>
        <v xml:space="preserve">Zie bijlage 6 'kwaliteit'. </v>
      </c>
      <c r="B12" s="10"/>
      <c r="C12" s="92" t="s">
        <v>4</v>
      </c>
      <c r="D12" s="93"/>
      <c r="E12" s="10"/>
      <c r="F12" s="92" t="s">
        <v>4</v>
      </c>
      <c r="G12" s="93"/>
      <c r="H12" s="10"/>
      <c r="I12" s="92" t="s">
        <v>4</v>
      </c>
      <c r="J12" s="93"/>
    </row>
    <row r="13" spans="1:11" s="1" customFormat="1" ht="20" customHeight="1" x14ac:dyDescent="0.15">
      <c r="A13" s="17"/>
      <c r="B13" s="18"/>
      <c r="C13" s="19"/>
      <c r="D13" s="19"/>
      <c r="E13" s="18"/>
      <c r="F13" s="19"/>
      <c r="G13" s="19"/>
      <c r="H13" s="18"/>
      <c r="I13" s="19"/>
      <c r="J13" s="20"/>
    </row>
    <row r="14" spans="1:11" s="1" customFormat="1" ht="20" customHeight="1" x14ac:dyDescent="0.15">
      <c r="B14" s="21"/>
      <c r="C14" s="22"/>
      <c r="D14" s="22"/>
      <c r="E14" s="22"/>
      <c r="F14" s="22"/>
      <c r="G14" s="22"/>
      <c r="H14" s="22"/>
    </row>
    <row r="15" spans="1:11" s="1" customFormat="1" ht="30" customHeight="1" x14ac:dyDescent="0.15">
      <c r="A15" s="14" t="str">
        <f>'Beoordelen interview'!A1</f>
        <v>Persoonlijk interview sleutelfunctionarissen (casus)</v>
      </c>
      <c r="B15" s="9"/>
      <c r="C15" s="96"/>
      <c r="D15" s="97"/>
      <c r="E15" s="9"/>
      <c r="F15" s="96"/>
      <c r="G15" s="97"/>
      <c r="H15" s="9"/>
      <c r="I15" s="96"/>
      <c r="J15" s="97"/>
    </row>
    <row r="16" spans="1:11" s="1" customFormat="1" ht="40" customHeight="1" x14ac:dyDescent="0.15">
      <c r="A16" s="11" t="str">
        <f>'Beoordelen interview'!A3:B3</f>
        <v xml:space="preserve">Casus </v>
      </c>
      <c r="B16" s="10"/>
      <c r="C16" s="4" t="s">
        <v>6</v>
      </c>
      <c r="D16" s="15"/>
      <c r="E16" s="10"/>
      <c r="F16" s="4" t="s">
        <v>6</v>
      </c>
      <c r="G16" s="15"/>
      <c r="H16" s="10"/>
      <c r="I16" s="4" t="s">
        <v>6</v>
      </c>
      <c r="J16" s="15"/>
    </row>
    <row r="17" spans="1:10" s="1" customFormat="1" ht="125" customHeight="1" x14ac:dyDescent="0.15">
      <c r="A17" s="55" t="str">
        <f>'Beoordelen interview'!A3</f>
        <v xml:space="preserve">Casus </v>
      </c>
      <c r="B17" s="10"/>
      <c r="C17" s="92" t="s">
        <v>4</v>
      </c>
      <c r="D17" s="93"/>
      <c r="E17" s="10"/>
      <c r="F17" s="92" t="s">
        <v>4</v>
      </c>
      <c r="G17" s="93"/>
      <c r="H17" s="10"/>
      <c r="I17" s="92" t="s">
        <v>4</v>
      </c>
      <c r="J17" s="93"/>
    </row>
    <row r="18" spans="1:10" s="1" customFormat="1" ht="20" customHeight="1" x14ac:dyDescent="0.15">
      <c r="A18" s="17"/>
      <c r="B18" s="18"/>
      <c r="C18" s="19"/>
      <c r="D18" s="19"/>
      <c r="E18" s="18"/>
      <c r="F18" s="19"/>
      <c r="G18" s="19"/>
      <c r="H18" s="18"/>
      <c r="I18" s="19"/>
      <c r="J18" s="20"/>
    </row>
  </sheetData>
  <sheetProtection algorithmName="SHA-512" hashValue="SBwsJf6K4ys+ky6HNT0iQUYOQ4Sw4uLRd/0yQtP1mNDMHMbWXgPklKbegZbM8FN86/eW9ADZ/J+9AftAEOlQXA==" saltValue="fx8eDAoZbM2lgWIixMWuxA==" spinCount="100000" sheet="1" objects="1" scenarios="1"/>
  <mergeCells count="27">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7:D17"/>
    <mergeCell ref="F17:G17"/>
    <mergeCell ref="I17:J17"/>
    <mergeCell ref="C12:D12"/>
    <mergeCell ref="F12:G12"/>
    <mergeCell ref="I12:J12"/>
    <mergeCell ref="C15:D15"/>
    <mergeCell ref="F15:G15"/>
    <mergeCell ref="I15:J15"/>
  </mergeCells>
  <dataValidations count="1">
    <dataValidation type="list" errorStyle="warning" allowBlank="1" showErrorMessage="1" error="Voer juiste waarde in. " sqref="C5 F5 I5 C7 F7 I7 C9 F9 I9 C11 F11 I11 C3 F3 I3 C16 I16 F16" xr:uid="{FC98C0CD-35A6-1C4F-A720-DB00D668D000}">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6"/>
  <sheetViews>
    <sheetView showGridLines="0" tabSelected="1" zoomScale="110" zoomScaleNormal="110" workbookViewId="0">
      <pane xSplit="2" ySplit="2" topLeftCell="C33" activePane="bottomRight" state="frozen"/>
      <selection pane="topRight" activeCell="C1" sqref="C1"/>
      <selection pane="bottomLeft" activeCell="A3" sqref="A3"/>
      <selection pane="bottomRight" activeCell="J54" sqref="J54"/>
    </sheetView>
  </sheetViews>
  <sheetFormatPr baseColWidth="10" defaultColWidth="8.83203125" defaultRowHeight="15" x14ac:dyDescent="0.2"/>
  <cols>
    <col min="1" max="1" width="65.6640625" customWidth="1"/>
    <col min="2" max="2" width="15.6640625" customWidth="1"/>
    <col min="3" max="3" width="2" customWidth="1"/>
    <col min="4" max="4" width="26.1640625" customWidth="1"/>
    <col min="5" max="5" width="40.83203125" customWidth="1"/>
    <col min="6" max="6" width="1.83203125" customWidth="1"/>
    <col min="7" max="7" width="26.1640625" customWidth="1"/>
    <col min="8" max="8" width="40.83203125" customWidth="1"/>
    <col min="9" max="9" width="2" customWidth="1"/>
    <col min="10" max="10" width="26.1640625" customWidth="1"/>
    <col min="11" max="11" width="40.83203125" customWidth="1"/>
  </cols>
  <sheetData>
    <row r="1" spans="1:11" ht="40" customHeight="1" x14ac:dyDescent="0.2">
      <c r="A1" s="115" t="s">
        <v>18</v>
      </c>
      <c r="B1" s="116"/>
      <c r="C1" s="5"/>
      <c r="D1" s="117"/>
      <c r="E1" s="117"/>
      <c r="F1" s="23"/>
      <c r="G1" s="109"/>
      <c r="H1" s="110"/>
      <c r="I1" s="6"/>
      <c r="J1" s="109"/>
      <c r="K1" s="110"/>
    </row>
    <row r="2" spans="1:11" ht="28" customHeight="1" x14ac:dyDescent="0.2">
      <c r="A2" s="113" t="s">
        <v>26</v>
      </c>
      <c r="B2" s="114"/>
      <c r="C2" s="24"/>
      <c r="D2" s="25" t="str">
        <f>'Beoordelaar 1'!C1</f>
        <v>Inschrijver 1</v>
      </c>
      <c r="E2" s="66" t="s">
        <v>17</v>
      </c>
      <c r="F2" s="59"/>
      <c r="G2" s="25" t="str">
        <f>'Beoordelaar 1'!F1</f>
        <v>Inschrijver 2</v>
      </c>
      <c r="H2" s="66" t="s">
        <v>17</v>
      </c>
      <c r="I2" s="60"/>
      <c r="J2" s="25" t="str">
        <f>'Beoordelaar 1'!I1</f>
        <v>Inschrijver 3</v>
      </c>
      <c r="K2" s="66" t="s">
        <v>17</v>
      </c>
    </row>
    <row r="3" spans="1:11" ht="18" customHeight="1" x14ac:dyDescent="0.2">
      <c r="A3" s="100" t="str">
        <f>'Beoordelen open vragen'!A3</f>
        <v>6.1.1 	PLAN VAN AANPAK (AANVANG DIENSTVERLENING)</v>
      </c>
      <c r="B3" s="26" t="s">
        <v>12</v>
      </c>
      <c r="C3" s="24"/>
      <c r="D3" s="27" t="str">
        <f>'Beoordelaar 1'!C3</f>
        <v>SCORE</v>
      </c>
      <c r="E3" s="111" t="s">
        <v>27</v>
      </c>
      <c r="F3" s="24"/>
      <c r="G3" s="27" t="str">
        <f>'Beoordelaar 1'!F3</f>
        <v>SCORE</v>
      </c>
      <c r="H3" s="111" t="s">
        <v>27</v>
      </c>
      <c r="I3" s="28"/>
      <c r="J3" s="27" t="str">
        <f>'Beoordelaar 1'!I3</f>
        <v>SCORE</v>
      </c>
      <c r="K3" s="111" t="s">
        <v>27</v>
      </c>
    </row>
    <row r="4" spans="1:11" ht="18" customHeight="1" x14ac:dyDescent="0.2">
      <c r="A4" s="101"/>
      <c r="B4" s="26" t="s">
        <v>13</v>
      </c>
      <c r="C4" s="24"/>
      <c r="D4" s="27" t="str">
        <f>'Beoordelaar 2'!C3</f>
        <v>SCORE</v>
      </c>
      <c r="E4" s="111"/>
      <c r="F4" s="24"/>
      <c r="G4" s="27" t="str">
        <f>'Beoordelaar 2'!F3</f>
        <v>SCORE</v>
      </c>
      <c r="H4" s="111"/>
      <c r="I4" s="28"/>
      <c r="J4" s="27" t="str">
        <f>'Beoordelaar 2'!I3</f>
        <v>SCORE</v>
      </c>
      <c r="K4" s="111"/>
    </row>
    <row r="5" spans="1:11" ht="18" customHeight="1" x14ac:dyDescent="0.2">
      <c r="A5" s="101"/>
      <c r="B5" s="26" t="s">
        <v>14</v>
      </c>
      <c r="C5" s="24"/>
      <c r="D5" s="27" t="str">
        <f>'Beoordelaar 3'!C3</f>
        <v>SCORE</v>
      </c>
      <c r="E5" s="111"/>
      <c r="F5" s="24"/>
      <c r="G5" s="27" t="str">
        <f>'Beoordelaar 3'!F3</f>
        <v>SCORE</v>
      </c>
      <c r="H5" s="111"/>
      <c r="I5" s="28"/>
      <c r="J5" s="27" t="str">
        <f>'Beoordelaar 3'!I3</f>
        <v>SCORE</v>
      </c>
      <c r="K5" s="111"/>
    </row>
    <row r="6" spans="1:11" ht="18" customHeight="1" x14ac:dyDescent="0.2">
      <c r="A6" s="101"/>
      <c r="B6" s="69" t="s">
        <v>44</v>
      </c>
      <c r="C6" s="24"/>
      <c r="D6" s="68" t="str">
        <f>'Beoordelaar 4'!C3</f>
        <v>SCORE</v>
      </c>
      <c r="E6" s="111"/>
      <c r="F6" s="24"/>
      <c r="G6" s="68" t="str">
        <f>'Beoordelaar 4'!F3</f>
        <v>SCORE</v>
      </c>
      <c r="H6" s="111"/>
      <c r="I6" s="28"/>
      <c r="J6" s="68" t="str">
        <f>'Beoordelaar 4'!I3</f>
        <v>SCORE</v>
      </c>
      <c r="K6" s="111"/>
    </row>
    <row r="7" spans="1:11" ht="18" customHeight="1" x14ac:dyDescent="0.2">
      <c r="A7" s="101"/>
      <c r="B7" s="69" t="s">
        <v>45</v>
      </c>
      <c r="C7" s="24"/>
      <c r="D7" s="68" t="str">
        <f>'Beoordelaar 5'!C3</f>
        <v>SCORE</v>
      </c>
      <c r="E7" s="111"/>
      <c r="F7" s="24"/>
      <c r="G7" s="68" t="str">
        <f>'Beoordelaar 5'!F3</f>
        <v>SCORE</v>
      </c>
      <c r="H7" s="111"/>
      <c r="I7" s="28"/>
      <c r="J7" s="68" t="str">
        <f>'Beoordelaar 5'!I3</f>
        <v>SCORE</v>
      </c>
      <c r="K7" s="111"/>
    </row>
    <row r="8" spans="1:11" ht="18" customHeight="1" x14ac:dyDescent="0.2">
      <c r="A8" s="102"/>
      <c r="B8" s="69" t="s">
        <v>46</v>
      </c>
      <c r="C8" s="24"/>
      <c r="D8" s="68" t="str">
        <f>'Beoordelaar 6'!C3</f>
        <v>SCORE</v>
      </c>
      <c r="E8" s="111"/>
      <c r="F8" s="24"/>
      <c r="G8" s="68" t="str">
        <f>'Beoordelaar 6'!F3</f>
        <v>SCORE</v>
      </c>
      <c r="H8" s="111"/>
      <c r="I8" s="28"/>
      <c r="J8" s="68" t="str">
        <f>'Beoordelaar 6'!I3</f>
        <v>SCORE</v>
      </c>
      <c r="K8" s="111"/>
    </row>
    <row r="9" spans="1:11" ht="20" customHeight="1" x14ac:dyDescent="0.2">
      <c r="A9" s="105" t="s">
        <v>5</v>
      </c>
      <c r="B9" s="106"/>
      <c r="C9" s="24"/>
      <c r="D9" s="29" t="s">
        <v>6</v>
      </c>
      <c r="E9" s="111"/>
      <c r="F9" s="24"/>
      <c r="G9" s="29" t="s">
        <v>6</v>
      </c>
      <c r="H9" s="111"/>
      <c r="I9" s="28"/>
      <c r="J9" s="29" t="s">
        <v>6</v>
      </c>
      <c r="K9" s="111"/>
    </row>
    <row r="10" spans="1:11" ht="20" customHeight="1" x14ac:dyDescent="0.2">
      <c r="A10" s="107"/>
      <c r="B10" s="108"/>
      <c r="C10" s="30"/>
      <c r="D10" s="61" t="str">
        <f>IF(D9="Uitmuntend","€ 100.000",IF(D9="Goed","€ 50.000",IF(D9="Voldoende","€ 0",IF(D9="Matig","-€ 100.000",IF(D9="Onvoldoende","UITSLUITING"," ")))))</f>
        <v xml:space="preserve"> </v>
      </c>
      <c r="E10" s="112"/>
      <c r="F10" s="30"/>
      <c r="G10" s="61" t="str">
        <f>IF(G9="Uitmuntend","€ 100.000",IF(G9="Goed","€ 50.000",IF(G9="Voldoende","€ 0",IF(G9="Matig","-€ 100.000",IF(G9="Onvoldoende","UITSLUITING"," ")))))</f>
        <v xml:space="preserve"> </v>
      </c>
      <c r="H10" s="112"/>
      <c r="I10" s="31"/>
      <c r="J10" s="61" t="str">
        <f>IF(J9="Uitmuntend","€ 100.000",IF(J9="Goed","€ 50.000",IF(J9="Voldoende","€ 0",IF(J9="Matig","-€ 100.000",IF(J9="Onvoldoende","UITSLUITING"," ")))))</f>
        <v xml:space="preserve"> </v>
      </c>
      <c r="K10" s="112"/>
    </row>
    <row r="11" spans="1:11" ht="18" customHeight="1" x14ac:dyDescent="0.2">
      <c r="A11" s="100" t="str">
        <f>'Beoordelen open vragen'!A5</f>
        <v>6.1.2 	GOED WERKGEVERSCHAP</v>
      </c>
      <c r="B11" s="26" t="str">
        <f>B3</f>
        <v>Beoordelaar 1</v>
      </c>
      <c r="C11" s="24"/>
      <c r="D11" s="27" t="str">
        <f>'Beoordelaar 1'!C5</f>
        <v>SCORE</v>
      </c>
      <c r="E11" s="111" t="s">
        <v>27</v>
      </c>
      <c r="F11" s="24"/>
      <c r="G11" s="27" t="str">
        <f>'Beoordelaar 1'!F5</f>
        <v>SCORE</v>
      </c>
      <c r="H11" s="111" t="s">
        <v>27</v>
      </c>
      <c r="I11" s="28"/>
      <c r="J11" s="27" t="str">
        <f>'Beoordelaar 1'!I5</f>
        <v>SCORE</v>
      </c>
      <c r="K11" s="111" t="s">
        <v>27</v>
      </c>
    </row>
    <row r="12" spans="1:11" ht="18" customHeight="1" x14ac:dyDescent="0.2">
      <c r="A12" s="101"/>
      <c r="B12" s="26" t="str">
        <f>B4</f>
        <v>Beoordelaar 2</v>
      </c>
      <c r="C12" s="24"/>
      <c r="D12" s="27" t="str">
        <f>'Beoordelaar 2'!C5</f>
        <v>SCORE</v>
      </c>
      <c r="E12" s="111"/>
      <c r="F12" s="24"/>
      <c r="G12" s="27" t="str">
        <f>'Beoordelaar 2'!F5</f>
        <v>SCORE</v>
      </c>
      <c r="H12" s="111"/>
      <c r="I12" s="28"/>
      <c r="J12" s="27" t="str">
        <f>'Beoordelaar 2'!I5</f>
        <v>SCORE</v>
      </c>
      <c r="K12" s="111"/>
    </row>
    <row r="13" spans="1:11" ht="18" customHeight="1" x14ac:dyDescent="0.2">
      <c r="A13" s="101"/>
      <c r="B13" s="26" t="str">
        <f>B5</f>
        <v>Beoordelaar 3</v>
      </c>
      <c r="C13" s="24"/>
      <c r="D13" s="27" t="str">
        <f>'Beoordelaar 3'!C5</f>
        <v>SCORE</v>
      </c>
      <c r="E13" s="111"/>
      <c r="F13" s="24"/>
      <c r="G13" s="27" t="str">
        <f>'Beoordelaar 3'!F5</f>
        <v>SCORE</v>
      </c>
      <c r="H13" s="111"/>
      <c r="I13" s="28"/>
      <c r="J13" s="27" t="str">
        <f>'Beoordelaar 3'!I5</f>
        <v>SCORE</v>
      </c>
      <c r="K13" s="111"/>
    </row>
    <row r="14" spans="1:11" ht="18" customHeight="1" x14ac:dyDescent="0.2">
      <c r="A14" s="101"/>
      <c r="B14" s="69" t="s">
        <v>44</v>
      </c>
      <c r="C14" s="24"/>
      <c r="D14" s="68" t="str">
        <f>'Beoordelaar 4'!C5</f>
        <v>SCORE</v>
      </c>
      <c r="E14" s="111"/>
      <c r="F14" s="24"/>
      <c r="G14" s="68" t="str">
        <f>'Beoordelaar 4'!F5</f>
        <v>SCORE</v>
      </c>
      <c r="H14" s="111"/>
      <c r="I14" s="28"/>
      <c r="J14" s="68" t="str">
        <f>'Beoordelaar 4'!I5</f>
        <v>SCORE</v>
      </c>
      <c r="K14" s="111"/>
    </row>
    <row r="15" spans="1:11" ht="18" customHeight="1" x14ac:dyDescent="0.2">
      <c r="A15" s="101"/>
      <c r="B15" s="69" t="s">
        <v>45</v>
      </c>
      <c r="C15" s="24"/>
      <c r="D15" s="68" t="str">
        <f>'Beoordelaar 5'!C5</f>
        <v>SCORE</v>
      </c>
      <c r="E15" s="111"/>
      <c r="F15" s="24"/>
      <c r="G15" s="68" t="str">
        <f>'Beoordelaar 5'!F5</f>
        <v>SCORE</v>
      </c>
      <c r="H15" s="111"/>
      <c r="I15" s="28"/>
      <c r="J15" s="68" t="str">
        <f>'Beoordelaar 5'!I5</f>
        <v>SCORE</v>
      </c>
      <c r="K15" s="111"/>
    </row>
    <row r="16" spans="1:11" ht="18" customHeight="1" x14ac:dyDescent="0.2">
      <c r="A16" s="102"/>
      <c r="B16" s="69" t="s">
        <v>46</v>
      </c>
      <c r="C16" s="24"/>
      <c r="D16" s="68" t="str">
        <f>'Beoordelaar 6'!C5</f>
        <v>SCORE</v>
      </c>
      <c r="E16" s="111"/>
      <c r="F16" s="24"/>
      <c r="G16" s="68" t="str">
        <f>'Beoordelaar 6'!F5</f>
        <v>SCORE</v>
      </c>
      <c r="H16" s="111"/>
      <c r="I16" s="28"/>
      <c r="J16" s="68" t="str">
        <f>'Beoordelaar 6'!I5</f>
        <v>SCORE</v>
      </c>
      <c r="K16" s="111"/>
    </row>
    <row r="17" spans="1:11" ht="20" customHeight="1" x14ac:dyDescent="0.2">
      <c r="A17" s="105"/>
      <c r="B17" s="106"/>
      <c r="C17" s="24"/>
      <c r="D17" s="29" t="s">
        <v>15</v>
      </c>
      <c r="E17" s="111"/>
      <c r="F17" s="24"/>
      <c r="G17" s="29" t="s">
        <v>15</v>
      </c>
      <c r="H17" s="111"/>
      <c r="I17" s="28"/>
      <c r="J17" s="29" t="s">
        <v>15</v>
      </c>
      <c r="K17" s="111"/>
    </row>
    <row r="18" spans="1:11" ht="20" customHeight="1" x14ac:dyDescent="0.2">
      <c r="A18" s="107"/>
      <c r="B18" s="108"/>
      <c r="C18" s="30"/>
      <c r="D18" s="61" t="str">
        <f>IF(D17="Uitmuntend","€ 40.000",IF(D17="Goed","€ 20.000",IF(D17="Voldoende","€ 0",IF(D17="Matig","-€ 40.000",IF(D17="Onvoldoende","UITSLUITING"," ")))))</f>
        <v xml:space="preserve"> </v>
      </c>
      <c r="E18" s="112"/>
      <c r="F18" s="30"/>
      <c r="G18" s="61" t="str">
        <f>IF(G17="Uitmuntend","€ 40.000",IF(G17="Goed","€ 20.000",IF(G17="Voldoende","€ 0",IF(G17="Matig","-€ 40.000",IF(G17="Onvoldoende","UITSLUITING"," ")))))</f>
        <v xml:space="preserve"> </v>
      </c>
      <c r="H18" s="112"/>
      <c r="I18" s="31"/>
      <c r="J18" s="61" t="str">
        <f>IF(J17="Uitmuntend","€ 40.000",IF(J17="Goed","€ 20.000",IF(J17="Voldoende","€ 0",IF(J17="Matig","-€ 40.000",IF(J17="Onvoldoende","UITSLUITING"," ")))))</f>
        <v xml:space="preserve"> </v>
      </c>
      <c r="K18" s="112"/>
    </row>
    <row r="19" spans="1:11" ht="18" customHeight="1" x14ac:dyDescent="0.2">
      <c r="A19" s="100" t="str">
        <f>'Beoordelen open vragen'!A7</f>
        <v>6.1.3	 AANPAK WERVING- EN SELECTIEPROCES IN DE REGIO</v>
      </c>
      <c r="B19" s="26" t="str">
        <f>B3</f>
        <v>Beoordelaar 1</v>
      </c>
      <c r="C19" s="24"/>
      <c r="D19" s="27" t="str">
        <f>'Beoordelaar 1'!C7</f>
        <v>SCORE</v>
      </c>
      <c r="E19" s="111" t="s">
        <v>27</v>
      </c>
      <c r="F19" s="24"/>
      <c r="G19" s="27" t="str">
        <f>'Beoordelaar 1'!F7</f>
        <v>SCORE</v>
      </c>
      <c r="H19" s="111" t="s">
        <v>27</v>
      </c>
      <c r="I19" s="28"/>
      <c r="J19" s="27" t="str">
        <f>'Beoordelaar 1'!I7</f>
        <v>SCORE</v>
      </c>
      <c r="K19" s="111" t="s">
        <v>27</v>
      </c>
    </row>
    <row r="20" spans="1:11" ht="18" customHeight="1" x14ac:dyDescent="0.2">
      <c r="A20" s="101"/>
      <c r="B20" s="26" t="str">
        <f>B4</f>
        <v>Beoordelaar 2</v>
      </c>
      <c r="C20" s="24"/>
      <c r="D20" s="27" t="str">
        <f>'Beoordelaar 2'!C7</f>
        <v>SCORE</v>
      </c>
      <c r="E20" s="111"/>
      <c r="F20" s="24"/>
      <c r="G20" s="27" t="str">
        <f>'Beoordelaar 2'!F7</f>
        <v>SCORE</v>
      </c>
      <c r="H20" s="111"/>
      <c r="I20" s="28"/>
      <c r="J20" s="27" t="str">
        <f>'Beoordelaar 2'!I7</f>
        <v>SCORE</v>
      </c>
      <c r="K20" s="111"/>
    </row>
    <row r="21" spans="1:11" ht="18" customHeight="1" x14ac:dyDescent="0.2">
      <c r="A21" s="101"/>
      <c r="B21" s="26" t="str">
        <f>B5</f>
        <v>Beoordelaar 3</v>
      </c>
      <c r="C21" s="24"/>
      <c r="D21" s="27" t="str">
        <f>'Beoordelaar 3'!C7</f>
        <v>SCORE</v>
      </c>
      <c r="E21" s="111"/>
      <c r="F21" s="24"/>
      <c r="G21" s="27" t="str">
        <f>'Beoordelaar 3'!F7</f>
        <v>SCORE</v>
      </c>
      <c r="H21" s="111"/>
      <c r="I21" s="28"/>
      <c r="J21" s="27" t="str">
        <f>'Beoordelaar 3'!I7</f>
        <v>SCORE</v>
      </c>
      <c r="K21" s="111"/>
    </row>
    <row r="22" spans="1:11" ht="18" customHeight="1" x14ac:dyDescent="0.2">
      <c r="A22" s="101"/>
      <c r="B22" s="69" t="s">
        <v>44</v>
      </c>
      <c r="C22" s="24"/>
      <c r="D22" s="68" t="str">
        <f>'Beoordelaar 4'!C7</f>
        <v>SCORE</v>
      </c>
      <c r="E22" s="111"/>
      <c r="F22" s="24"/>
      <c r="G22" s="68" t="str">
        <f>'Beoordelaar 4'!F7</f>
        <v>SCORE</v>
      </c>
      <c r="H22" s="111"/>
      <c r="I22" s="28"/>
      <c r="J22" s="68" t="str">
        <f>'Beoordelaar 4'!I7</f>
        <v>SCORE</v>
      </c>
      <c r="K22" s="111"/>
    </row>
    <row r="23" spans="1:11" ht="18" customHeight="1" x14ac:dyDescent="0.2">
      <c r="A23" s="101"/>
      <c r="B23" s="69" t="s">
        <v>45</v>
      </c>
      <c r="C23" s="24"/>
      <c r="D23" s="68" t="str">
        <f>'Beoordelaar 5'!C7</f>
        <v>SCORE</v>
      </c>
      <c r="E23" s="111"/>
      <c r="F23" s="24"/>
      <c r="G23" s="68" t="str">
        <f>'Beoordelaar 5'!F7</f>
        <v>SCORE</v>
      </c>
      <c r="H23" s="111"/>
      <c r="I23" s="28"/>
      <c r="J23" s="68" t="str">
        <f>'Beoordelaar 5'!I7</f>
        <v>SCORE</v>
      </c>
      <c r="K23" s="111"/>
    </row>
    <row r="24" spans="1:11" ht="18" customHeight="1" x14ac:dyDescent="0.2">
      <c r="A24" s="102"/>
      <c r="B24" s="69" t="s">
        <v>46</v>
      </c>
      <c r="C24" s="24"/>
      <c r="D24" s="68" t="str">
        <f>'Beoordelaar 6'!C7</f>
        <v>SCORE</v>
      </c>
      <c r="E24" s="111"/>
      <c r="F24" s="24"/>
      <c r="G24" s="68" t="str">
        <f>'Beoordelaar 6'!F7</f>
        <v>SCORE</v>
      </c>
      <c r="H24" s="111"/>
      <c r="I24" s="28"/>
      <c r="J24" s="68" t="str">
        <f>'Beoordelaar 6'!I7</f>
        <v>SCORE</v>
      </c>
      <c r="K24" s="111"/>
    </row>
    <row r="25" spans="1:11" ht="20" customHeight="1" x14ac:dyDescent="0.2">
      <c r="A25" s="105" t="s">
        <v>5</v>
      </c>
      <c r="B25" s="106"/>
      <c r="C25" s="24"/>
      <c r="D25" s="29" t="s">
        <v>15</v>
      </c>
      <c r="E25" s="111"/>
      <c r="F25" s="24"/>
      <c r="G25" s="29" t="s">
        <v>15</v>
      </c>
      <c r="H25" s="111"/>
      <c r="I25" s="28"/>
      <c r="J25" s="29" t="s">
        <v>15</v>
      </c>
      <c r="K25" s="111"/>
    </row>
    <row r="26" spans="1:11" ht="20" customHeight="1" x14ac:dyDescent="0.2">
      <c r="A26" s="107"/>
      <c r="B26" s="108"/>
      <c r="C26" s="30"/>
      <c r="D26" s="61" t="str">
        <f>IF(D25="Uitmuntend","€ 130.000",IF(D25="Goed","€ 65.000",IF(D25="Voldoende","€ 0",IF(D25="Matig","-€ 130.000",IF(D25="Onvoldoende","UITSLUITING"," ")))))</f>
        <v xml:space="preserve"> </v>
      </c>
      <c r="E26" s="112"/>
      <c r="F26" s="30"/>
      <c r="G26" s="61" t="str">
        <f>IF(G25="Uitmuntend","€ 130.000",IF(G25="Goed","€ 65.000",IF(G25="Voldoende","€ 0",IF(G25="Matig","-€ 130.000",IF(G25="Onvoldoende","UITSLUITING"," ")))))</f>
        <v xml:space="preserve"> </v>
      </c>
      <c r="H26" s="112"/>
      <c r="I26" s="31"/>
      <c r="J26" s="61" t="str">
        <f>IF(J25="Uitmuntend","€ 130.000",IF(J25="Goed","€ 65.000",IF(J25="Voldoende","€ 0",IF(J25="Matig","-€ 130.000",IF(J25="Onvoldoende","UITSLUITING"," ")))))</f>
        <v xml:space="preserve"> </v>
      </c>
      <c r="K26" s="112"/>
    </row>
    <row r="27" spans="1:11" ht="18" customHeight="1" x14ac:dyDescent="0.2">
      <c r="A27" s="100" t="str">
        <f>'Beoordelen open vragen'!A9</f>
        <v>6.1.4 	TEAM ACCOUNT-/ SUCCESMANAGEMENT/ PARTNERSCHAP</v>
      </c>
      <c r="B27" s="26" t="str">
        <f>B3</f>
        <v>Beoordelaar 1</v>
      </c>
      <c r="C27" s="24"/>
      <c r="D27" s="27" t="str">
        <f>'Beoordelaar 1'!C9</f>
        <v>SCORE</v>
      </c>
      <c r="E27" s="111" t="s">
        <v>27</v>
      </c>
      <c r="F27" s="24"/>
      <c r="G27" s="27" t="str">
        <f>'Beoordelaar 1'!F9</f>
        <v>SCORE</v>
      </c>
      <c r="H27" s="111" t="s">
        <v>27</v>
      </c>
      <c r="I27" s="28"/>
      <c r="J27" s="27" t="str">
        <f>'Beoordelaar 1'!I9</f>
        <v>SCORE</v>
      </c>
      <c r="K27" s="111" t="s">
        <v>27</v>
      </c>
    </row>
    <row r="28" spans="1:11" ht="18" customHeight="1" x14ac:dyDescent="0.2">
      <c r="A28" s="101"/>
      <c r="B28" s="26" t="str">
        <f>B4</f>
        <v>Beoordelaar 2</v>
      </c>
      <c r="C28" s="24"/>
      <c r="D28" s="27" t="str">
        <f>'Beoordelaar 2'!C9</f>
        <v>SCORE</v>
      </c>
      <c r="E28" s="111"/>
      <c r="F28" s="24"/>
      <c r="G28" s="27" t="str">
        <f>'Beoordelaar 2'!F9</f>
        <v>SCORE</v>
      </c>
      <c r="H28" s="111"/>
      <c r="I28" s="28"/>
      <c r="J28" s="27" t="str">
        <f>'Beoordelaar 2'!I9</f>
        <v>SCORE</v>
      </c>
      <c r="K28" s="111"/>
    </row>
    <row r="29" spans="1:11" ht="18" customHeight="1" x14ac:dyDescent="0.2">
      <c r="A29" s="101"/>
      <c r="B29" s="26" t="str">
        <f>B5</f>
        <v>Beoordelaar 3</v>
      </c>
      <c r="C29" s="24"/>
      <c r="D29" s="27" t="str">
        <f>'Beoordelaar 3'!C9</f>
        <v>SCORE</v>
      </c>
      <c r="E29" s="111"/>
      <c r="F29" s="24"/>
      <c r="G29" s="27" t="str">
        <f>'Beoordelaar 3'!F9</f>
        <v>SCORE</v>
      </c>
      <c r="H29" s="111"/>
      <c r="I29" s="28"/>
      <c r="J29" s="27" t="str">
        <f>'Beoordelaar 3'!I9</f>
        <v>SCORE</v>
      </c>
      <c r="K29" s="111"/>
    </row>
    <row r="30" spans="1:11" ht="18" customHeight="1" x14ac:dyDescent="0.2">
      <c r="A30" s="101"/>
      <c r="B30" s="69" t="s">
        <v>44</v>
      </c>
      <c r="C30" s="24"/>
      <c r="D30" s="68" t="str">
        <f>'Beoordelaar 4'!C9</f>
        <v>SCORE</v>
      </c>
      <c r="E30" s="111"/>
      <c r="F30" s="24"/>
      <c r="G30" s="68" t="str">
        <f>'Beoordelaar 4'!F9</f>
        <v>SCORE</v>
      </c>
      <c r="H30" s="111"/>
      <c r="I30" s="28"/>
      <c r="J30" s="68" t="str">
        <f>'Beoordelaar 4'!I9</f>
        <v>SCORE</v>
      </c>
      <c r="K30" s="111"/>
    </row>
    <row r="31" spans="1:11" ht="18" customHeight="1" x14ac:dyDescent="0.2">
      <c r="A31" s="101"/>
      <c r="B31" s="69" t="s">
        <v>45</v>
      </c>
      <c r="C31" s="24"/>
      <c r="D31" s="68" t="str">
        <f>'Beoordelaar 5'!C9</f>
        <v>SCORE</v>
      </c>
      <c r="E31" s="111"/>
      <c r="F31" s="24"/>
      <c r="G31" s="68" t="str">
        <f>'Beoordelaar 5'!F9</f>
        <v>SCORE</v>
      </c>
      <c r="H31" s="111"/>
      <c r="I31" s="28"/>
      <c r="J31" s="68" t="str">
        <f>'Beoordelaar 5'!I9</f>
        <v>SCORE</v>
      </c>
      <c r="K31" s="111"/>
    </row>
    <row r="32" spans="1:11" ht="18" customHeight="1" x14ac:dyDescent="0.2">
      <c r="A32" s="102"/>
      <c r="B32" s="69" t="s">
        <v>46</v>
      </c>
      <c r="C32" s="24"/>
      <c r="D32" s="68" t="str">
        <f>'Beoordelaar 6'!C9</f>
        <v>SCORE</v>
      </c>
      <c r="E32" s="111"/>
      <c r="F32" s="24"/>
      <c r="G32" s="68" t="str">
        <f>'Beoordelaar 6'!F9</f>
        <v>SCORE</v>
      </c>
      <c r="H32" s="111"/>
      <c r="I32" s="28"/>
      <c r="J32" s="68" t="str">
        <f>'Beoordelaar 6'!I9</f>
        <v>SCORE</v>
      </c>
      <c r="K32" s="111"/>
    </row>
    <row r="33" spans="1:11" ht="20" customHeight="1" x14ac:dyDescent="0.2">
      <c r="A33" s="105" t="s">
        <v>5</v>
      </c>
      <c r="B33" s="106"/>
      <c r="C33" s="24"/>
      <c r="D33" s="29" t="s">
        <v>15</v>
      </c>
      <c r="E33" s="111"/>
      <c r="F33" s="24"/>
      <c r="G33" s="29" t="s">
        <v>15</v>
      </c>
      <c r="H33" s="111"/>
      <c r="I33" s="28"/>
      <c r="J33" s="29" t="s">
        <v>15</v>
      </c>
      <c r="K33" s="111"/>
    </row>
    <row r="34" spans="1:11" ht="20" customHeight="1" x14ac:dyDescent="0.2">
      <c r="A34" s="107"/>
      <c r="B34" s="108"/>
      <c r="C34" s="30"/>
      <c r="D34" s="61" t="str">
        <f>IF(D33="Uitmuntend","€ 130.000",IF(D33="Goed","€ 65.000",IF(D33="Voldoende","€ 0",IF(D33="Matig","-€ 130.000",IF(D33="Onvoldoende","UITSLUITING"," ")))))</f>
        <v xml:space="preserve"> </v>
      </c>
      <c r="E34" s="112"/>
      <c r="F34" s="30"/>
      <c r="G34" s="61" t="str">
        <f>IF(G33="Uitmuntend","€ 130.000",IF(G33="Goed","€ 65.000",IF(G33="Voldoende","€ 0",IF(G33="Matig","-€ 130.000",IF(G33="Onvoldoende","UITSLUITING"," ")))))</f>
        <v xml:space="preserve"> </v>
      </c>
      <c r="H34" s="112"/>
      <c r="I34" s="31"/>
      <c r="J34" s="61" t="str">
        <f>IF(J33="Uitmuntend","€ 130.000",IF(J33="Goed","€ 65.000",IF(J33="Voldoende","€ 0",IF(J33="Matig","-€ 130.000",IF(J33="Onvoldoende","UITSLUITING"," ")))))</f>
        <v xml:space="preserve"> </v>
      </c>
      <c r="K34" s="112"/>
    </row>
    <row r="35" spans="1:11" ht="18" customHeight="1" x14ac:dyDescent="0.2">
      <c r="A35" s="100" t="str">
        <f>'Beoordelen open vragen'!A11</f>
        <v>6.1.5	 PARTNERPARTIJEN</v>
      </c>
      <c r="B35" s="26" t="str">
        <f>B3</f>
        <v>Beoordelaar 1</v>
      </c>
      <c r="C35" s="24"/>
      <c r="D35" s="27" t="str">
        <f>'Beoordelaar 1'!C11</f>
        <v>SCORE</v>
      </c>
      <c r="E35" s="111" t="s">
        <v>27</v>
      </c>
      <c r="F35" s="24"/>
      <c r="G35" s="27" t="str">
        <f>'Beoordelaar 1'!F11</f>
        <v>SCORE</v>
      </c>
      <c r="H35" s="111" t="s">
        <v>27</v>
      </c>
      <c r="I35" s="28"/>
      <c r="J35" s="27" t="str">
        <f>'Beoordelaar 1'!I11</f>
        <v>SCORE</v>
      </c>
      <c r="K35" s="111" t="s">
        <v>27</v>
      </c>
    </row>
    <row r="36" spans="1:11" ht="18" customHeight="1" x14ac:dyDescent="0.2">
      <c r="A36" s="101"/>
      <c r="B36" s="26" t="str">
        <f>B4</f>
        <v>Beoordelaar 2</v>
      </c>
      <c r="C36" s="24"/>
      <c r="D36" s="27" t="str">
        <f>'Beoordelaar 2'!C11</f>
        <v>SCORE</v>
      </c>
      <c r="E36" s="111"/>
      <c r="F36" s="24"/>
      <c r="G36" s="27" t="str">
        <f>'Beoordelaar 2'!F11</f>
        <v>SCORE</v>
      </c>
      <c r="H36" s="111"/>
      <c r="I36" s="28"/>
      <c r="J36" s="27" t="str">
        <f>'Beoordelaar 2'!I11</f>
        <v>SCORE</v>
      </c>
      <c r="K36" s="111"/>
    </row>
    <row r="37" spans="1:11" ht="18" customHeight="1" x14ac:dyDescent="0.2">
      <c r="A37" s="101"/>
      <c r="B37" s="26" t="str">
        <f>B5</f>
        <v>Beoordelaar 3</v>
      </c>
      <c r="C37" s="24"/>
      <c r="D37" s="27" t="str">
        <f>'Beoordelaar 3'!C11</f>
        <v>SCORE</v>
      </c>
      <c r="E37" s="111"/>
      <c r="F37" s="24"/>
      <c r="G37" s="27" t="str">
        <f>'Beoordelaar 3'!F11</f>
        <v>SCORE</v>
      </c>
      <c r="H37" s="111"/>
      <c r="I37" s="28"/>
      <c r="J37" s="27" t="str">
        <f>'Beoordelaar 3'!I11</f>
        <v>SCORE</v>
      </c>
      <c r="K37" s="111"/>
    </row>
    <row r="38" spans="1:11" ht="18" customHeight="1" x14ac:dyDescent="0.2">
      <c r="A38" s="101"/>
      <c r="B38" s="69" t="s">
        <v>44</v>
      </c>
      <c r="C38" s="24"/>
      <c r="D38" s="68" t="str">
        <f>'Beoordelaar 4'!C11</f>
        <v>SCORE</v>
      </c>
      <c r="E38" s="111"/>
      <c r="F38" s="24"/>
      <c r="G38" s="68" t="str">
        <f>'Beoordelaar 4'!F11</f>
        <v>SCORE</v>
      </c>
      <c r="H38" s="111"/>
      <c r="I38" s="28"/>
      <c r="J38" s="68" t="str">
        <f>'Beoordelaar 4'!I11</f>
        <v>SCORE</v>
      </c>
      <c r="K38" s="111"/>
    </row>
    <row r="39" spans="1:11" ht="18" customHeight="1" x14ac:dyDescent="0.2">
      <c r="A39" s="101"/>
      <c r="B39" s="69" t="s">
        <v>45</v>
      </c>
      <c r="C39" s="24"/>
      <c r="D39" s="68" t="str">
        <f>'Beoordelaar 5'!C11</f>
        <v>SCORE</v>
      </c>
      <c r="E39" s="111"/>
      <c r="F39" s="24"/>
      <c r="G39" s="68" t="str">
        <f>'Beoordelaar 5'!F11</f>
        <v>SCORE</v>
      </c>
      <c r="H39" s="111"/>
      <c r="I39" s="28"/>
      <c r="J39" s="68" t="str">
        <f>'Beoordelaar 5'!I11</f>
        <v>SCORE</v>
      </c>
      <c r="K39" s="111"/>
    </row>
    <row r="40" spans="1:11" ht="18" customHeight="1" x14ac:dyDescent="0.2">
      <c r="A40" s="102"/>
      <c r="B40" s="69" t="s">
        <v>46</v>
      </c>
      <c r="C40" s="24"/>
      <c r="D40" s="68" t="str">
        <f>'Beoordelaar 6'!C11</f>
        <v>SCORE</v>
      </c>
      <c r="E40" s="111"/>
      <c r="F40" s="24"/>
      <c r="G40" s="68" t="str">
        <f>'Beoordelaar 6'!F11</f>
        <v>SCORE</v>
      </c>
      <c r="H40" s="111"/>
      <c r="I40" s="28"/>
      <c r="J40" s="68" t="str">
        <f>'Beoordelaar 6'!I11</f>
        <v>SCORE</v>
      </c>
      <c r="K40" s="111"/>
    </row>
    <row r="41" spans="1:11" ht="19.5" customHeight="1" x14ac:dyDescent="0.2">
      <c r="A41" s="105" t="s">
        <v>5</v>
      </c>
      <c r="B41" s="106"/>
      <c r="C41" s="24"/>
      <c r="D41" s="29" t="s">
        <v>15</v>
      </c>
      <c r="E41" s="111"/>
      <c r="F41" s="24"/>
      <c r="G41" s="29" t="s">
        <v>15</v>
      </c>
      <c r="H41" s="111"/>
      <c r="I41" s="28"/>
      <c r="J41" s="29" t="s">
        <v>15</v>
      </c>
      <c r="K41" s="111"/>
    </row>
    <row r="42" spans="1:11" ht="20" customHeight="1" x14ac:dyDescent="0.2">
      <c r="A42" s="107"/>
      <c r="B42" s="108"/>
      <c r="C42" s="30"/>
      <c r="D42" s="61" t="str">
        <f>IF(D41="Uitmuntend","€ 40.000",IF(D41="Goed","€ 20.000",IF(D41="Voldoende","€ 0",IF(D41="Matig","-€ 40.000",IF(D41="Onvoldoende","UITSLUITING"," ")))))</f>
        <v xml:space="preserve"> </v>
      </c>
      <c r="E42" s="112"/>
      <c r="F42" s="30"/>
      <c r="G42" s="61" t="str">
        <f>IF(G41="Uitmuntend","€ 40.000",IF(G41="Goed","€ 20.000",IF(G41="Voldoende","€ 0",IF(G41="Matig","-€ 40.000",IF(G41="Onvoldoende","UITSLUITING"," ")))))</f>
        <v xml:space="preserve"> </v>
      </c>
      <c r="H42" s="112"/>
      <c r="I42" s="31"/>
      <c r="J42" s="61" t="str">
        <f>IF(J41="Uitmuntend","€ 40.000",IF(J41="Goed","€ 20.000",IF(J41="Voldoende","€ 0",IF(J41="Matig","-€ 40.000",IF(J41="Onvoldoende","UITSLUITING"," ")))))</f>
        <v xml:space="preserve"> </v>
      </c>
      <c r="K42" s="112"/>
    </row>
    <row r="43" spans="1:11" ht="20" customHeight="1" x14ac:dyDescent="0.2">
      <c r="A43" s="32"/>
      <c r="B43" s="32"/>
      <c r="C43" s="33"/>
      <c r="D43" s="33"/>
      <c r="E43" s="33"/>
      <c r="F43" s="33"/>
      <c r="G43" s="33"/>
      <c r="H43" s="33"/>
      <c r="I43" s="33"/>
      <c r="J43" s="33"/>
      <c r="K43" s="33"/>
    </row>
    <row r="44" spans="1:11" s="3" customFormat="1" ht="28" customHeight="1" x14ac:dyDescent="0.2">
      <c r="A44" s="103" t="s">
        <v>47</v>
      </c>
      <c r="B44" s="104"/>
      <c r="C44" s="30"/>
      <c r="D44" s="51" t="e">
        <f>D10+D18+D26+D34+D42</f>
        <v>#VALUE!</v>
      </c>
      <c r="E44" s="52"/>
      <c r="F44" s="30"/>
      <c r="G44" s="51" t="e">
        <f>G10+G18+G26+G34+G42</f>
        <v>#VALUE!</v>
      </c>
      <c r="H44" s="52"/>
      <c r="I44" s="31"/>
      <c r="J44" s="51" t="e">
        <f>J10+J18+J26+J34+J42</f>
        <v>#VALUE!</v>
      </c>
      <c r="K44" s="52"/>
    </row>
    <row r="46" spans="1:11" s="67" customFormat="1" ht="28" customHeight="1" x14ac:dyDescent="0.2">
      <c r="A46" s="63" t="str">
        <f>'Beoordelen interview'!A1</f>
        <v>Persoonlijk interview sleutelfunctionarissen (casus)</v>
      </c>
      <c r="B46" s="64"/>
      <c r="C46" s="9"/>
      <c r="D46" s="65" t="str">
        <f>D2</f>
        <v>Inschrijver 1</v>
      </c>
      <c r="E46" s="66" t="s">
        <v>17</v>
      </c>
      <c r="G46" s="65" t="str">
        <f>G2</f>
        <v>Inschrijver 2</v>
      </c>
      <c r="H46" s="66" t="s">
        <v>17</v>
      </c>
      <c r="J46" s="65" t="str">
        <f>J2</f>
        <v>Inschrijver 3</v>
      </c>
      <c r="K46" s="66" t="s">
        <v>17</v>
      </c>
    </row>
    <row r="47" spans="1:11" ht="18" customHeight="1" x14ac:dyDescent="0.2">
      <c r="A47" s="100" t="str">
        <f>'Beoordelen interview'!A3:B3</f>
        <v xml:space="preserve">Casus </v>
      </c>
      <c r="B47" s="26" t="str">
        <f>B3</f>
        <v>Beoordelaar 1</v>
      </c>
      <c r="C47" s="10"/>
      <c r="D47" s="27" t="str">
        <f>'Beoordelaar 1'!C16</f>
        <v>SCORE</v>
      </c>
      <c r="E47" s="111" t="s">
        <v>27</v>
      </c>
      <c r="G47" s="27" t="str">
        <f>'Beoordelaar 1'!F16</f>
        <v>SCORE</v>
      </c>
      <c r="H47" s="111" t="s">
        <v>27</v>
      </c>
      <c r="J47" s="27" t="str">
        <f>'Beoordelaar 1'!I16</f>
        <v>SCORE</v>
      </c>
      <c r="K47" s="111" t="s">
        <v>27</v>
      </c>
    </row>
    <row r="48" spans="1:11" ht="18" customHeight="1" x14ac:dyDescent="0.2">
      <c r="A48" s="101"/>
      <c r="B48" s="26" t="str">
        <f>B4</f>
        <v>Beoordelaar 2</v>
      </c>
      <c r="C48" s="10"/>
      <c r="D48" s="27" t="str">
        <f>'Beoordelaar 2'!C16</f>
        <v>SCORE</v>
      </c>
      <c r="E48" s="111"/>
      <c r="G48" s="27" t="str">
        <f>'Beoordelaar 2'!F16</f>
        <v>SCORE</v>
      </c>
      <c r="H48" s="111"/>
      <c r="J48" s="27" t="str">
        <f>'Beoordelaar 2'!I16</f>
        <v>SCORE</v>
      </c>
      <c r="K48" s="111"/>
    </row>
    <row r="49" spans="1:11" ht="18" customHeight="1" x14ac:dyDescent="0.2">
      <c r="A49" s="101"/>
      <c r="B49" s="26" t="str">
        <f>B5</f>
        <v>Beoordelaar 3</v>
      </c>
      <c r="C49" s="10"/>
      <c r="D49" s="27" t="str">
        <f>'Beoordelaar 3'!C16</f>
        <v>SCORE</v>
      </c>
      <c r="E49" s="111"/>
      <c r="G49" s="27" t="str">
        <f>'Beoordelaar 3'!F16</f>
        <v>SCORE</v>
      </c>
      <c r="H49" s="111"/>
      <c r="J49" s="27" t="str">
        <f>'Beoordelaar 3'!I16</f>
        <v>SCORE</v>
      </c>
      <c r="K49" s="111"/>
    </row>
    <row r="50" spans="1:11" ht="18" customHeight="1" x14ac:dyDescent="0.2">
      <c r="A50" s="101"/>
      <c r="B50" s="69" t="s">
        <v>44</v>
      </c>
      <c r="C50" s="10"/>
      <c r="D50" s="27" t="str">
        <f>'Beoordelaar 4'!C16</f>
        <v>SCORE</v>
      </c>
      <c r="E50" s="111"/>
      <c r="G50" s="27" t="str">
        <f>'Beoordelaar 4'!F16</f>
        <v>SCORE</v>
      </c>
      <c r="H50" s="111"/>
      <c r="J50" s="27" t="str">
        <f>'Beoordelaar 4'!I16</f>
        <v>SCORE</v>
      </c>
      <c r="K50" s="111"/>
    </row>
    <row r="51" spans="1:11" ht="18" customHeight="1" x14ac:dyDescent="0.2">
      <c r="A51" s="101"/>
      <c r="B51" s="69" t="s">
        <v>45</v>
      </c>
      <c r="C51" s="10"/>
      <c r="D51" s="27" t="str">
        <f>'Beoordelaar 5'!C16</f>
        <v>SCORE</v>
      </c>
      <c r="E51" s="111"/>
      <c r="G51" s="27" t="str">
        <f>'Beoordelaar 5'!F16</f>
        <v>SCORE</v>
      </c>
      <c r="H51" s="111"/>
      <c r="J51" s="27" t="str">
        <f>'Beoordelaar 5'!I16</f>
        <v>SCORE</v>
      </c>
      <c r="K51" s="111"/>
    </row>
    <row r="52" spans="1:11" ht="18" customHeight="1" x14ac:dyDescent="0.2">
      <c r="A52" s="102"/>
      <c r="B52" s="69" t="s">
        <v>46</v>
      </c>
      <c r="C52" s="10"/>
      <c r="D52" s="27" t="str">
        <f>'Beoordelaar 6'!C16</f>
        <v>SCORE</v>
      </c>
      <c r="E52" s="111"/>
      <c r="G52" s="27" t="str">
        <f>'Beoordelaar 6'!F16</f>
        <v>SCORE</v>
      </c>
      <c r="H52" s="111"/>
      <c r="J52" s="27" t="str">
        <f>'Beoordelaar 6'!I16</f>
        <v>SCORE</v>
      </c>
      <c r="K52" s="111"/>
    </row>
    <row r="53" spans="1:11" ht="20" customHeight="1" x14ac:dyDescent="0.2">
      <c r="A53" s="120" t="s">
        <v>5</v>
      </c>
      <c r="B53" s="120"/>
      <c r="C53" s="10"/>
      <c r="D53" s="34" t="s">
        <v>6</v>
      </c>
      <c r="E53" s="111"/>
      <c r="G53" s="34" t="s">
        <v>6</v>
      </c>
      <c r="H53" s="111"/>
      <c r="J53" s="34" t="s">
        <v>6</v>
      </c>
      <c r="K53" s="111"/>
    </row>
    <row r="54" spans="1:11" ht="20" customHeight="1" x14ac:dyDescent="0.2">
      <c r="A54" s="121"/>
      <c r="B54" s="121"/>
      <c r="C54" s="10"/>
      <c r="D54" s="62" t="str">
        <f>IF(D53="Uitmuntend","€ 125.000",IF(D53="Goed","€ 62.500",IF(D53="Voldoende","€ 25.000",IF(D53="Matig","€ 0",IF(D53="Onvoldoende","KO"," ")))))</f>
        <v xml:space="preserve"> </v>
      </c>
      <c r="E54" s="112"/>
      <c r="G54" s="62" t="str">
        <f>IF(G53="Uitmuntend","€ 125.000",IF(G53="Goed","€ 62.500",IF(G53="Voldoende","€ 25.000",IF(G53="Matig","€ 0",IF(G53="Onvoldoende","KO"," ")))))</f>
        <v xml:space="preserve"> </v>
      </c>
      <c r="H54" s="112"/>
      <c r="J54" s="62" t="str">
        <f>IF(J53="Uitmuntend","€ 125.000",IF(J53="Goed","€ 62.500",IF(J53="Voldoende","€ 25.000",IF(J53="Matig","€ 0",IF(J53="Onvoldoende","KO"," ")))))</f>
        <v xml:space="preserve"> </v>
      </c>
      <c r="K54" s="112"/>
    </row>
    <row r="55" spans="1:11" ht="20" customHeight="1" x14ac:dyDescent="0.2"/>
    <row r="56" spans="1:11" ht="30" customHeight="1" x14ac:dyDescent="0.2">
      <c r="A56" s="118" t="s">
        <v>47</v>
      </c>
      <c r="B56" s="119"/>
      <c r="C56" s="10"/>
      <c r="D56" s="51" t="str">
        <f>D54</f>
        <v xml:space="preserve"> </v>
      </c>
      <c r="E56" s="52"/>
      <c r="G56" s="51" t="str">
        <f>G54</f>
        <v xml:space="preserve"> </v>
      </c>
      <c r="H56" s="52"/>
      <c r="J56" s="51" t="str">
        <f>J54</f>
        <v xml:space="preserve"> </v>
      </c>
      <c r="K56" s="52"/>
    </row>
  </sheetData>
  <sheetProtection algorithmName="SHA-512" hashValue="hnE6uIyw6uH2QJfJ1qSaBeqE80/1eaERjnTuCiM91f327SJGtP1hPctRJLXMA7+cvj7ngQ2ByElXfoN8nzGcvQ==" saltValue="ksq4ZGeD1lXk3Egulqs5IQ==" spinCount="100000" sheet="1" objects="1" scenarios="1"/>
  <mergeCells count="43">
    <mergeCell ref="K19:K26"/>
    <mergeCell ref="K27:K34"/>
    <mergeCell ref="K35:K42"/>
    <mergeCell ref="K47:K54"/>
    <mergeCell ref="H47:H54"/>
    <mergeCell ref="H19:H26"/>
    <mergeCell ref="A56:B56"/>
    <mergeCell ref="E19:E26"/>
    <mergeCell ref="E27:E34"/>
    <mergeCell ref="E35:E42"/>
    <mergeCell ref="A53:B53"/>
    <mergeCell ref="A54:B54"/>
    <mergeCell ref="A25:B25"/>
    <mergeCell ref="A26:B26"/>
    <mergeCell ref="H27:H34"/>
    <mergeCell ref="H35:H42"/>
    <mergeCell ref="E47:E54"/>
    <mergeCell ref="A47:A52"/>
    <mergeCell ref="J1:K1"/>
    <mergeCell ref="G1:H1"/>
    <mergeCell ref="H3:H10"/>
    <mergeCell ref="H11:H18"/>
    <mergeCell ref="A2:B2"/>
    <mergeCell ref="A1:B1"/>
    <mergeCell ref="D1:E1"/>
    <mergeCell ref="A17:B17"/>
    <mergeCell ref="A18:B18"/>
    <mergeCell ref="A10:B10"/>
    <mergeCell ref="E3:E10"/>
    <mergeCell ref="E11:E18"/>
    <mergeCell ref="A9:B9"/>
    <mergeCell ref="K3:K10"/>
    <mergeCell ref="K11:K18"/>
    <mergeCell ref="A44:B44"/>
    <mergeCell ref="A41:B41"/>
    <mergeCell ref="A33:B33"/>
    <mergeCell ref="A34:B34"/>
    <mergeCell ref="A42:B42"/>
    <mergeCell ref="A3:A8"/>
    <mergeCell ref="A11:A16"/>
    <mergeCell ref="A19:A24"/>
    <mergeCell ref="A27:A32"/>
    <mergeCell ref="A35:A40"/>
  </mergeCells>
  <dataValidations count="1">
    <dataValidation type="list" errorStyle="warning" allowBlank="1" showErrorMessage="1" sqref="I33:J33 I41:J41 I25:J25 D53 F41:G41 G53 D9 D17 D25 D33 D41 F33:G33 F17:G17 F9:G9 F25:G25 I9:J9 I17:J17 J53"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open vragen</vt:lpstr>
      <vt:lpstr>Beoordelen interview</vt:lpstr>
      <vt:lpstr>Beoordelaar 1</vt:lpstr>
      <vt:lpstr>Beoordelaar 2</vt:lpstr>
      <vt:lpstr>Beoordelaar 3</vt:lpstr>
      <vt:lpstr>Beoordelaar 4</vt:lpstr>
      <vt:lpstr>Beoordelaar 5</vt:lpstr>
      <vt:lpstr>Beoordelaar 6</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2023-10-24T09:32:53Z</dcterms:modified>
  <cp:category/>
</cp:coreProperties>
</file>