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Users\dejon\Downloads\"/>
    </mc:Choice>
  </mc:AlternateContent>
  <xr:revisionPtr revIDLastSave="0" documentId="13_ncr:1_{2AEC47DB-EFF1-47F4-8947-BEB049AE6CF5}" xr6:coauthVersionLast="47" xr6:coauthVersionMax="47" xr10:uidLastSave="{00000000-0000-0000-0000-000000000000}"/>
  <bookViews>
    <workbookView xWindow="-28920" yWindow="-120" windowWidth="29040" windowHeight="15840" activeTab="3" xr2:uid="{00000000-000D-0000-FFFF-FFFF00000000}"/>
  </bookViews>
  <sheets>
    <sheet name="1. Productienormen" sheetId="6" r:id="rId1"/>
    <sheet name="2. Ruimtestaat" sheetId="1" r:id="rId2"/>
    <sheet name="3. Totaalblad regulierwerk" sheetId="2" r:id="rId3"/>
    <sheet name="4. Totaalblad glasbewassing" sheetId="3" r:id="rId4"/>
    <sheet name="5. Totaalblad regiewerk" sheetId="4" r:id="rId5"/>
    <sheet name="6. Inschrijfsom" sheetId="5" r:id="rId6"/>
  </sheets>
  <externalReferences>
    <externalReference r:id="rId7"/>
  </externalReferences>
  <definedNames>
    <definedName name="_xlnm._FilterDatabase" localSheetId="1" hidden="1">'2. Ruimtestaat'!$A$1:$N$394</definedName>
    <definedName name="_xlnm.Print_Titles" localSheetId="2">'3. Totaalblad regulierwerk'!$A:$A</definedName>
    <definedName name="_xlnm.Print_Titles" localSheetId="3">'4. Totaalblad glasbewassing'!$A:$A</definedName>
    <definedName name="Kengetal">'[1]2-Kengetal'!$A$10:$L$64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2" l="1"/>
  <c r="E15" i="2"/>
  <c r="J302" i="1" l="1"/>
  <c r="L302" i="1" s="1"/>
  <c r="J312" i="1"/>
  <c r="G315" i="1" l="1"/>
  <c r="K302" i="1" l="1"/>
  <c r="K290" i="1"/>
  <c r="K289" i="1"/>
  <c r="J290" i="1"/>
  <c r="L290" i="1" s="1"/>
  <c r="J289" i="1"/>
  <c r="K314" i="1"/>
  <c r="J314" i="1"/>
  <c r="L314" i="1" s="1"/>
  <c r="M314" i="1" s="1"/>
  <c r="K313" i="1"/>
  <c r="J313" i="1"/>
  <c r="L313" i="1" s="1"/>
  <c r="M313" i="1" s="1"/>
  <c r="K312" i="1"/>
  <c r="L312" i="1"/>
  <c r="M312" i="1" s="1"/>
  <c r="K311" i="1"/>
  <c r="J311" i="1"/>
  <c r="L311" i="1" s="1"/>
  <c r="M311" i="1" s="1"/>
  <c r="K310" i="1"/>
  <c r="J310" i="1"/>
  <c r="L310" i="1" s="1"/>
  <c r="M310" i="1" s="1"/>
  <c r="K309" i="1"/>
  <c r="J309" i="1"/>
  <c r="L309" i="1" s="1"/>
  <c r="M309" i="1" s="1"/>
  <c r="K308" i="1"/>
  <c r="J308" i="1"/>
  <c r="L308" i="1" s="1"/>
  <c r="M308" i="1" s="1"/>
  <c r="K307" i="1"/>
  <c r="J307" i="1"/>
  <c r="L307" i="1" s="1"/>
  <c r="M307" i="1" s="1"/>
  <c r="K306" i="1"/>
  <c r="J306" i="1"/>
  <c r="L306" i="1" s="1"/>
  <c r="M306" i="1" s="1"/>
  <c r="K305" i="1"/>
  <c r="J305" i="1"/>
  <c r="L305" i="1" s="1"/>
  <c r="M305" i="1" s="1"/>
  <c r="K304" i="1"/>
  <c r="J304" i="1"/>
  <c r="L304" i="1" s="1"/>
  <c r="M304" i="1" s="1"/>
  <c r="K303" i="1"/>
  <c r="J303" i="1"/>
  <c r="L303" i="1" s="1"/>
  <c r="M303" i="1" s="1"/>
  <c r="M302" i="1"/>
  <c r="K301" i="1"/>
  <c r="J301" i="1"/>
  <c r="L301" i="1" s="1"/>
  <c r="M301" i="1" s="1"/>
  <c r="K300" i="1"/>
  <c r="J300" i="1"/>
  <c r="L300" i="1" s="1"/>
  <c r="M300" i="1" s="1"/>
  <c r="N303" i="1" l="1"/>
  <c r="N307" i="1"/>
  <c r="N311" i="1"/>
  <c r="N304" i="1"/>
  <c r="N308" i="1"/>
  <c r="N312" i="1"/>
  <c r="N300" i="1"/>
  <c r="N306" i="1"/>
  <c r="N314" i="1"/>
  <c r="N301" i="1"/>
  <c r="N305" i="1"/>
  <c r="N309" i="1"/>
  <c r="N313" i="1"/>
  <c r="N302" i="1"/>
  <c r="N310" i="1"/>
  <c r="G397" i="1" l="1"/>
  <c r="B14" i="2" s="1"/>
  <c r="K396" i="1"/>
  <c r="J396" i="1"/>
  <c r="L396" i="1" s="1"/>
  <c r="M396" i="1" s="1"/>
  <c r="M397" i="1" s="1"/>
  <c r="D14" i="2" s="1"/>
  <c r="L397" i="1" l="1"/>
  <c r="C14" i="2" s="1"/>
  <c r="N396" i="1"/>
  <c r="N397" i="1" s="1"/>
  <c r="J14" i="2" s="1"/>
  <c r="J299" i="1" l="1"/>
  <c r="L299" i="1" s="1"/>
  <c r="M299" i="1" s="1"/>
  <c r="J298" i="1"/>
  <c r="L298" i="1" s="1"/>
  <c r="M298" i="1" s="1"/>
  <c r="J297" i="1"/>
  <c r="L297" i="1" s="1"/>
  <c r="M297" i="1" s="1"/>
  <c r="K299" i="1" l="1"/>
  <c r="N299" i="1" s="1"/>
  <c r="K298" i="1"/>
  <c r="N298" i="1" s="1"/>
  <c r="K297" i="1"/>
  <c r="N297" i="1" s="1"/>
  <c r="J375" i="1" l="1"/>
  <c r="L375" i="1" s="1"/>
  <c r="K375" i="1"/>
  <c r="J376" i="1"/>
  <c r="L376" i="1" s="1"/>
  <c r="M376" i="1" s="1"/>
  <c r="K376" i="1"/>
  <c r="J377" i="1"/>
  <c r="L377" i="1" s="1"/>
  <c r="M377" i="1" s="1"/>
  <c r="K377" i="1"/>
  <c r="J378" i="1"/>
  <c r="L378" i="1" s="1"/>
  <c r="M378" i="1" s="1"/>
  <c r="K378" i="1"/>
  <c r="J379" i="1"/>
  <c r="L379" i="1" s="1"/>
  <c r="M379" i="1" s="1"/>
  <c r="K379" i="1"/>
  <c r="J380" i="1"/>
  <c r="L380" i="1" s="1"/>
  <c r="M380" i="1" s="1"/>
  <c r="K380" i="1"/>
  <c r="J381" i="1"/>
  <c r="L381" i="1" s="1"/>
  <c r="M381" i="1" s="1"/>
  <c r="K381" i="1"/>
  <c r="J382" i="1"/>
  <c r="L382" i="1" s="1"/>
  <c r="M382" i="1" s="1"/>
  <c r="K382" i="1"/>
  <c r="J383" i="1"/>
  <c r="L383" i="1" s="1"/>
  <c r="M383" i="1" s="1"/>
  <c r="K383" i="1"/>
  <c r="J384" i="1"/>
  <c r="L384" i="1" s="1"/>
  <c r="M384" i="1" s="1"/>
  <c r="K384" i="1"/>
  <c r="J385" i="1"/>
  <c r="L385" i="1" s="1"/>
  <c r="M385" i="1" s="1"/>
  <c r="K385" i="1"/>
  <c r="J386" i="1"/>
  <c r="L386" i="1" s="1"/>
  <c r="M386" i="1" s="1"/>
  <c r="K386" i="1"/>
  <c r="J387" i="1"/>
  <c r="L387" i="1" s="1"/>
  <c r="M387" i="1" s="1"/>
  <c r="K387" i="1"/>
  <c r="J388" i="1"/>
  <c r="L388" i="1" s="1"/>
  <c r="M388" i="1" s="1"/>
  <c r="K388" i="1"/>
  <c r="J389" i="1"/>
  <c r="L389" i="1" s="1"/>
  <c r="M389" i="1" s="1"/>
  <c r="K389" i="1"/>
  <c r="J390" i="1"/>
  <c r="L390" i="1" s="1"/>
  <c r="M390" i="1" s="1"/>
  <c r="K390" i="1"/>
  <c r="J391" i="1"/>
  <c r="L391" i="1" s="1"/>
  <c r="M391" i="1" s="1"/>
  <c r="K391" i="1"/>
  <c r="J392" i="1"/>
  <c r="L392" i="1" s="1"/>
  <c r="M392" i="1" s="1"/>
  <c r="K392" i="1"/>
  <c r="J393" i="1"/>
  <c r="L393" i="1" s="1"/>
  <c r="M393" i="1" s="1"/>
  <c r="K393" i="1"/>
  <c r="G394" i="1"/>
  <c r="B13" i="2" s="1"/>
  <c r="N380" i="1" l="1"/>
  <c r="N390" i="1"/>
  <c r="N381" i="1"/>
  <c r="N385" i="1"/>
  <c r="N378" i="1"/>
  <c r="N393" i="1"/>
  <c r="N386" i="1"/>
  <c r="N379" i="1"/>
  <c r="N377" i="1"/>
  <c r="N384" i="1"/>
  <c r="N383" i="1"/>
  <c r="N392" i="1"/>
  <c r="N391" i="1"/>
  <c r="N389" i="1"/>
  <c r="N382" i="1"/>
  <c r="N376" i="1"/>
  <c r="N388" i="1"/>
  <c r="N387" i="1"/>
  <c r="L394" i="1"/>
  <c r="M375" i="1"/>
  <c r="G14" i="2" l="1"/>
  <c r="I14" i="2" s="1"/>
  <c r="C13" i="2"/>
  <c r="N375" i="1"/>
  <c r="N394" i="1" s="1"/>
  <c r="M394" i="1"/>
  <c r="H14" i="2" s="1"/>
  <c r="K14" i="2" s="1"/>
  <c r="L14" i="2" l="1"/>
  <c r="M14" i="2" s="1"/>
  <c r="G13" i="2" l="1"/>
  <c r="I13" i="2" s="1"/>
  <c r="D13" i="2" l="1"/>
  <c r="H13" i="2" s="1"/>
  <c r="K13" i="2" s="1"/>
  <c r="J13" i="2"/>
  <c r="L13" i="2" l="1"/>
  <c r="M13" i="2" s="1"/>
  <c r="J6" i="3"/>
  <c r="I8" i="3"/>
  <c r="J8" i="3" s="1"/>
  <c r="I9" i="3"/>
  <c r="J9" i="3" s="1"/>
  <c r="I10" i="3"/>
  <c r="J10" i="3" s="1"/>
  <c r="I11" i="3"/>
  <c r="J11" i="3" s="1"/>
  <c r="I12" i="3"/>
  <c r="J12" i="3" s="1"/>
  <c r="I13" i="3"/>
  <c r="J13" i="3" s="1"/>
  <c r="I14" i="3"/>
  <c r="J14" i="3" s="1"/>
  <c r="I15" i="3"/>
  <c r="J15" i="3" s="1"/>
  <c r="I16" i="3"/>
  <c r="J16" i="3" s="1"/>
  <c r="I17" i="3"/>
  <c r="J17" i="3" s="1"/>
  <c r="I18" i="3"/>
  <c r="J18" i="3" s="1"/>
  <c r="I7" i="3"/>
  <c r="J7" i="3" s="1"/>
  <c r="J34" i="1"/>
  <c r="J33" i="1"/>
  <c r="J32" i="1"/>
  <c r="J31" i="1"/>
  <c r="J29" i="1"/>
  <c r="J26" i="1"/>
  <c r="J25" i="1"/>
  <c r="K22" i="1"/>
  <c r="K21" i="1"/>
  <c r="K19" i="1"/>
  <c r="K20" i="1"/>
  <c r="K18" i="1"/>
  <c r="K17" i="1"/>
  <c r="K16" i="1"/>
  <c r="K14" i="1"/>
  <c r="K13" i="1"/>
  <c r="K12" i="1"/>
  <c r="K11" i="1"/>
  <c r="K9" i="1"/>
  <c r="K8" i="1"/>
  <c r="K7" i="1"/>
  <c r="K6" i="1"/>
  <c r="K5" i="1"/>
  <c r="K4" i="1"/>
  <c r="K3" i="1"/>
  <c r="K2" i="1"/>
  <c r="J22" i="1"/>
  <c r="L22" i="1" s="1"/>
  <c r="J21" i="1"/>
  <c r="L21" i="1" s="1"/>
  <c r="J20" i="1"/>
  <c r="L20" i="1" s="1"/>
  <c r="J19" i="1"/>
  <c r="L19" i="1" s="1"/>
  <c r="J18" i="1"/>
  <c r="L18" i="1" s="1"/>
  <c r="J17" i="1"/>
  <c r="L17" i="1" s="1"/>
  <c r="J16" i="1"/>
  <c r="L16" i="1" s="1"/>
  <c r="J15" i="1"/>
  <c r="L15" i="1" s="1"/>
  <c r="J14" i="1"/>
  <c r="L14" i="1" s="1"/>
  <c r="J13" i="1"/>
  <c r="L13" i="1" s="1"/>
  <c r="J12" i="1"/>
  <c r="L12" i="1" s="1"/>
  <c r="J11" i="1"/>
  <c r="L11" i="1" s="1"/>
  <c r="M11" i="1" s="1"/>
  <c r="J9" i="1"/>
  <c r="L9" i="1" s="1"/>
  <c r="M9" i="1" s="1"/>
  <c r="J8" i="1"/>
  <c r="L8" i="1" s="1"/>
  <c r="M8" i="1" s="1"/>
  <c r="J7" i="1"/>
  <c r="L7" i="1" s="1"/>
  <c r="M7" i="1" s="1"/>
  <c r="J6" i="1"/>
  <c r="L6" i="1" s="1"/>
  <c r="M6" i="1" s="1"/>
  <c r="J5" i="1"/>
  <c r="L5" i="1" s="1"/>
  <c r="M5" i="1" s="1"/>
  <c r="J4" i="1"/>
  <c r="L4" i="1" s="1"/>
  <c r="M4" i="1" s="1"/>
  <c r="J3" i="1"/>
  <c r="L3" i="1" s="1"/>
  <c r="M3" i="1" s="1"/>
  <c r="J2" i="1"/>
  <c r="L2" i="1" s="1"/>
  <c r="J19" i="3" l="1"/>
  <c r="B3" i="5" s="1"/>
  <c r="M2" i="1"/>
  <c r="L23" i="1"/>
  <c r="G373" i="1"/>
  <c r="B12" i="2" s="1"/>
  <c r="G370" i="1"/>
  <c r="B11" i="2" s="1"/>
  <c r="G346" i="1"/>
  <c r="B10" i="2" s="1"/>
  <c r="B9" i="2"/>
  <c r="G287" i="1"/>
  <c r="B8" i="2" s="1"/>
  <c r="G240" i="1"/>
  <c r="B7" i="2" s="1"/>
  <c r="G199" i="1"/>
  <c r="B6" i="2" s="1"/>
  <c r="G190" i="1"/>
  <c r="B5" i="2" s="1"/>
  <c r="G137" i="1"/>
  <c r="B4" i="2" s="1"/>
  <c r="G23" i="1"/>
  <c r="B3" i="2" s="1"/>
  <c r="M27" i="1"/>
  <c r="N27" i="1" s="1"/>
  <c r="M28" i="1"/>
  <c r="N28" i="1" s="1"/>
  <c r="M30" i="1"/>
  <c r="N30" i="1" s="1"/>
  <c r="M36" i="1"/>
  <c r="N36" i="1" s="1"/>
  <c r="M44" i="1"/>
  <c r="N44" i="1" s="1"/>
  <c r="M49" i="1"/>
  <c r="N49" i="1" s="1"/>
  <c r="M52" i="1"/>
  <c r="N52" i="1" s="1"/>
  <c r="M53" i="1"/>
  <c r="N53" i="1" s="1"/>
  <c r="M54" i="1"/>
  <c r="N54" i="1" s="1"/>
  <c r="M55" i="1"/>
  <c r="N55" i="1" s="1"/>
  <c r="M56" i="1"/>
  <c r="N56" i="1" s="1"/>
  <c r="M92" i="1"/>
  <c r="N92" i="1" s="1"/>
  <c r="M149" i="1"/>
  <c r="N149" i="1" s="1"/>
  <c r="M159" i="1"/>
  <c r="N159" i="1" s="1"/>
  <c r="M161" i="1"/>
  <c r="N161" i="1" s="1"/>
  <c r="M162" i="1"/>
  <c r="N162" i="1" s="1"/>
  <c r="M163" i="1"/>
  <c r="N163" i="1" s="1"/>
  <c r="M164" i="1"/>
  <c r="N164" i="1" s="1"/>
  <c r="M171" i="1"/>
  <c r="N171" i="1" s="1"/>
  <c r="M172" i="1"/>
  <c r="N172" i="1" s="1"/>
  <c r="M196" i="1"/>
  <c r="N196" i="1" s="1"/>
  <c r="M224" i="1"/>
  <c r="N224" i="1" s="1"/>
  <c r="M253" i="1"/>
  <c r="N253" i="1" s="1"/>
  <c r="M258" i="1"/>
  <c r="N258" i="1" s="1"/>
  <c r="M259" i="1"/>
  <c r="N259" i="1" s="1"/>
  <c r="M267" i="1"/>
  <c r="N267" i="1" s="1"/>
  <c r="M290" i="1"/>
  <c r="N290" i="1" s="1"/>
  <c r="K25" i="1"/>
  <c r="K26" i="1"/>
  <c r="K29" i="1"/>
  <c r="K31" i="1"/>
  <c r="K32" i="1"/>
  <c r="K33" i="1"/>
  <c r="K34" i="1"/>
  <c r="K35" i="1"/>
  <c r="K37" i="1"/>
  <c r="K38" i="1"/>
  <c r="K39" i="1"/>
  <c r="K40" i="1"/>
  <c r="K41" i="1"/>
  <c r="K42" i="1"/>
  <c r="K43" i="1"/>
  <c r="K45" i="1"/>
  <c r="K46" i="1"/>
  <c r="K47" i="1"/>
  <c r="K48" i="1"/>
  <c r="K50" i="1"/>
  <c r="K51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9" i="1"/>
  <c r="K140" i="1"/>
  <c r="K141" i="1"/>
  <c r="K142" i="1"/>
  <c r="K143" i="1"/>
  <c r="K144" i="1"/>
  <c r="K145" i="1"/>
  <c r="K146" i="1"/>
  <c r="K147" i="1"/>
  <c r="K148" i="1"/>
  <c r="K150" i="1"/>
  <c r="K151" i="1"/>
  <c r="K152" i="1"/>
  <c r="K153" i="1"/>
  <c r="K154" i="1"/>
  <c r="K155" i="1"/>
  <c r="K156" i="1"/>
  <c r="K157" i="1"/>
  <c r="K158" i="1"/>
  <c r="K160" i="1"/>
  <c r="K165" i="1"/>
  <c r="K166" i="1"/>
  <c r="K167" i="1"/>
  <c r="K168" i="1"/>
  <c r="K169" i="1"/>
  <c r="K170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2" i="1"/>
  <c r="K193" i="1"/>
  <c r="K194" i="1"/>
  <c r="K195" i="1"/>
  <c r="K197" i="1"/>
  <c r="K198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2" i="1"/>
  <c r="K243" i="1"/>
  <c r="K244" i="1"/>
  <c r="K245" i="1"/>
  <c r="K246" i="1"/>
  <c r="K247" i="1"/>
  <c r="K248" i="1"/>
  <c r="K249" i="1"/>
  <c r="K250" i="1"/>
  <c r="K251" i="1"/>
  <c r="K252" i="1"/>
  <c r="K254" i="1"/>
  <c r="K255" i="1"/>
  <c r="K256" i="1"/>
  <c r="K257" i="1"/>
  <c r="K260" i="1"/>
  <c r="K261" i="1"/>
  <c r="K262" i="1"/>
  <c r="K263" i="1"/>
  <c r="K264" i="1"/>
  <c r="K265" i="1"/>
  <c r="K266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91" i="1"/>
  <c r="K292" i="1"/>
  <c r="K293" i="1"/>
  <c r="K294" i="1"/>
  <c r="K295" i="1"/>
  <c r="K29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2" i="1"/>
  <c r="L25" i="1"/>
  <c r="M25" i="1" s="1"/>
  <c r="L26" i="1"/>
  <c r="M26" i="1" s="1"/>
  <c r="L29" i="1"/>
  <c r="M29" i="1" s="1"/>
  <c r="L31" i="1"/>
  <c r="M31" i="1" s="1"/>
  <c r="L32" i="1"/>
  <c r="M32" i="1" s="1"/>
  <c r="L33" i="1"/>
  <c r="M33" i="1" s="1"/>
  <c r="L34" i="1"/>
  <c r="M34" i="1" s="1"/>
  <c r="J35" i="1"/>
  <c r="L35" i="1" s="1"/>
  <c r="M35" i="1" s="1"/>
  <c r="J37" i="1"/>
  <c r="L37" i="1" s="1"/>
  <c r="M37" i="1" s="1"/>
  <c r="J38" i="1"/>
  <c r="L38" i="1" s="1"/>
  <c r="M38" i="1" s="1"/>
  <c r="J39" i="1"/>
  <c r="L39" i="1" s="1"/>
  <c r="M39" i="1" s="1"/>
  <c r="J40" i="1"/>
  <c r="L40" i="1" s="1"/>
  <c r="M40" i="1" s="1"/>
  <c r="J41" i="1"/>
  <c r="L41" i="1" s="1"/>
  <c r="M41" i="1" s="1"/>
  <c r="J42" i="1"/>
  <c r="L42" i="1" s="1"/>
  <c r="M42" i="1" s="1"/>
  <c r="J43" i="1"/>
  <c r="L43" i="1" s="1"/>
  <c r="M43" i="1" s="1"/>
  <c r="J45" i="1"/>
  <c r="L45" i="1" s="1"/>
  <c r="M45" i="1" s="1"/>
  <c r="J46" i="1"/>
  <c r="L46" i="1" s="1"/>
  <c r="M46" i="1" s="1"/>
  <c r="J47" i="1"/>
  <c r="L47" i="1" s="1"/>
  <c r="M47" i="1" s="1"/>
  <c r="J48" i="1"/>
  <c r="L48" i="1" s="1"/>
  <c r="M48" i="1" s="1"/>
  <c r="J50" i="1"/>
  <c r="L50" i="1" s="1"/>
  <c r="M50" i="1" s="1"/>
  <c r="J51" i="1"/>
  <c r="L51" i="1" s="1"/>
  <c r="M51" i="1" s="1"/>
  <c r="J57" i="1"/>
  <c r="L57" i="1" s="1"/>
  <c r="M57" i="1" s="1"/>
  <c r="J58" i="1"/>
  <c r="L58" i="1" s="1"/>
  <c r="M58" i="1" s="1"/>
  <c r="J59" i="1"/>
  <c r="L59" i="1" s="1"/>
  <c r="M59" i="1" s="1"/>
  <c r="J60" i="1"/>
  <c r="L60" i="1" s="1"/>
  <c r="M60" i="1" s="1"/>
  <c r="J61" i="1"/>
  <c r="L61" i="1" s="1"/>
  <c r="M61" i="1" s="1"/>
  <c r="J62" i="1"/>
  <c r="L62" i="1" s="1"/>
  <c r="M62" i="1" s="1"/>
  <c r="J63" i="1"/>
  <c r="L63" i="1" s="1"/>
  <c r="M63" i="1" s="1"/>
  <c r="J64" i="1"/>
  <c r="L64" i="1" s="1"/>
  <c r="M64" i="1" s="1"/>
  <c r="J65" i="1"/>
  <c r="L65" i="1" s="1"/>
  <c r="M65" i="1" s="1"/>
  <c r="J66" i="1"/>
  <c r="L66" i="1" s="1"/>
  <c r="M66" i="1" s="1"/>
  <c r="J67" i="1"/>
  <c r="L67" i="1" s="1"/>
  <c r="M67" i="1" s="1"/>
  <c r="J68" i="1"/>
  <c r="L68" i="1" s="1"/>
  <c r="M68" i="1" s="1"/>
  <c r="J69" i="1"/>
  <c r="L69" i="1" s="1"/>
  <c r="M69" i="1" s="1"/>
  <c r="J70" i="1"/>
  <c r="L70" i="1" s="1"/>
  <c r="M70" i="1" s="1"/>
  <c r="J71" i="1"/>
  <c r="L71" i="1" s="1"/>
  <c r="M71" i="1" s="1"/>
  <c r="J72" i="1"/>
  <c r="L72" i="1" s="1"/>
  <c r="M72" i="1" s="1"/>
  <c r="J73" i="1"/>
  <c r="L73" i="1" s="1"/>
  <c r="M73" i="1" s="1"/>
  <c r="J74" i="1"/>
  <c r="L74" i="1" s="1"/>
  <c r="M74" i="1" s="1"/>
  <c r="J75" i="1"/>
  <c r="L75" i="1" s="1"/>
  <c r="M75" i="1" s="1"/>
  <c r="J76" i="1"/>
  <c r="L76" i="1" s="1"/>
  <c r="M76" i="1" s="1"/>
  <c r="J77" i="1"/>
  <c r="L77" i="1" s="1"/>
  <c r="M77" i="1" s="1"/>
  <c r="J78" i="1"/>
  <c r="L78" i="1" s="1"/>
  <c r="M78" i="1" s="1"/>
  <c r="J79" i="1"/>
  <c r="L79" i="1" s="1"/>
  <c r="M79" i="1" s="1"/>
  <c r="J80" i="1"/>
  <c r="L80" i="1" s="1"/>
  <c r="M80" i="1" s="1"/>
  <c r="J81" i="1"/>
  <c r="L81" i="1" s="1"/>
  <c r="M81" i="1" s="1"/>
  <c r="J82" i="1"/>
  <c r="L82" i="1" s="1"/>
  <c r="M82" i="1" s="1"/>
  <c r="J83" i="1"/>
  <c r="L83" i="1" s="1"/>
  <c r="M83" i="1" s="1"/>
  <c r="J84" i="1"/>
  <c r="L84" i="1" s="1"/>
  <c r="M84" i="1" s="1"/>
  <c r="J85" i="1"/>
  <c r="L85" i="1" s="1"/>
  <c r="M85" i="1" s="1"/>
  <c r="J86" i="1"/>
  <c r="L86" i="1" s="1"/>
  <c r="M86" i="1" s="1"/>
  <c r="J87" i="1"/>
  <c r="L87" i="1" s="1"/>
  <c r="M87" i="1" s="1"/>
  <c r="J88" i="1"/>
  <c r="L88" i="1" s="1"/>
  <c r="M88" i="1" s="1"/>
  <c r="J89" i="1"/>
  <c r="L89" i="1" s="1"/>
  <c r="M89" i="1" s="1"/>
  <c r="J90" i="1"/>
  <c r="L90" i="1" s="1"/>
  <c r="M90" i="1" s="1"/>
  <c r="J91" i="1"/>
  <c r="L91" i="1" s="1"/>
  <c r="M91" i="1" s="1"/>
  <c r="J93" i="1"/>
  <c r="L93" i="1" s="1"/>
  <c r="M93" i="1" s="1"/>
  <c r="J94" i="1"/>
  <c r="L94" i="1" s="1"/>
  <c r="M94" i="1" s="1"/>
  <c r="J95" i="1"/>
  <c r="L95" i="1" s="1"/>
  <c r="M95" i="1" s="1"/>
  <c r="J96" i="1"/>
  <c r="L96" i="1" s="1"/>
  <c r="M96" i="1" s="1"/>
  <c r="J97" i="1"/>
  <c r="L97" i="1" s="1"/>
  <c r="M97" i="1" s="1"/>
  <c r="J98" i="1"/>
  <c r="L98" i="1" s="1"/>
  <c r="M98" i="1" s="1"/>
  <c r="J99" i="1"/>
  <c r="L99" i="1" s="1"/>
  <c r="M99" i="1" s="1"/>
  <c r="J100" i="1"/>
  <c r="L100" i="1" s="1"/>
  <c r="M100" i="1" s="1"/>
  <c r="J101" i="1"/>
  <c r="L101" i="1" s="1"/>
  <c r="M101" i="1" s="1"/>
  <c r="J102" i="1"/>
  <c r="L102" i="1" s="1"/>
  <c r="M102" i="1" s="1"/>
  <c r="J103" i="1"/>
  <c r="L103" i="1" s="1"/>
  <c r="M103" i="1" s="1"/>
  <c r="J104" i="1"/>
  <c r="L104" i="1" s="1"/>
  <c r="M104" i="1" s="1"/>
  <c r="J105" i="1"/>
  <c r="L105" i="1" s="1"/>
  <c r="M105" i="1" s="1"/>
  <c r="J106" i="1"/>
  <c r="L106" i="1" s="1"/>
  <c r="M106" i="1" s="1"/>
  <c r="J107" i="1"/>
  <c r="L107" i="1" s="1"/>
  <c r="M107" i="1" s="1"/>
  <c r="J108" i="1"/>
  <c r="L108" i="1" s="1"/>
  <c r="M108" i="1" s="1"/>
  <c r="J109" i="1"/>
  <c r="L109" i="1" s="1"/>
  <c r="M109" i="1" s="1"/>
  <c r="J110" i="1"/>
  <c r="L110" i="1" s="1"/>
  <c r="M110" i="1" s="1"/>
  <c r="J111" i="1"/>
  <c r="L111" i="1" s="1"/>
  <c r="M111" i="1" s="1"/>
  <c r="J112" i="1"/>
  <c r="L112" i="1" s="1"/>
  <c r="M112" i="1" s="1"/>
  <c r="J113" i="1"/>
  <c r="L113" i="1" s="1"/>
  <c r="M113" i="1" s="1"/>
  <c r="J114" i="1"/>
  <c r="L114" i="1" s="1"/>
  <c r="M114" i="1" s="1"/>
  <c r="J115" i="1"/>
  <c r="L115" i="1" s="1"/>
  <c r="M115" i="1" s="1"/>
  <c r="J116" i="1"/>
  <c r="L116" i="1" s="1"/>
  <c r="M116" i="1" s="1"/>
  <c r="J117" i="1"/>
  <c r="L117" i="1" s="1"/>
  <c r="M117" i="1" s="1"/>
  <c r="J118" i="1"/>
  <c r="L118" i="1" s="1"/>
  <c r="M118" i="1" s="1"/>
  <c r="J119" i="1"/>
  <c r="L119" i="1" s="1"/>
  <c r="M119" i="1" s="1"/>
  <c r="J120" i="1"/>
  <c r="L120" i="1" s="1"/>
  <c r="M120" i="1" s="1"/>
  <c r="J121" i="1"/>
  <c r="L121" i="1" s="1"/>
  <c r="M121" i="1" s="1"/>
  <c r="J122" i="1"/>
  <c r="L122" i="1" s="1"/>
  <c r="M122" i="1" s="1"/>
  <c r="J123" i="1"/>
  <c r="L123" i="1" s="1"/>
  <c r="M123" i="1" s="1"/>
  <c r="J124" i="1"/>
  <c r="L124" i="1" s="1"/>
  <c r="M124" i="1" s="1"/>
  <c r="J125" i="1"/>
  <c r="L125" i="1" s="1"/>
  <c r="M125" i="1" s="1"/>
  <c r="J126" i="1"/>
  <c r="L126" i="1" s="1"/>
  <c r="M126" i="1" s="1"/>
  <c r="J127" i="1"/>
  <c r="L127" i="1" s="1"/>
  <c r="M127" i="1" s="1"/>
  <c r="J128" i="1"/>
  <c r="L128" i="1" s="1"/>
  <c r="M128" i="1" s="1"/>
  <c r="J129" i="1"/>
  <c r="L129" i="1" s="1"/>
  <c r="M129" i="1" s="1"/>
  <c r="J130" i="1"/>
  <c r="L130" i="1" s="1"/>
  <c r="M130" i="1" s="1"/>
  <c r="J131" i="1"/>
  <c r="L131" i="1" s="1"/>
  <c r="M131" i="1" s="1"/>
  <c r="J132" i="1"/>
  <c r="L132" i="1" s="1"/>
  <c r="M132" i="1" s="1"/>
  <c r="J133" i="1"/>
  <c r="L133" i="1" s="1"/>
  <c r="M133" i="1" s="1"/>
  <c r="J134" i="1"/>
  <c r="L134" i="1" s="1"/>
  <c r="M134" i="1" s="1"/>
  <c r="J135" i="1"/>
  <c r="L135" i="1" s="1"/>
  <c r="M135" i="1" s="1"/>
  <c r="J136" i="1"/>
  <c r="L136" i="1" s="1"/>
  <c r="M136" i="1" s="1"/>
  <c r="J139" i="1"/>
  <c r="L139" i="1" s="1"/>
  <c r="M139" i="1" s="1"/>
  <c r="J140" i="1"/>
  <c r="L140" i="1" s="1"/>
  <c r="M140" i="1" s="1"/>
  <c r="J141" i="1"/>
  <c r="L141" i="1" s="1"/>
  <c r="M141" i="1" s="1"/>
  <c r="J142" i="1"/>
  <c r="L142" i="1" s="1"/>
  <c r="M142" i="1" s="1"/>
  <c r="J143" i="1"/>
  <c r="L143" i="1" s="1"/>
  <c r="M143" i="1" s="1"/>
  <c r="J144" i="1"/>
  <c r="L144" i="1" s="1"/>
  <c r="M144" i="1" s="1"/>
  <c r="J145" i="1"/>
  <c r="L145" i="1" s="1"/>
  <c r="M145" i="1" s="1"/>
  <c r="J146" i="1"/>
  <c r="L146" i="1" s="1"/>
  <c r="M146" i="1" s="1"/>
  <c r="J147" i="1"/>
  <c r="L147" i="1" s="1"/>
  <c r="M147" i="1" s="1"/>
  <c r="J148" i="1"/>
  <c r="L148" i="1" s="1"/>
  <c r="M148" i="1" s="1"/>
  <c r="J150" i="1"/>
  <c r="L150" i="1" s="1"/>
  <c r="M150" i="1" s="1"/>
  <c r="J151" i="1"/>
  <c r="L151" i="1" s="1"/>
  <c r="M151" i="1" s="1"/>
  <c r="J152" i="1"/>
  <c r="L152" i="1" s="1"/>
  <c r="M152" i="1" s="1"/>
  <c r="J153" i="1"/>
  <c r="L153" i="1" s="1"/>
  <c r="M153" i="1" s="1"/>
  <c r="J154" i="1"/>
  <c r="L154" i="1" s="1"/>
  <c r="M154" i="1" s="1"/>
  <c r="J155" i="1"/>
  <c r="L155" i="1" s="1"/>
  <c r="M155" i="1" s="1"/>
  <c r="J156" i="1"/>
  <c r="L156" i="1" s="1"/>
  <c r="M156" i="1" s="1"/>
  <c r="J157" i="1"/>
  <c r="L157" i="1" s="1"/>
  <c r="M157" i="1" s="1"/>
  <c r="J158" i="1"/>
  <c r="L158" i="1" s="1"/>
  <c r="M158" i="1" s="1"/>
  <c r="J160" i="1"/>
  <c r="L160" i="1" s="1"/>
  <c r="M160" i="1" s="1"/>
  <c r="J165" i="1"/>
  <c r="L165" i="1" s="1"/>
  <c r="M165" i="1" s="1"/>
  <c r="J166" i="1"/>
  <c r="L166" i="1" s="1"/>
  <c r="M166" i="1" s="1"/>
  <c r="J167" i="1"/>
  <c r="L167" i="1" s="1"/>
  <c r="M167" i="1" s="1"/>
  <c r="J168" i="1"/>
  <c r="L168" i="1" s="1"/>
  <c r="M168" i="1" s="1"/>
  <c r="J169" i="1"/>
  <c r="L169" i="1" s="1"/>
  <c r="M169" i="1" s="1"/>
  <c r="J170" i="1"/>
  <c r="L170" i="1" s="1"/>
  <c r="M170" i="1" s="1"/>
  <c r="J173" i="1"/>
  <c r="L173" i="1" s="1"/>
  <c r="M173" i="1" s="1"/>
  <c r="J174" i="1"/>
  <c r="L174" i="1" s="1"/>
  <c r="M174" i="1" s="1"/>
  <c r="J175" i="1"/>
  <c r="L175" i="1" s="1"/>
  <c r="M175" i="1" s="1"/>
  <c r="J176" i="1"/>
  <c r="L176" i="1" s="1"/>
  <c r="M176" i="1" s="1"/>
  <c r="J177" i="1"/>
  <c r="L177" i="1" s="1"/>
  <c r="M177" i="1" s="1"/>
  <c r="J178" i="1"/>
  <c r="L178" i="1" s="1"/>
  <c r="M178" i="1" s="1"/>
  <c r="J179" i="1"/>
  <c r="L179" i="1" s="1"/>
  <c r="M179" i="1" s="1"/>
  <c r="J180" i="1"/>
  <c r="L180" i="1" s="1"/>
  <c r="M180" i="1" s="1"/>
  <c r="J181" i="1"/>
  <c r="L181" i="1" s="1"/>
  <c r="M181" i="1" s="1"/>
  <c r="J182" i="1"/>
  <c r="L182" i="1" s="1"/>
  <c r="M182" i="1" s="1"/>
  <c r="J183" i="1"/>
  <c r="L183" i="1" s="1"/>
  <c r="M183" i="1" s="1"/>
  <c r="J184" i="1"/>
  <c r="L184" i="1" s="1"/>
  <c r="M184" i="1" s="1"/>
  <c r="J185" i="1"/>
  <c r="L185" i="1" s="1"/>
  <c r="M185" i="1" s="1"/>
  <c r="J186" i="1"/>
  <c r="L186" i="1" s="1"/>
  <c r="M186" i="1" s="1"/>
  <c r="J187" i="1"/>
  <c r="L187" i="1" s="1"/>
  <c r="M187" i="1" s="1"/>
  <c r="J188" i="1"/>
  <c r="L188" i="1" s="1"/>
  <c r="M188" i="1" s="1"/>
  <c r="J189" i="1"/>
  <c r="L189" i="1" s="1"/>
  <c r="M189" i="1" s="1"/>
  <c r="J192" i="1"/>
  <c r="L192" i="1" s="1"/>
  <c r="M192" i="1" s="1"/>
  <c r="J193" i="1"/>
  <c r="L193" i="1" s="1"/>
  <c r="M193" i="1" s="1"/>
  <c r="J194" i="1"/>
  <c r="L194" i="1" s="1"/>
  <c r="M194" i="1" s="1"/>
  <c r="J195" i="1"/>
  <c r="L195" i="1" s="1"/>
  <c r="M195" i="1" s="1"/>
  <c r="J197" i="1"/>
  <c r="L197" i="1" s="1"/>
  <c r="M197" i="1" s="1"/>
  <c r="J198" i="1"/>
  <c r="L198" i="1" s="1"/>
  <c r="M198" i="1" s="1"/>
  <c r="J201" i="1"/>
  <c r="L201" i="1" s="1"/>
  <c r="M201" i="1" s="1"/>
  <c r="J202" i="1"/>
  <c r="L202" i="1" s="1"/>
  <c r="M202" i="1" s="1"/>
  <c r="J203" i="1"/>
  <c r="L203" i="1" s="1"/>
  <c r="M203" i="1" s="1"/>
  <c r="J204" i="1"/>
  <c r="L204" i="1" s="1"/>
  <c r="M204" i="1" s="1"/>
  <c r="J205" i="1"/>
  <c r="L205" i="1" s="1"/>
  <c r="M205" i="1" s="1"/>
  <c r="J206" i="1"/>
  <c r="L206" i="1" s="1"/>
  <c r="M206" i="1" s="1"/>
  <c r="J207" i="1"/>
  <c r="L207" i="1" s="1"/>
  <c r="M207" i="1" s="1"/>
  <c r="J208" i="1"/>
  <c r="L208" i="1" s="1"/>
  <c r="M208" i="1" s="1"/>
  <c r="J209" i="1"/>
  <c r="L209" i="1" s="1"/>
  <c r="M209" i="1" s="1"/>
  <c r="J210" i="1"/>
  <c r="L210" i="1" s="1"/>
  <c r="M210" i="1" s="1"/>
  <c r="J211" i="1"/>
  <c r="L211" i="1" s="1"/>
  <c r="M211" i="1" s="1"/>
  <c r="J212" i="1"/>
  <c r="L212" i="1" s="1"/>
  <c r="M212" i="1" s="1"/>
  <c r="J213" i="1"/>
  <c r="L213" i="1" s="1"/>
  <c r="M213" i="1" s="1"/>
  <c r="J214" i="1"/>
  <c r="L214" i="1" s="1"/>
  <c r="M214" i="1" s="1"/>
  <c r="J215" i="1"/>
  <c r="L215" i="1" s="1"/>
  <c r="M215" i="1" s="1"/>
  <c r="J216" i="1"/>
  <c r="L216" i="1" s="1"/>
  <c r="M216" i="1" s="1"/>
  <c r="J217" i="1"/>
  <c r="L217" i="1" s="1"/>
  <c r="M217" i="1" s="1"/>
  <c r="J218" i="1"/>
  <c r="L218" i="1" s="1"/>
  <c r="M218" i="1" s="1"/>
  <c r="J219" i="1"/>
  <c r="L219" i="1" s="1"/>
  <c r="M219" i="1" s="1"/>
  <c r="J220" i="1"/>
  <c r="L220" i="1" s="1"/>
  <c r="M220" i="1" s="1"/>
  <c r="J221" i="1"/>
  <c r="L221" i="1" s="1"/>
  <c r="M221" i="1" s="1"/>
  <c r="J222" i="1"/>
  <c r="L222" i="1" s="1"/>
  <c r="M222" i="1" s="1"/>
  <c r="J223" i="1"/>
  <c r="L223" i="1" s="1"/>
  <c r="M223" i="1" s="1"/>
  <c r="J225" i="1"/>
  <c r="L225" i="1" s="1"/>
  <c r="M225" i="1" s="1"/>
  <c r="J226" i="1"/>
  <c r="L226" i="1" s="1"/>
  <c r="M226" i="1" s="1"/>
  <c r="J227" i="1"/>
  <c r="L227" i="1" s="1"/>
  <c r="M227" i="1" s="1"/>
  <c r="J228" i="1"/>
  <c r="L228" i="1" s="1"/>
  <c r="M228" i="1" s="1"/>
  <c r="J229" i="1"/>
  <c r="L229" i="1" s="1"/>
  <c r="M229" i="1" s="1"/>
  <c r="J230" i="1"/>
  <c r="L230" i="1" s="1"/>
  <c r="M230" i="1" s="1"/>
  <c r="J231" i="1"/>
  <c r="L231" i="1" s="1"/>
  <c r="M231" i="1" s="1"/>
  <c r="J232" i="1"/>
  <c r="L232" i="1" s="1"/>
  <c r="M232" i="1" s="1"/>
  <c r="J233" i="1"/>
  <c r="L233" i="1" s="1"/>
  <c r="M233" i="1" s="1"/>
  <c r="J234" i="1"/>
  <c r="L234" i="1" s="1"/>
  <c r="M234" i="1" s="1"/>
  <c r="J235" i="1"/>
  <c r="L235" i="1" s="1"/>
  <c r="M235" i="1" s="1"/>
  <c r="J236" i="1"/>
  <c r="L236" i="1" s="1"/>
  <c r="M236" i="1" s="1"/>
  <c r="J237" i="1"/>
  <c r="L237" i="1" s="1"/>
  <c r="M237" i="1" s="1"/>
  <c r="J238" i="1"/>
  <c r="L238" i="1" s="1"/>
  <c r="M238" i="1" s="1"/>
  <c r="J239" i="1"/>
  <c r="L239" i="1" s="1"/>
  <c r="M239" i="1" s="1"/>
  <c r="J242" i="1"/>
  <c r="L242" i="1" s="1"/>
  <c r="M242" i="1" s="1"/>
  <c r="J243" i="1"/>
  <c r="L243" i="1" s="1"/>
  <c r="M243" i="1" s="1"/>
  <c r="J244" i="1"/>
  <c r="L244" i="1" s="1"/>
  <c r="M244" i="1" s="1"/>
  <c r="J245" i="1"/>
  <c r="L245" i="1" s="1"/>
  <c r="M245" i="1" s="1"/>
  <c r="J246" i="1"/>
  <c r="L246" i="1" s="1"/>
  <c r="M246" i="1" s="1"/>
  <c r="J247" i="1"/>
  <c r="L247" i="1" s="1"/>
  <c r="M247" i="1" s="1"/>
  <c r="J248" i="1"/>
  <c r="L248" i="1" s="1"/>
  <c r="M248" i="1" s="1"/>
  <c r="J249" i="1"/>
  <c r="L249" i="1" s="1"/>
  <c r="M249" i="1" s="1"/>
  <c r="J250" i="1"/>
  <c r="L250" i="1" s="1"/>
  <c r="M250" i="1" s="1"/>
  <c r="J251" i="1"/>
  <c r="L251" i="1" s="1"/>
  <c r="M251" i="1" s="1"/>
  <c r="J252" i="1"/>
  <c r="L252" i="1" s="1"/>
  <c r="M252" i="1" s="1"/>
  <c r="J254" i="1"/>
  <c r="L254" i="1" s="1"/>
  <c r="M254" i="1" s="1"/>
  <c r="J255" i="1"/>
  <c r="L255" i="1" s="1"/>
  <c r="M255" i="1" s="1"/>
  <c r="J256" i="1"/>
  <c r="L256" i="1" s="1"/>
  <c r="M256" i="1" s="1"/>
  <c r="J257" i="1"/>
  <c r="L257" i="1" s="1"/>
  <c r="M257" i="1" s="1"/>
  <c r="J260" i="1"/>
  <c r="L260" i="1" s="1"/>
  <c r="M260" i="1" s="1"/>
  <c r="J261" i="1"/>
  <c r="L261" i="1" s="1"/>
  <c r="M261" i="1" s="1"/>
  <c r="J262" i="1"/>
  <c r="L262" i="1" s="1"/>
  <c r="M262" i="1" s="1"/>
  <c r="J263" i="1"/>
  <c r="L263" i="1" s="1"/>
  <c r="M263" i="1" s="1"/>
  <c r="J264" i="1"/>
  <c r="L264" i="1" s="1"/>
  <c r="M264" i="1" s="1"/>
  <c r="J265" i="1"/>
  <c r="L265" i="1" s="1"/>
  <c r="M265" i="1" s="1"/>
  <c r="J266" i="1"/>
  <c r="L266" i="1" s="1"/>
  <c r="M266" i="1" s="1"/>
  <c r="J268" i="1"/>
  <c r="L268" i="1" s="1"/>
  <c r="M268" i="1" s="1"/>
  <c r="J269" i="1"/>
  <c r="L269" i="1" s="1"/>
  <c r="M269" i="1" s="1"/>
  <c r="J270" i="1"/>
  <c r="L270" i="1" s="1"/>
  <c r="M270" i="1" s="1"/>
  <c r="J271" i="1"/>
  <c r="L271" i="1" s="1"/>
  <c r="M271" i="1" s="1"/>
  <c r="J272" i="1"/>
  <c r="L272" i="1" s="1"/>
  <c r="M272" i="1" s="1"/>
  <c r="J273" i="1"/>
  <c r="L273" i="1" s="1"/>
  <c r="M273" i="1" s="1"/>
  <c r="J274" i="1"/>
  <c r="L274" i="1" s="1"/>
  <c r="M274" i="1" s="1"/>
  <c r="J275" i="1"/>
  <c r="L275" i="1" s="1"/>
  <c r="M275" i="1" s="1"/>
  <c r="J276" i="1"/>
  <c r="L276" i="1" s="1"/>
  <c r="M276" i="1" s="1"/>
  <c r="J277" i="1"/>
  <c r="L277" i="1" s="1"/>
  <c r="M277" i="1" s="1"/>
  <c r="J278" i="1"/>
  <c r="L278" i="1" s="1"/>
  <c r="M278" i="1" s="1"/>
  <c r="J279" i="1"/>
  <c r="L279" i="1" s="1"/>
  <c r="M279" i="1" s="1"/>
  <c r="J280" i="1"/>
  <c r="L280" i="1" s="1"/>
  <c r="M280" i="1" s="1"/>
  <c r="J281" i="1"/>
  <c r="L281" i="1" s="1"/>
  <c r="M281" i="1" s="1"/>
  <c r="J282" i="1"/>
  <c r="L282" i="1" s="1"/>
  <c r="M282" i="1" s="1"/>
  <c r="J283" i="1"/>
  <c r="L283" i="1" s="1"/>
  <c r="M283" i="1" s="1"/>
  <c r="J284" i="1"/>
  <c r="L284" i="1" s="1"/>
  <c r="M284" i="1" s="1"/>
  <c r="J285" i="1"/>
  <c r="L285" i="1" s="1"/>
  <c r="M285" i="1" s="1"/>
  <c r="J286" i="1"/>
  <c r="L286" i="1" s="1"/>
  <c r="M286" i="1" s="1"/>
  <c r="L289" i="1"/>
  <c r="J291" i="1"/>
  <c r="L291" i="1" s="1"/>
  <c r="M291" i="1" s="1"/>
  <c r="J292" i="1"/>
  <c r="L292" i="1" s="1"/>
  <c r="M292" i="1" s="1"/>
  <c r="J293" i="1"/>
  <c r="L293" i="1" s="1"/>
  <c r="M293" i="1" s="1"/>
  <c r="J294" i="1"/>
  <c r="L294" i="1" s="1"/>
  <c r="M294" i="1" s="1"/>
  <c r="J295" i="1"/>
  <c r="L295" i="1" s="1"/>
  <c r="M295" i="1" s="1"/>
  <c r="J296" i="1"/>
  <c r="L296" i="1" s="1"/>
  <c r="M296" i="1" s="1"/>
  <c r="J317" i="1"/>
  <c r="L317" i="1" s="1"/>
  <c r="M317" i="1" s="1"/>
  <c r="J318" i="1"/>
  <c r="L318" i="1" s="1"/>
  <c r="M318" i="1" s="1"/>
  <c r="J319" i="1"/>
  <c r="L319" i="1" s="1"/>
  <c r="M319" i="1" s="1"/>
  <c r="J320" i="1"/>
  <c r="L320" i="1" s="1"/>
  <c r="M320" i="1" s="1"/>
  <c r="J321" i="1"/>
  <c r="L321" i="1" s="1"/>
  <c r="M321" i="1" s="1"/>
  <c r="J322" i="1"/>
  <c r="L322" i="1" s="1"/>
  <c r="M322" i="1" s="1"/>
  <c r="J323" i="1"/>
  <c r="L323" i="1" s="1"/>
  <c r="M323" i="1" s="1"/>
  <c r="J324" i="1"/>
  <c r="L324" i="1" s="1"/>
  <c r="M324" i="1" s="1"/>
  <c r="J325" i="1"/>
  <c r="L325" i="1" s="1"/>
  <c r="M325" i="1" s="1"/>
  <c r="J326" i="1"/>
  <c r="L326" i="1" s="1"/>
  <c r="M326" i="1" s="1"/>
  <c r="J327" i="1"/>
  <c r="L327" i="1" s="1"/>
  <c r="M327" i="1" s="1"/>
  <c r="J328" i="1"/>
  <c r="L328" i="1" s="1"/>
  <c r="M328" i="1" s="1"/>
  <c r="J329" i="1"/>
  <c r="L329" i="1" s="1"/>
  <c r="M329" i="1" s="1"/>
  <c r="J330" i="1"/>
  <c r="L330" i="1" s="1"/>
  <c r="M330" i="1" s="1"/>
  <c r="J331" i="1"/>
  <c r="L331" i="1" s="1"/>
  <c r="M331" i="1" s="1"/>
  <c r="J332" i="1"/>
  <c r="L332" i="1" s="1"/>
  <c r="M332" i="1" s="1"/>
  <c r="J333" i="1"/>
  <c r="L333" i="1" s="1"/>
  <c r="M333" i="1" s="1"/>
  <c r="J334" i="1"/>
  <c r="L334" i="1" s="1"/>
  <c r="M334" i="1" s="1"/>
  <c r="J335" i="1"/>
  <c r="L335" i="1" s="1"/>
  <c r="M335" i="1" s="1"/>
  <c r="J336" i="1"/>
  <c r="L336" i="1" s="1"/>
  <c r="M336" i="1" s="1"/>
  <c r="J337" i="1"/>
  <c r="L337" i="1" s="1"/>
  <c r="M337" i="1" s="1"/>
  <c r="J338" i="1"/>
  <c r="L338" i="1" s="1"/>
  <c r="M338" i="1" s="1"/>
  <c r="J339" i="1"/>
  <c r="L339" i="1" s="1"/>
  <c r="M339" i="1" s="1"/>
  <c r="J340" i="1"/>
  <c r="L340" i="1" s="1"/>
  <c r="M340" i="1" s="1"/>
  <c r="J341" i="1"/>
  <c r="L341" i="1" s="1"/>
  <c r="M341" i="1" s="1"/>
  <c r="J342" i="1"/>
  <c r="L342" i="1" s="1"/>
  <c r="M342" i="1" s="1"/>
  <c r="J343" i="1"/>
  <c r="L343" i="1" s="1"/>
  <c r="M343" i="1" s="1"/>
  <c r="J344" i="1"/>
  <c r="L344" i="1" s="1"/>
  <c r="M344" i="1" s="1"/>
  <c r="J345" i="1"/>
  <c r="L345" i="1" s="1"/>
  <c r="M345" i="1" s="1"/>
  <c r="J348" i="1"/>
  <c r="L348" i="1" s="1"/>
  <c r="M348" i="1" s="1"/>
  <c r="J349" i="1"/>
  <c r="L349" i="1" s="1"/>
  <c r="M349" i="1" s="1"/>
  <c r="J350" i="1"/>
  <c r="L350" i="1" s="1"/>
  <c r="M350" i="1" s="1"/>
  <c r="J351" i="1"/>
  <c r="L351" i="1" s="1"/>
  <c r="M351" i="1" s="1"/>
  <c r="J352" i="1"/>
  <c r="L352" i="1" s="1"/>
  <c r="M352" i="1" s="1"/>
  <c r="J353" i="1"/>
  <c r="L353" i="1" s="1"/>
  <c r="M353" i="1" s="1"/>
  <c r="J354" i="1"/>
  <c r="L354" i="1" s="1"/>
  <c r="M354" i="1" s="1"/>
  <c r="J355" i="1"/>
  <c r="L355" i="1" s="1"/>
  <c r="M355" i="1" s="1"/>
  <c r="J356" i="1"/>
  <c r="L356" i="1" s="1"/>
  <c r="M356" i="1" s="1"/>
  <c r="J357" i="1"/>
  <c r="L357" i="1" s="1"/>
  <c r="M357" i="1" s="1"/>
  <c r="J358" i="1"/>
  <c r="L358" i="1" s="1"/>
  <c r="M358" i="1" s="1"/>
  <c r="J359" i="1"/>
  <c r="L359" i="1" s="1"/>
  <c r="M359" i="1" s="1"/>
  <c r="J360" i="1"/>
  <c r="L360" i="1" s="1"/>
  <c r="M360" i="1" s="1"/>
  <c r="J361" i="1"/>
  <c r="L361" i="1" s="1"/>
  <c r="M361" i="1" s="1"/>
  <c r="J362" i="1"/>
  <c r="L362" i="1" s="1"/>
  <c r="M362" i="1" s="1"/>
  <c r="J363" i="1"/>
  <c r="L363" i="1" s="1"/>
  <c r="M363" i="1" s="1"/>
  <c r="J364" i="1"/>
  <c r="L364" i="1" s="1"/>
  <c r="M364" i="1" s="1"/>
  <c r="J365" i="1"/>
  <c r="L365" i="1" s="1"/>
  <c r="M365" i="1" s="1"/>
  <c r="J366" i="1"/>
  <c r="L366" i="1" s="1"/>
  <c r="M366" i="1" s="1"/>
  <c r="J367" i="1"/>
  <c r="L367" i="1" s="1"/>
  <c r="M367" i="1" s="1"/>
  <c r="J368" i="1"/>
  <c r="L368" i="1" s="1"/>
  <c r="M368" i="1" s="1"/>
  <c r="J369" i="1"/>
  <c r="L369" i="1" s="1"/>
  <c r="M369" i="1" s="1"/>
  <c r="J372" i="1"/>
  <c r="L372" i="1" s="1"/>
  <c r="M372" i="1" s="1"/>
  <c r="M373" i="1" s="1"/>
  <c r="D12" i="2" s="1"/>
  <c r="H12" i="2" s="1"/>
  <c r="K12" i="2" s="1"/>
  <c r="K15" i="1"/>
  <c r="N3" i="1"/>
  <c r="N4" i="1"/>
  <c r="N5" i="1"/>
  <c r="N6" i="1"/>
  <c r="N7" i="1"/>
  <c r="N8" i="1"/>
  <c r="N9" i="1"/>
  <c r="N11" i="1"/>
  <c r="M12" i="1"/>
  <c r="M13" i="1"/>
  <c r="N13" i="1" s="1"/>
  <c r="M14" i="1"/>
  <c r="N14" i="1" s="1"/>
  <c r="M15" i="1"/>
  <c r="M16" i="1"/>
  <c r="N16" i="1" s="1"/>
  <c r="M17" i="1"/>
  <c r="N17" i="1" s="1"/>
  <c r="M18" i="1"/>
  <c r="N18" i="1" s="1"/>
  <c r="M19" i="1"/>
  <c r="N19" i="1" s="1"/>
  <c r="M20" i="1"/>
  <c r="M21" i="1"/>
  <c r="N21" i="1" s="1"/>
  <c r="M22" i="1"/>
  <c r="N22" i="1" s="1"/>
  <c r="L315" i="1" l="1"/>
  <c r="C9" i="2" s="1"/>
  <c r="G9" i="2" s="1"/>
  <c r="I9" i="2" s="1"/>
  <c r="M289" i="1"/>
  <c r="M315" i="1" s="1"/>
  <c r="B15" i="2"/>
  <c r="N15" i="1"/>
  <c r="M240" i="1"/>
  <c r="D7" i="2" s="1"/>
  <c r="H7" i="2" s="1"/>
  <c r="K7" i="2" s="1"/>
  <c r="M346" i="1"/>
  <c r="D10" i="2" s="1"/>
  <c r="H10" i="2" s="1"/>
  <c r="K10" i="2" s="1"/>
  <c r="M190" i="1"/>
  <c r="D5" i="2" s="1"/>
  <c r="H5" i="2" s="1"/>
  <c r="K5" i="2" s="1"/>
  <c r="M137" i="1"/>
  <c r="D4" i="2" s="1"/>
  <c r="H4" i="2" s="1"/>
  <c r="K4" i="2" s="1"/>
  <c r="M370" i="1"/>
  <c r="D11" i="2" s="1"/>
  <c r="H11" i="2" s="1"/>
  <c r="K11" i="2" s="1"/>
  <c r="M287" i="1"/>
  <c r="D8" i="2" s="1"/>
  <c r="H8" i="2" s="1"/>
  <c r="K8" i="2" s="1"/>
  <c r="M199" i="1"/>
  <c r="D6" i="2" s="1"/>
  <c r="H6" i="2" s="1"/>
  <c r="K6" i="2" s="1"/>
  <c r="L199" i="1"/>
  <c r="C6" i="2" s="1"/>
  <c r="G6" i="2" s="1"/>
  <c r="I6" i="2" s="1"/>
  <c r="L137" i="1"/>
  <c r="C4" i="2" s="1"/>
  <c r="G4" i="2" s="1"/>
  <c r="I4" i="2" s="1"/>
  <c r="L190" i="1"/>
  <c r="C5" i="2" s="1"/>
  <c r="G5" i="2" s="1"/>
  <c r="I5" i="2" s="1"/>
  <c r="L240" i="1"/>
  <c r="C7" i="2" s="1"/>
  <c r="G7" i="2" s="1"/>
  <c r="I7" i="2" s="1"/>
  <c r="L287" i="1"/>
  <c r="C8" i="2" s="1"/>
  <c r="G8" i="2" s="1"/>
  <c r="I8" i="2" s="1"/>
  <c r="L346" i="1"/>
  <c r="C10" i="2" s="1"/>
  <c r="G10" i="2" s="1"/>
  <c r="I10" i="2" s="1"/>
  <c r="L370" i="1"/>
  <c r="C11" i="2" s="1"/>
  <c r="G11" i="2" s="1"/>
  <c r="I11" i="2" s="1"/>
  <c r="L373" i="1"/>
  <c r="C12" i="2" s="1"/>
  <c r="G12" i="2" s="1"/>
  <c r="I12" i="2" s="1"/>
  <c r="N121" i="1"/>
  <c r="N113" i="1"/>
  <c r="N105" i="1"/>
  <c r="N97" i="1"/>
  <c r="N51" i="1"/>
  <c r="N46" i="1"/>
  <c r="N41" i="1"/>
  <c r="N37" i="1"/>
  <c r="N25" i="1"/>
  <c r="N12" i="1"/>
  <c r="N368" i="1"/>
  <c r="N364" i="1"/>
  <c r="N360" i="1"/>
  <c r="N356" i="1"/>
  <c r="N352" i="1"/>
  <c r="N348" i="1"/>
  <c r="N342" i="1"/>
  <c r="N338" i="1"/>
  <c r="N334" i="1"/>
  <c r="N330" i="1"/>
  <c r="N326" i="1"/>
  <c r="N322" i="1"/>
  <c r="N318" i="1"/>
  <c r="N295" i="1"/>
  <c r="N291" i="1"/>
  <c r="N284" i="1"/>
  <c r="N280" i="1"/>
  <c r="N276" i="1"/>
  <c r="N272" i="1"/>
  <c r="N268" i="1"/>
  <c r="N263" i="1"/>
  <c r="N257" i="1"/>
  <c r="N252" i="1"/>
  <c r="N248" i="1"/>
  <c r="N244" i="1"/>
  <c r="N238" i="1"/>
  <c r="N234" i="1"/>
  <c r="N230" i="1"/>
  <c r="N226" i="1"/>
  <c r="N221" i="1"/>
  <c r="N217" i="1"/>
  <c r="N213" i="1"/>
  <c r="N209" i="1"/>
  <c r="N205" i="1"/>
  <c r="N201" i="1"/>
  <c r="N194" i="1"/>
  <c r="N188" i="1"/>
  <c r="N184" i="1"/>
  <c r="N180" i="1"/>
  <c r="N176" i="1"/>
  <c r="N170" i="1"/>
  <c r="N166" i="1"/>
  <c r="N157" i="1"/>
  <c r="N153" i="1"/>
  <c r="N148" i="1"/>
  <c r="N144" i="1"/>
  <c r="N140" i="1"/>
  <c r="N134" i="1"/>
  <c r="N130" i="1"/>
  <c r="N126" i="1"/>
  <c r="N122" i="1"/>
  <c r="N118" i="1"/>
  <c r="N114" i="1"/>
  <c r="N110" i="1"/>
  <c r="N106" i="1"/>
  <c r="N102" i="1"/>
  <c r="N98" i="1"/>
  <c r="N94" i="1"/>
  <c r="N89" i="1"/>
  <c r="N85" i="1"/>
  <c r="N81" i="1"/>
  <c r="N77" i="1"/>
  <c r="N73" i="1"/>
  <c r="N69" i="1"/>
  <c r="N65" i="1"/>
  <c r="N61" i="1"/>
  <c r="N57" i="1"/>
  <c r="N47" i="1"/>
  <c r="N42" i="1"/>
  <c r="N38" i="1"/>
  <c r="N33" i="1"/>
  <c r="N26" i="1"/>
  <c r="N372" i="1"/>
  <c r="N373" i="1" s="1"/>
  <c r="J12" i="2" s="1"/>
  <c r="L12" i="2" s="1"/>
  <c r="M12" i="2" s="1"/>
  <c r="N366" i="1"/>
  <c r="N362" i="1"/>
  <c r="N358" i="1"/>
  <c r="N354" i="1"/>
  <c r="N350" i="1"/>
  <c r="N344" i="1"/>
  <c r="N340" i="1"/>
  <c r="N336" i="1"/>
  <c r="N332" i="1"/>
  <c r="N328" i="1"/>
  <c r="N324" i="1"/>
  <c r="N320" i="1"/>
  <c r="N293" i="1"/>
  <c r="N286" i="1"/>
  <c r="N282" i="1"/>
  <c r="N278" i="1"/>
  <c r="N274" i="1"/>
  <c r="N270" i="1"/>
  <c r="N265" i="1"/>
  <c r="N261" i="1"/>
  <c r="N255" i="1"/>
  <c r="N250" i="1"/>
  <c r="N246" i="1"/>
  <c r="N242" i="1"/>
  <c r="N236" i="1"/>
  <c r="N232" i="1"/>
  <c r="N228" i="1"/>
  <c r="N223" i="1"/>
  <c r="N219" i="1"/>
  <c r="N215" i="1"/>
  <c r="N211" i="1"/>
  <c r="N207" i="1"/>
  <c r="N203" i="1"/>
  <c r="N197" i="1"/>
  <c r="N192" i="1"/>
  <c r="N186" i="1"/>
  <c r="N182" i="1"/>
  <c r="N178" i="1"/>
  <c r="N174" i="1"/>
  <c r="N168" i="1"/>
  <c r="N160" i="1"/>
  <c r="N155" i="1"/>
  <c r="N151" i="1"/>
  <c r="N146" i="1"/>
  <c r="N142" i="1"/>
  <c r="N136" i="1"/>
  <c r="N132" i="1"/>
  <c r="N128" i="1"/>
  <c r="N124" i="1"/>
  <c r="N120" i="1"/>
  <c r="N116" i="1"/>
  <c r="N112" i="1"/>
  <c r="N108" i="1"/>
  <c r="N104" i="1"/>
  <c r="N100" i="1"/>
  <c r="N96" i="1"/>
  <c r="N91" i="1"/>
  <c r="N87" i="1"/>
  <c r="N83" i="1"/>
  <c r="N79" i="1"/>
  <c r="N75" i="1"/>
  <c r="N71" i="1"/>
  <c r="N67" i="1"/>
  <c r="N63" i="1"/>
  <c r="N59" i="1"/>
  <c r="N50" i="1"/>
  <c r="N45" i="1"/>
  <c r="N40" i="1"/>
  <c r="N35" i="1"/>
  <c r="N31" i="1"/>
  <c r="N177" i="1"/>
  <c r="N39" i="1"/>
  <c r="N195" i="1"/>
  <c r="N185" i="1"/>
  <c r="N369" i="1"/>
  <c r="N365" i="1"/>
  <c r="N361" i="1"/>
  <c r="N357" i="1"/>
  <c r="N353" i="1"/>
  <c r="N349" i="1"/>
  <c r="N343" i="1"/>
  <c r="N339" i="1"/>
  <c r="N335" i="1"/>
  <c r="N331" i="1"/>
  <c r="N327" i="1"/>
  <c r="N323" i="1"/>
  <c r="N319" i="1"/>
  <c r="N296" i="1"/>
  <c r="N292" i="1"/>
  <c r="N285" i="1"/>
  <c r="N281" i="1"/>
  <c r="N277" i="1"/>
  <c r="N273" i="1"/>
  <c r="N269" i="1"/>
  <c r="N264" i="1"/>
  <c r="N260" i="1"/>
  <c r="N254" i="1"/>
  <c r="N249" i="1"/>
  <c r="N245" i="1"/>
  <c r="N239" i="1"/>
  <c r="N235" i="1"/>
  <c r="N231" i="1"/>
  <c r="N227" i="1"/>
  <c r="N222" i="1"/>
  <c r="N218" i="1"/>
  <c r="N214" i="1"/>
  <c r="N210" i="1"/>
  <c r="N206" i="1"/>
  <c r="N202" i="1"/>
  <c r="N189" i="1"/>
  <c r="N181" i="1"/>
  <c r="N173" i="1"/>
  <c r="N167" i="1"/>
  <c r="N158" i="1"/>
  <c r="N154" i="1"/>
  <c r="N150" i="1"/>
  <c r="N145" i="1"/>
  <c r="N141" i="1"/>
  <c r="N135" i="1"/>
  <c r="N131" i="1"/>
  <c r="N127" i="1"/>
  <c r="N123" i="1"/>
  <c r="N119" i="1"/>
  <c r="N115" i="1"/>
  <c r="N111" i="1"/>
  <c r="N107" i="1"/>
  <c r="N103" i="1"/>
  <c r="N99" i="1"/>
  <c r="N95" i="1"/>
  <c r="N90" i="1"/>
  <c r="N86" i="1"/>
  <c r="N82" i="1"/>
  <c r="N78" i="1"/>
  <c r="N74" i="1"/>
  <c r="N70" i="1"/>
  <c r="N66" i="1"/>
  <c r="N62" i="1"/>
  <c r="N58" i="1"/>
  <c r="N48" i="1"/>
  <c r="N43" i="1"/>
  <c r="N34" i="1"/>
  <c r="N29" i="1"/>
  <c r="N143" i="1"/>
  <c r="N133" i="1"/>
  <c r="N125" i="1"/>
  <c r="N117" i="1"/>
  <c r="N109" i="1"/>
  <c r="N101" i="1"/>
  <c r="N93" i="1"/>
  <c r="N367" i="1"/>
  <c r="N363" i="1"/>
  <c r="N359" i="1"/>
  <c r="N355" i="1"/>
  <c r="N351" i="1"/>
  <c r="N345" i="1"/>
  <c r="N341" i="1"/>
  <c r="N337" i="1"/>
  <c r="N333" i="1"/>
  <c r="N329" i="1"/>
  <c r="N325" i="1"/>
  <c r="N321" i="1"/>
  <c r="N317" i="1"/>
  <c r="N283" i="1"/>
  <c r="N279" i="1"/>
  <c r="N275" i="1"/>
  <c r="N271" i="1"/>
  <c r="N266" i="1"/>
  <c r="N251" i="1"/>
  <c r="N247" i="1"/>
  <c r="N243" i="1"/>
  <c r="N237" i="1"/>
  <c r="N233" i="1"/>
  <c r="N229" i="1"/>
  <c r="N225" i="1"/>
  <c r="N216" i="1"/>
  <c r="N198" i="1"/>
  <c r="N193" i="1"/>
  <c r="N187" i="1"/>
  <c r="N183" i="1"/>
  <c r="N179" i="1"/>
  <c r="N175" i="1"/>
  <c r="N169" i="1"/>
  <c r="N165" i="1"/>
  <c r="N147" i="1"/>
  <c r="N139" i="1"/>
  <c r="N129" i="1"/>
  <c r="N294" i="1"/>
  <c r="N262" i="1"/>
  <c r="N256" i="1"/>
  <c r="N220" i="1"/>
  <c r="N212" i="1"/>
  <c r="N204" i="1"/>
  <c r="N156" i="1"/>
  <c r="N88" i="1"/>
  <c r="N84" i="1"/>
  <c r="N80" i="1"/>
  <c r="N76" i="1"/>
  <c r="N72" i="1"/>
  <c r="N68" i="1"/>
  <c r="N64" i="1"/>
  <c r="N60" i="1"/>
  <c r="N32" i="1"/>
  <c r="N208" i="1"/>
  <c r="N152" i="1"/>
  <c r="N20" i="1"/>
  <c r="D9" i="2" l="1"/>
  <c r="H9" i="2" s="1"/>
  <c r="K9" i="2" s="1"/>
  <c r="N289" i="1"/>
  <c r="N315" i="1" s="1"/>
  <c r="N287" i="1"/>
  <c r="J8" i="2" s="1"/>
  <c r="L8" i="2" s="1"/>
  <c r="M8" i="2" s="1"/>
  <c r="N190" i="1"/>
  <c r="J5" i="2" s="1"/>
  <c r="L5" i="2" s="1"/>
  <c r="M5" i="2" s="1"/>
  <c r="N346" i="1"/>
  <c r="J10" i="2" s="1"/>
  <c r="L10" i="2" s="1"/>
  <c r="M10" i="2" s="1"/>
  <c r="N370" i="1"/>
  <c r="J11" i="2" s="1"/>
  <c r="L11" i="2" s="1"/>
  <c r="M11" i="2" s="1"/>
  <c r="N199" i="1"/>
  <c r="J6" i="2" s="1"/>
  <c r="L6" i="2" s="1"/>
  <c r="M6" i="2" s="1"/>
  <c r="N240" i="1"/>
  <c r="J7" i="2" s="1"/>
  <c r="L7" i="2" s="1"/>
  <c r="M7" i="2" s="1"/>
  <c r="N137" i="1"/>
  <c r="J4" i="2" s="1"/>
  <c r="L4" i="2" s="1"/>
  <c r="M4" i="2" s="1"/>
  <c r="C3" i="2"/>
  <c r="C15" i="2" s="1"/>
  <c r="H5" i="4"/>
  <c r="H6" i="4"/>
  <c r="H7" i="4"/>
  <c r="H8" i="4"/>
  <c r="H9" i="4"/>
  <c r="H10" i="4"/>
  <c r="H11" i="4"/>
  <c r="H12" i="4"/>
  <c r="H13" i="4"/>
  <c r="H14" i="4"/>
  <c r="H15" i="4"/>
  <c r="H16" i="4"/>
  <c r="H17" i="4"/>
  <c r="H4" i="4"/>
  <c r="J9" i="2" l="1"/>
  <c r="G3" i="2"/>
  <c r="G15" i="2" s="1"/>
  <c r="N2" i="1"/>
  <c r="N23" i="1" s="1"/>
  <c r="J3" i="2" s="1"/>
  <c r="M23" i="1"/>
  <c r="D3" i="2" s="1"/>
  <c r="D15" i="2" s="1"/>
  <c r="H18" i="4"/>
  <c r="B4" i="5" s="1"/>
  <c r="L9" i="2" l="1"/>
  <c r="M9" i="2" s="1"/>
  <c r="J15" i="2"/>
  <c r="H3" i="2"/>
  <c r="H15" i="2" s="1"/>
  <c r="I3" i="2"/>
  <c r="I15" i="2" s="1"/>
  <c r="K3" i="2" l="1"/>
  <c r="K15" i="2" s="1"/>
  <c r="L3" i="2" l="1"/>
  <c r="L15" i="2" s="1"/>
  <c r="B2" i="5" s="1"/>
  <c r="B5" i="5" s="1"/>
  <c r="M3" i="2" l="1"/>
  <c r="M15" i="2" s="1"/>
</calcChain>
</file>

<file path=xl/sharedStrings.xml><?xml version="1.0" encoding="utf-8"?>
<sst xmlns="http://schemas.openxmlformats.org/spreadsheetml/2006/main" count="2603" uniqueCount="551">
  <si>
    <t>Werkprogramma</t>
  </si>
  <si>
    <t>Vloersoort</t>
  </si>
  <si>
    <t>Code</t>
  </si>
  <si>
    <t>Omschrijving</t>
  </si>
  <si>
    <t>Norm in m2/uur</t>
  </si>
  <si>
    <t>Uurtarief</t>
  </si>
  <si>
    <t>Kantoor</t>
  </si>
  <si>
    <t>Hard</t>
  </si>
  <si>
    <t>KantoH</t>
  </si>
  <si>
    <t>Kantoor harde vloer</t>
  </si>
  <si>
    <t>Zacht</t>
  </si>
  <si>
    <t>KantoZ</t>
  </si>
  <si>
    <t>Kantoor zachte vloer</t>
  </si>
  <si>
    <t>Kantine</t>
  </si>
  <si>
    <t>KantiH</t>
  </si>
  <si>
    <t>kantine harde vloer</t>
  </si>
  <si>
    <t>KantiZ</t>
  </si>
  <si>
    <t>kantine zachte vloer</t>
  </si>
  <si>
    <t>Keuken-pantry</t>
  </si>
  <si>
    <t>KeukeH</t>
  </si>
  <si>
    <t>keuken-pantry harde vloer</t>
  </si>
  <si>
    <t>KeukeZ</t>
  </si>
  <si>
    <t>keuken-pantry zachte vloer</t>
  </si>
  <si>
    <t>Remise</t>
  </si>
  <si>
    <t>RemisH</t>
  </si>
  <si>
    <t>Remise harde vloer</t>
  </si>
  <si>
    <t>Sanitair</t>
  </si>
  <si>
    <t>SanitH</t>
  </si>
  <si>
    <t>Sanitaire harde vloer</t>
  </si>
  <si>
    <t>Slaapkamer</t>
  </si>
  <si>
    <t>SlaapH</t>
  </si>
  <si>
    <t>Slaapkamer harde vloer</t>
  </si>
  <si>
    <t>SlaapZ</t>
  </si>
  <si>
    <t>Slaapkamer zachte vloer</t>
  </si>
  <si>
    <t>Kleedruimte</t>
  </si>
  <si>
    <t>KleedH</t>
  </si>
  <si>
    <t>Kleedruimte harde vloer</t>
  </si>
  <si>
    <t>Vergader- en instructieruimte</t>
  </si>
  <si>
    <t>VergaH</t>
  </si>
  <si>
    <t>Vergader- en instructieruimte harde vloer</t>
  </si>
  <si>
    <t>VergaZ</t>
  </si>
  <si>
    <t>Vergader- en instructieruimte zachte vloer vloer</t>
  </si>
  <si>
    <t>Verkeersruimten</t>
  </si>
  <si>
    <t>VerkeH</t>
  </si>
  <si>
    <t>verkeersruimte harde vloer</t>
  </si>
  <si>
    <t>VerkeZ</t>
  </si>
  <si>
    <t>Verkeersruimte zachte vloer</t>
  </si>
  <si>
    <t>Werkplaats</t>
  </si>
  <si>
    <t>WerkpH</t>
  </si>
  <si>
    <t>Werkplaats harde vloer</t>
  </si>
  <si>
    <t>GEBOUW/LOCATIE</t>
  </si>
  <si>
    <t>VERD.</t>
  </si>
  <si>
    <t xml:space="preserve">RUIMTE NR </t>
  </si>
  <si>
    <t xml:space="preserve">RUIMTE OMSCHRIJVING </t>
  </si>
  <si>
    <t>RUIMTE CATEGORIE</t>
  </si>
  <si>
    <t>VLOER SOORT</t>
  </si>
  <si>
    <t>M2 VLOER</t>
  </si>
  <si>
    <t>PROGR. CODE</t>
  </si>
  <si>
    <t>FREQ. NOTATIE</t>
  </si>
  <si>
    <t>Prestatie in m2/uur</t>
  </si>
  <si>
    <t>Uren/uitvoering</t>
  </si>
  <si>
    <t>Uren/jaar</t>
  </si>
  <si>
    <t>prijs/jaar</t>
  </si>
  <si>
    <t>Blaricum</t>
  </si>
  <si>
    <t>Begane grond</t>
  </si>
  <si>
    <t>0.01</t>
  </si>
  <si>
    <t>remise</t>
  </si>
  <si>
    <t>gecoat beton</t>
  </si>
  <si>
    <t>0.02</t>
  </si>
  <si>
    <t>kantoor (commandant)</t>
  </si>
  <si>
    <t>Administratieve ruimten</t>
  </si>
  <si>
    <t>0.03</t>
  </si>
  <si>
    <t>kantoor (medewekers)</t>
  </si>
  <si>
    <t>0.04</t>
  </si>
  <si>
    <t>kantoor (secretariaat)</t>
  </si>
  <si>
    <t>0.05</t>
  </si>
  <si>
    <t>verkeersruimte (gang)</t>
  </si>
  <si>
    <t>Gangen en hallen</t>
  </si>
  <si>
    <t>0.06</t>
  </si>
  <si>
    <t>verkeersruimte (entree)</t>
  </si>
  <si>
    <t>Entree/hal</t>
  </si>
  <si>
    <t>inloopmat</t>
  </si>
  <si>
    <t>0.07</t>
  </si>
  <si>
    <t>verkeersruimte (hal)</t>
  </si>
  <si>
    <t>0.08</t>
  </si>
  <si>
    <t>reproruimte</t>
  </si>
  <si>
    <t>0.09</t>
  </si>
  <si>
    <t>werkkast</t>
  </si>
  <si>
    <t>Niet van toepassing</t>
  </si>
  <si>
    <t>0.10</t>
  </si>
  <si>
    <t>magazijn</t>
  </si>
  <si>
    <t>Opslagruimten</t>
  </si>
  <si>
    <t>0.11</t>
  </si>
  <si>
    <t>werkplaats algemeen</t>
  </si>
  <si>
    <t>0.12</t>
  </si>
  <si>
    <t>0.13</t>
  </si>
  <si>
    <t>ruimte bluskleding/toilet</t>
  </si>
  <si>
    <t>Sanitaire ruimten</t>
  </si>
  <si>
    <t>dhgt</t>
  </si>
  <si>
    <t>0.14</t>
  </si>
  <si>
    <t>herentoilet</t>
  </si>
  <si>
    <t>0.15</t>
  </si>
  <si>
    <t>miva/damestoilet</t>
  </si>
  <si>
    <t>0.16</t>
  </si>
  <si>
    <t>kleedkamer dames + douche</t>
  </si>
  <si>
    <t>Kleedruimten</t>
  </si>
  <si>
    <t>0.17</t>
  </si>
  <si>
    <t>kleedkamer heren</t>
  </si>
  <si>
    <t>0.18</t>
  </si>
  <si>
    <t>magazijn keuken</t>
  </si>
  <si>
    <t>0.19</t>
  </si>
  <si>
    <t>bar</t>
  </si>
  <si>
    <t>Pantry/koffiecorner/keuken</t>
  </si>
  <si>
    <t>0.20</t>
  </si>
  <si>
    <t>leslokaal/kantine</t>
  </si>
  <si>
    <t>Vergaderruimte/leslokaal</t>
  </si>
  <si>
    <t>0.21</t>
  </si>
  <si>
    <t>keuken</t>
  </si>
  <si>
    <t>Blaricum Totaal</t>
  </si>
  <si>
    <t>Hilversum</t>
  </si>
  <si>
    <t>Stalling</t>
  </si>
  <si>
    <t>beton</t>
  </si>
  <si>
    <t>Voertuig werkplaats</t>
  </si>
  <si>
    <t>Houtwerkplaats</t>
  </si>
  <si>
    <t>gietvloer</t>
  </si>
  <si>
    <t>Metaalwerkplaats</t>
  </si>
  <si>
    <t>Kledingmagazijn</t>
  </si>
  <si>
    <t>Vuile ruimte</t>
  </si>
  <si>
    <t>Opslag</t>
  </si>
  <si>
    <t>Kantoor TD</t>
  </si>
  <si>
    <t>Administratieve ruimten TS2 locaties</t>
  </si>
  <si>
    <t>Kantoor uitvoering FZ</t>
  </si>
  <si>
    <t>linoleum</t>
  </si>
  <si>
    <t>Bevelvoerders</t>
  </si>
  <si>
    <t>Werkkast</t>
  </si>
  <si>
    <t>Toilet</t>
  </si>
  <si>
    <t>Lockerruimte heren</t>
  </si>
  <si>
    <t>Doucheruimte</t>
  </si>
  <si>
    <t>Vrij lockerruimte H.</t>
  </si>
  <si>
    <t>Lockerruimte D.</t>
  </si>
  <si>
    <t>Doucheruimte D.</t>
  </si>
  <si>
    <t>nvt</t>
  </si>
  <si>
    <t>Verkeersruimte</t>
  </si>
  <si>
    <t>0.22</t>
  </si>
  <si>
    <t>Lift</t>
  </si>
  <si>
    <t>Liften</t>
  </si>
  <si>
    <t>parket</t>
  </si>
  <si>
    <t>0.24</t>
  </si>
  <si>
    <t>Receptie</t>
  </si>
  <si>
    <t>vloertegel</t>
  </si>
  <si>
    <t>0.25</t>
  </si>
  <si>
    <t>Balie/kantoor</t>
  </si>
  <si>
    <t>0.26</t>
  </si>
  <si>
    <t>Technische ruimte</t>
  </si>
  <si>
    <t>1e etage</t>
  </si>
  <si>
    <t>1.1</t>
  </si>
  <si>
    <t>rubber noppen</t>
  </si>
  <si>
    <t>1.2</t>
  </si>
  <si>
    <t>Magazijn</t>
  </si>
  <si>
    <t>1.3</t>
  </si>
  <si>
    <t>Serverruimte</t>
  </si>
  <si>
    <t>verharde vloer</t>
  </si>
  <si>
    <t>1.4</t>
  </si>
  <si>
    <t>1.5</t>
  </si>
  <si>
    <t>Electrowerkplaats</t>
  </si>
  <si>
    <t>1.6</t>
  </si>
  <si>
    <t>Linnenkast</t>
  </si>
  <si>
    <t>1.7</t>
  </si>
  <si>
    <t>1.8</t>
  </si>
  <si>
    <t>Toilet heren</t>
  </si>
  <si>
    <t>1.9</t>
  </si>
  <si>
    <t>Toilet dames</t>
  </si>
  <si>
    <t>1.10</t>
  </si>
  <si>
    <t>Slaapkamer 1</t>
  </si>
  <si>
    <t>Slaapkamers alleen periodiek</t>
  </si>
  <si>
    <t>Slaapkamer 2</t>
  </si>
  <si>
    <t>Slaapkamer 3</t>
  </si>
  <si>
    <t>Slaapkamer 4</t>
  </si>
  <si>
    <t>Slaapkamer 5</t>
  </si>
  <si>
    <t>Slaapkamer 6</t>
  </si>
  <si>
    <t>Slaapkamer 7</t>
  </si>
  <si>
    <t>Slaapkamer 8</t>
  </si>
  <si>
    <t>Slaapkamer 9</t>
  </si>
  <si>
    <t>Slaapkamer 10</t>
  </si>
  <si>
    <t>1.11</t>
  </si>
  <si>
    <t>Slaapkamerdouche 1</t>
  </si>
  <si>
    <t xml:space="preserve">Sanitaire ruimten </t>
  </si>
  <si>
    <t>Slaapkamerdouche 2</t>
  </si>
  <si>
    <t>Slaapkamerdouche 3</t>
  </si>
  <si>
    <t>Slaapkamerdouche 4</t>
  </si>
  <si>
    <t>Slaapkamerdouche 5</t>
  </si>
  <si>
    <t>Slaapkamerdouche 6</t>
  </si>
  <si>
    <t>Slaapkamerdouche 7</t>
  </si>
  <si>
    <t>Slaapkamerdouche 8</t>
  </si>
  <si>
    <t>Slaapkamerdouche 9</t>
  </si>
  <si>
    <t>Slaapkamerdouche 10</t>
  </si>
  <si>
    <t>1.12</t>
  </si>
  <si>
    <t>1.13</t>
  </si>
  <si>
    <t>Huiskamer 1</t>
  </si>
  <si>
    <t>Huiskamer alleen periodiek</t>
  </si>
  <si>
    <t>1.14</t>
  </si>
  <si>
    <t>Huiskamer 2</t>
  </si>
  <si>
    <t>1.15</t>
  </si>
  <si>
    <t>2e etage</t>
  </si>
  <si>
    <t>2.1</t>
  </si>
  <si>
    <t>Leslokaal</t>
  </si>
  <si>
    <t>2.2</t>
  </si>
  <si>
    <t>2.3</t>
  </si>
  <si>
    <t>2.4</t>
  </si>
  <si>
    <t>Vrijwilligers</t>
  </si>
  <si>
    <t>2.5</t>
  </si>
  <si>
    <t>Fitness</t>
  </si>
  <si>
    <t>Fitness ruimten excl. apparatuur</t>
  </si>
  <si>
    <t>sportvloer</t>
  </si>
  <si>
    <t>2.6</t>
  </si>
  <si>
    <t>Archief</t>
  </si>
  <si>
    <t>2.7</t>
  </si>
  <si>
    <t xml:space="preserve">Toilet </t>
  </si>
  <si>
    <t>2.8</t>
  </si>
  <si>
    <t>2.9</t>
  </si>
  <si>
    <t>2.10</t>
  </si>
  <si>
    <t>2.11</t>
  </si>
  <si>
    <t>Repro</t>
  </si>
  <si>
    <t>2.12</t>
  </si>
  <si>
    <t>Opslag keuken</t>
  </si>
  <si>
    <t>2.13</t>
  </si>
  <si>
    <t>Keuken</t>
  </si>
  <si>
    <t>2.14</t>
  </si>
  <si>
    <t>Vergaderruimte</t>
  </si>
  <si>
    <t>tapijt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</si>
  <si>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</si>
  <si>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</si>
  <si>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</si>
  <si>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</si>
  <si>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</si>
  <si>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</si>
  <si>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</si>
  <si>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</si>
  <si>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</si>
  <si>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</si>
  <si>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</si>
  <si>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2.26</t>
  </si>
  <si>
    <t>2.27</t>
  </si>
  <si>
    <t>2.28</t>
  </si>
  <si>
    <t>2.29</t>
  </si>
  <si>
    <t>2.30</t>
  </si>
  <si>
    <t>2.31</t>
  </si>
  <si>
    <t>2.32</t>
  </si>
  <si>
    <t>2.33</t>
  </si>
  <si>
    <t>2.34</t>
  </si>
  <si>
    <t>2.35</t>
  </si>
  <si>
    <t>2.36</t>
  </si>
  <si>
    <t>2.37</t>
  </si>
  <si>
    <t>2.38</t>
  </si>
  <si>
    <t>2.39</t>
  </si>
  <si>
    <t>2.40</t>
  </si>
  <si>
    <t>2.41</t>
  </si>
  <si>
    <t>2.42</t>
  </si>
  <si>
    <t>2.43</t>
  </si>
  <si>
    <t>2.44</t>
  </si>
  <si>
    <t>2.45</t>
  </si>
  <si>
    <t>2.46</t>
  </si>
  <si>
    <t>2.47</t>
  </si>
  <si>
    <t>Circ. Ruimte *</t>
  </si>
  <si>
    <t>2.48</t>
  </si>
  <si>
    <t>Circ. Ruimte</t>
  </si>
  <si>
    <t>2.49</t>
  </si>
  <si>
    <t>2.50</t>
  </si>
  <si>
    <t>2.51</t>
  </si>
  <si>
    <t>2.52</t>
  </si>
  <si>
    <t>2.53</t>
  </si>
  <si>
    <t>2.54</t>
  </si>
  <si>
    <t>Restaurant</t>
  </si>
  <si>
    <t>Restaurant/kantine/huiskamer</t>
  </si>
  <si>
    <t>Hilversum Totaal</t>
  </si>
  <si>
    <t>Huizen</t>
  </si>
  <si>
    <t>Kantoor commandant</t>
  </si>
  <si>
    <t>Kantoor Preventie</t>
  </si>
  <si>
    <t>Kantoor Preparatie/Admin.</t>
  </si>
  <si>
    <t>Werkarchief</t>
  </si>
  <si>
    <t>Lino</t>
  </si>
  <si>
    <t>Verbindingsapparatuur</t>
  </si>
  <si>
    <t>Spreekkamer</t>
  </si>
  <si>
    <t>Entree</t>
  </si>
  <si>
    <t>Gang/hal</t>
  </si>
  <si>
    <t>Trappenhuis beg. naar 1e</t>
  </si>
  <si>
    <t>Trappenhuizen</t>
  </si>
  <si>
    <t>lino</t>
  </si>
  <si>
    <t>Noodtrappenhuis beg/kantine</t>
  </si>
  <si>
    <t>Toilet Miva</t>
  </si>
  <si>
    <t xml:space="preserve">Toilet/kleedruimte/douche dames  </t>
  </si>
  <si>
    <t>Was-/kleedruimte heren</t>
  </si>
  <si>
    <t>Douches heren</t>
  </si>
  <si>
    <t>Nis voor duikleding</t>
  </si>
  <si>
    <t>Herentoiletten</t>
  </si>
  <si>
    <t>Ruimte Latil</t>
  </si>
  <si>
    <t xml:space="preserve">Remise </t>
  </si>
  <si>
    <t>gec.beton</t>
  </si>
  <si>
    <t>20a</t>
  </si>
  <si>
    <t>Persluchtkamer</t>
  </si>
  <si>
    <t>Trappenhuis kelder</t>
  </si>
  <si>
    <t>Kantoor oh.medewerker</t>
  </si>
  <si>
    <t>Kantoor ondercommandant</t>
  </si>
  <si>
    <t>Kelder</t>
  </si>
  <si>
    <t>Kleedruimte/jeugdhonk</t>
  </si>
  <si>
    <t>Hal kelder</t>
  </si>
  <si>
    <t>1e verdieping</t>
  </si>
  <si>
    <t>Compressorruimte</t>
  </si>
  <si>
    <t>Garderobe</t>
  </si>
  <si>
    <t>Bar</t>
  </si>
  <si>
    <t>44a</t>
  </si>
  <si>
    <t>Instructieruimte</t>
  </si>
  <si>
    <t>Rookruimte</t>
  </si>
  <si>
    <t>Rookruimten</t>
  </si>
  <si>
    <t>Gang verdieping</t>
  </si>
  <si>
    <t>Toiletruimte</t>
  </si>
  <si>
    <t xml:space="preserve">1e verdieping </t>
  </si>
  <si>
    <t>Huiskamer</t>
  </si>
  <si>
    <t>33a</t>
  </si>
  <si>
    <t>Douche</t>
  </si>
  <si>
    <t>033b</t>
  </si>
  <si>
    <t>Administratieve ruimten alleen periodiek</t>
  </si>
  <si>
    <t>28a</t>
  </si>
  <si>
    <t>Gangen en hallen allleen periodiek</t>
  </si>
  <si>
    <t>Huizen Totaal</t>
  </si>
  <si>
    <t>Huizen nevenpost</t>
  </si>
  <si>
    <t>Herentoilet/douches</t>
  </si>
  <si>
    <t>Damestoilet/douche</t>
  </si>
  <si>
    <t>Huizen Nevenpost Totaal</t>
  </si>
  <si>
    <t>Laren</t>
  </si>
  <si>
    <t>kantoor</t>
  </si>
  <si>
    <t>printer</t>
  </si>
  <si>
    <t>kantoor (2 werkplekken)</t>
  </si>
  <si>
    <t>verkeersruimte (buitenentree)</t>
  </si>
  <si>
    <t>mat</t>
  </si>
  <si>
    <t>verkeersruimte (trap)</t>
  </si>
  <si>
    <t>bergingen</t>
  </si>
  <si>
    <t>toiletten</t>
  </si>
  <si>
    <t>Begane grond nieuwbouw</t>
  </si>
  <si>
    <t>douche en toiletruimte</t>
  </si>
  <si>
    <t>kleedruimte brandweerpakken</t>
  </si>
  <si>
    <t>garage verdieping</t>
  </si>
  <si>
    <t>bestaande bouw verdieping</t>
  </si>
  <si>
    <t>1.03</t>
  </si>
  <si>
    <t>1.01</t>
  </si>
  <si>
    <t>verkeersruimte (nis)</t>
  </si>
  <si>
    <t>1.02</t>
  </si>
  <si>
    <t>lift</t>
  </si>
  <si>
    <t>marmoleum</t>
  </si>
  <si>
    <t>1.04</t>
  </si>
  <si>
    <t>natte ruimte</t>
  </si>
  <si>
    <t>1.05</t>
  </si>
  <si>
    <t>vergaderruimte</t>
  </si>
  <si>
    <t>1.06</t>
  </si>
  <si>
    <t>leslokaal</t>
  </si>
  <si>
    <t>kantine</t>
  </si>
  <si>
    <t>barruimte</t>
  </si>
  <si>
    <t>1.07</t>
  </si>
  <si>
    <t>1.08</t>
  </si>
  <si>
    <t>1.09</t>
  </si>
  <si>
    <t>1.09a</t>
  </si>
  <si>
    <t>1.10a</t>
  </si>
  <si>
    <t>rookruimte</t>
  </si>
  <si>
    <t>Laren Totaal</t>
  </si>
  <si>
    <t>Bussum</t>
  </si>
  <si>
    <t>kantoor locatiemanager</t>
  </si>
  <si>
    <t>kantoor (administratie)</t>
  </si>
  <si>
    <t>kantoor (preparatie)</t>
  </si>
  <si>
    <t>kantoor (techniek)</t>
  </si>
  <si>
    <t>kantoor (preventie)</t>
  </si>
  <si>
    <t>vergaderruimte (preventie)</t>
  </si>
  <si>
    <t>stalling voertuigen</t>
  </si>
  <si>
    <t>werkplaats</t>
  </si>
  <si>
    <t>kantoor (bevelhebber)</t>
  </si>
  <si>
    <t>steen</t>
  </si>
  <si>
    <t>ademluchtvulruimte</t>
  </si>
  <si>
    <t>ademlucht werkplaats</t>
  </si>
  <si>
    <t>kelder</t>
  </si>
  <si>
    <t>douche &amp; toiletruimte (heren)</t>
  </si>
  <si>
    <t>magazijn (kleding)</t>
  </si>
  <si>
    <t>magazijn (vuurvlieg)</t>
  </si>
  <si>
    <t>slangenruimte</t>
  </si>
  <si>
    <t>magazijn (repressie)</t>
  </si>
  <si>
    <t>ruimte jeugdbrandweer</t>
  </si>
  <si>
    <t>balkon</t>
  </si>
  <si>
    <t>hout</t>
  </si>
  <si>
    <t>kantine/leslokaal</t>
  </si>
  <si>
    <t>steen/lino</t>
  </si>
  <si>
    <t>Fitnessruimte</t>
  </si>
  <si>
    <t>Sportvloer</t>
  </si>
  <si>
    <t>Huiskamer/kantoor/keuken</t>
  </si>
  <si>
    <t xml:space="preserve">Slaapkamer </t>
  </si>
  <si>
    <t xml:space="preserve">Gangen en hallen </t>
  </si>
  <si>
    <t>Lockerruimte</t>
  </si>
  <si>
    <t>Hal/entree</t>
  </si>
  <si>
    <t>Lino/mat</t>
  </si>
  <si>
    <t>Bussum Totaal</t>
  </si>
  <si>
    <t>Muiden</t>
  </si>
  <si>
    <t>Politiepost</t>
  </si>
  <si>
    <t>Kantoor 1</t>
  </si>
  <si>
    <t>Hal</t>
  </si>
  <si>
    <t>Droog/kleedruimte dames</t>
  </si>
  <si>
    <t>Douche dames</t>
  </si>
  <si>
    <t>Berging/droogpakken</t>
  </si>
  <si>
    <t>cementvloer</t>
  </si>
  <si>
    <t>Bluskleding</t>
  </si>
  <si>
    <t>Droog/kleedruimte heren</t>
  </si>
  <si>
    <t>Douche heren</t>
  </si>
  <si>
    <t>0.11a</t>
  </si>
  <si>
    <t>Heren toiletten kazerne</t>
  </si>
  <si>
    <t>0.11b</t>
  </si>
  <si>
    <t>Heren toiletten voorruimte kazerne</t>
  </si>
  <si>
    <t>Dames/MIVA toiletten kazerne</t>
  </si>
  <si>
    <t>gec. beton</t>
  </si>
  <si>
    <t>Kantoor 2</t>
  </si>
  <si>
    <t>Kantoor 3/spreekkamer</t>
  </si>
  <si>
    <t>Kantine/instructieruimte</t>
  </si>
  <si>
    <t>laminaat</t>
  </si>
  <si>
    <t>Keuken/bar</t>
  </si>
  <si>
    <t>1.06a</t>
  </si>
  <si>
    <t>Herentoilet</t>
  </si>
  <si>
    <t>1.06b</t>
  </si>
  <si>
    <t>Herentoilet voorruimte</t>
  </si>
  <si>
    <t>1.07a</t>
  </si>
  <si>
    <t>Damestoilet</t>
  </si>
  <si>
    <t>1.07b</t>
  </si>
  <si>
    <t>Damestoilet voorruimte</t>
  </si>
  <si>
    <t>Techniek</t>
  </si>
  <si>
    <t>Gang</t>
  </si>
  <si>
    <t>Trappenhis</t>
  </si>
  <si>
    <t>Muiden Totaal</t>
  </si>
  <si>
    <t>Nederhorst den Berg</t>
  </si>
  <si>
    <t>Tegel</t>
  </si>
  <si>
    <t>Tapijt</t>
  </si>
  <si>
    <t>Hoofd computerruimte</t>
  </si>
  <si>
    <t>Entree uitruk</t>
  </si>
  <si>
    <t>Mat</t>
  </si>
  <si>
    <t>Sanitair dames</t>
  </si>
  <si>
    <t>Gietvloer</t>
  </si>
  <si>
    <t>Sanitair heren</t>
  </si>
  <si>
    <t>Kleedruimte heren</t>
  </si>
  <si>
    <t>Trap</t>
  </si>
  <si>
    <t>Trap entree</t>
  </si>
  <si>
    <t>Hout</t>
  </si>
  <si>
    <t>Overloop</t>
  </si>
  <si>
    <t>Berging leslokaal</t>
  </si>
  <si>
    <t>Leslokaal / vergaderruimte</t>
  </si>
  <si>
    <t>Berging kantine</t>
  </si>
  <si>
    <t>Galerij</t>
  </si>
  <si>
    <t>Beton</t>
  </si>
  <si>
    <t>Trap nooduitgang</t>
  </si>
  <si>
    <t>Nederhorst den Berg totaal</t>
  </si>
  <si>
    <t>Kortenhoef</t>
  </si>
  <si>
    <t xml:space="preserve">Entree </t>
  </si>
  <si>
    <t>Ruimte bluskleding</t>
  </si>
  <si>
    <t>Kleedruimte dames</t>
  </si>
  <si>
    <t>Damestoilet en douche</t>
  </si>
  <si>
    <t>Kantoor BVD</t>
  </si>
  <si>
    <t>Kopieerruimte/verkeersruimte</t>
  </si>
  <si>
    <t>Kantoor postcdt.</t>
  </si>
  <si>
    <t>Kantoor medewerkers</t>
  </si>
  <si>
    <t>Berging keuken</t>
  </si>
  <si>
    <t>Berging personeelsver.</t>
  </si>
  <si>
    <t>Kortenhoef Totaal</t>
  </si>
  <si>
    <t>Muiderberg</t>
  </si>
  <si>
    <t>begane grond</t>
  </si>
  <si>
    <t>Muiderberg Totaal</t>
  </si>
  <si>
    <t>Loosdrecht</t>
  </si>
  <si>
    <t xml:space="preserve">Kleedruimte </t>
  </si>
  <si>
    <t>Douches en kleedruimte</t>
  </si>
  <si>
    <t>Miva toilet</t>
  </si>
  <si>
    <t>Kantoorruimte</t>
  </si>
  <si>
    <t>Bar/instructieruimte</t>
  </si>
  <si>
    <t xml:space="preserve">Keuken </t>
  </si>
  <si>
    <t>Badkamer 1</t>
  </si>
  <si>
    <t>Badkamer 2</t>
  </si>
  <si>
    <t>Woonkamer</t>
  </si>
  <si>
    <t>Loosdrecht Totaal</t>
  </si>
  <si>
    <t>Naarden</t>
  </si>
  <si>
    <t>Naarden Totaal</t>
  </si>
  <si>
    <t>OPP</t>
  </si>
  <si>
    <t>uren/uitvoering</t>
  </si>
  <si>
    <t>% objectleiding</t>
  </si>
  <si>
    <t>Uurtarief objectleiding</t>
  </si>
  <si>
    <t>Uren objectleiding/uitvoering</t>
  </si>
  <si>
    <t>Uren objectleiding/jaar</t>
  </si>
  <si>
    <t>Prijs objectleiding/uitvoering</t>
  </si>
  <si>
    <t>Prijs regulier/jaar</t>
  </si>
  <si>
    <t>Prijs objectleiding/jaar</t>
  </si>
  <si>
    <t>Prijs totaal/jaar</t>
  </si>
  <si>
    <t>Prijs per maand</t>
  </si>
  <si>
    <t>Totaal</t>
  </si>
  <si>
    <t>Prijsvorming glasbewassing</t>
  </si>
  <si>
    <t>Activiteit</t>
  </si>
  <si>
    <t>Freq per jaar</t>
  </si>
  <si>
    <t>Gevelglas binnenzijde (m2)</t>
  </si>
  <si>
    <t>Prijs per m2 Gevelglas binnenzijde</t>
  </si>
  <si>
    <t>Gevelglas buitenzijde (m2)</t>
  </si>
  <si>
    <t>Prijs per m2 gevelglas buitenzijde</t>
  </si>
  <si>
    <t>Separatieglas (m2 is totaal)</t>
  </si>
  <si>
    <t>Prijs per m2 gevelglas</t>
  </si>
  <si>
    <t>Beurtprijs</t>
  </si>
  <si>
    <t>Jaarprijs</t>
  </si>
  <si>
    <t>Beurtprijs hoogwerker Hilversum</t>
  </si>
  <si>
    <t>Glasbewassing Hilversum</t>
  </si>
  <si>
    <t>Reinigen gevelbeplating Hilversum</t>
  </si>
  <si>
    <t>Glasbewassing Bussum</t>
  </si>
  <si>
    <t>Glasbewassing Huizen</t>
  </si>
  <si>
    <t>Glasbewassing Huizen Nevenpost</t>
  </si>
  <si>
    <t>Glasbewassing Kortenhoef</t>
  </si>
  <si>
    <t>Glasbewassing Loosdrecht</t>
  </si>
  <si>
    <t>Glasbewassing Nederhorst den Berg</t>
  </si>
  <si>
    <t>Glasbewassing Blaricum</t>
  </si>
  <si>
    <t>Glasbewassing Laren</t>
  </si>
  <si>
    <t>Glasbewassing Muiden</t>
  </si>
  <si>
    <t>Glasbewassing Muiderberg</t>
  </si>
  <si>
    <t>Totaalprijs glasbewassing</t>
  </si>
  <si>
    <t>Prijsvorming regiewerk</t>
  </si>
  <si>
    <t>staffel m2</t>
  </si>
  <si>
    <t>Prijs  excl. B.T.W</t>
  </si>
  <si>
    <t>Aantallen (geschat) *</t>
  </si>
  <si>
    <t>Eenheid</t>
  </si>
  <si>
    <t>Strippen/conserveren linoleum vloer (2 lagen was, incl in- en uitruimen</t>
  </si>
  <si>
    <t>0-200</t>
  </si>
  <si>
    <t xml:space="preserve">per m2 </t>
  </si>
  <si>
    <t xml:space="preserve">201-500 </t>
  </si>
  <si>
    <t>per m2</t>
  </si>
  <si>
    <t>&gt;500</t>
  </si>
  <si>
    <t>Tapijtreinigen middels sproei-extractiemethode</t>
  </si>
  <si>
    <t>201-500</t>
  </si>
  <si>
    <t>Tapijtreinigen middels koolzuurmethode</t>
  </si>
  <si>
    <t>Schrobben harde vloer</t>
  </si>
  <si>
    <t>Uurtarief regiemedewerker</t>
  </si>
  <si>
    <t>-</t>
  </si>
  <si>
    <t>per uur</t>
  </si>
  <si>
    <t>Uurtarief regiemedewerker specialistisch</t>
  </si>
  <si>
    <t>Totaalprijs regiewerkzaamheden</t>
  </si>
  <si>
    <t>* Aan de genoemde aantallen kunnen geen rechten worden ontleend.</t>
  </si>
  <si>
    <t>Gangen en hallen alleen periodiek</t>
  </si>
  <si>
    <t>Totaalblad regulierwerk</t>
  </si>
  <si>
    <t>Totaalblad glasbewassing</t>
  </si>
  <si>
    <t>Totaalblad regiewerk</t>
  </si>
  <si>
    <t>Inschrijfsom</t>
  </si>
  <si>
    <t>Voor akkoord</t>
  </si>
  <si>
    <t>Naam organisatie</t>
  </si>
  <si>
    <t>Naam rechtsgeldig vertegenwoordiger</t>
  </si>
  <si>
    <t>Functie rechtsgeldig vertegenwoordiger</t>
  </si>
  <si>
    <t>Datum</t>
  </si>
  <si>
    <t>Handtekening</t>
  </si>
  <si>
    <t>gec. Beton</t>
  </si>
  <si>
    <t>Inloopmat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</si>
</sst>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164" formatCode="0.00_)"/>
    <numFmt numFmtId="165" formatCode="_-&quot;€&quot;\ * #,##0.00_-;_-&quot;€&quot;\ * #,##0.00\-;_-&quot;€&quot;\ * &quot;-&quot;??_-;_-@_-"/>
    <numFmt numFmtId="166" formatCode="&quot;€&quot;\ #,##0.00"/>
    <numFmt numFmtId="167" formatCode="0.0000"/>
    <numFmt numFmtId="168" formatCode="&quot;€&quot;\ #,##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Helv"/>
    </font>
    <font>
      <sz val="12"/>
      <name val="Helv"/>
    </font>
    <font>
      <sz val="10"/>
      <color theme="1"/>
      <name val="Arial"/>
      <family val="2"/>
    </font>
    <font>
      <b/>
      <sz val="11"/>
      <color indexed="9"/>
      <name val="Calibri"/>
      <family val="2"/>
      <scheme val="minor"/>
    </font>
    <font>
      <sz val="10"/>
      <name val="Calibri"/>
      <family val="2"/>
      <scheme val="minor"/>
    </font>
    <font>
      <sz val="10"/>
      <color indexed="9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4" fillId="0" borderId="0"/>
    <xf numFmtId="0" fontId="2" fillId="0" borderId="0"/>
    <xf numFmtId="44" fontId="1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5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4">
    <xf numFmtId="0" fontId="0" fillId="0" borderId="0" xfId="0"/>
    <xf numFmtId="166" fontId="0" fillId="0" borderId="7" xfId="0" applyNumberFormat="1" applyBorder="1"/>
    <xf numFmtId="0" fontId="0" fillId="0" borderId="7" xfId="0" applyBorder="1"/>
    <xf numFmtId="0" fontId="0" fillId="0" borderId="7" xfId="0" quotePrefix="1" applyBorder="1"/>
    <xf numFmtId="0" fontId="0" fillId="4" borderId="7" xfId="0" applyFill="1" applyBorder="1"/>
    <xf numFmtId="166" fontId="0" fillId="2" borderId="7" xfId="0" applyNumberFormat="1" applyFill="1" applyBorder="1"/>
    <xf numFmtId="0" fontId="6" fillId="3" borderId="1" xfId="5" applyFont="1" applyFill="1" applyBorder="1" applyAlignment="1" applyProtection="1">
      <alignment horizontal="left" vertical="center"/>
      <protection locked="0"/>
    </xf>
    <xf numFmtId="0" fontId="8" fillId="3" borderId="2" xfId="5" applyFont="1" applyFill="1" applyBorder="1" applyAlignment="1" applyProtection="1">
      <alignment horizontal="left"/>
      <protection locked="0"/>
    </xf>
    <xf numFmtId="0" fontId="8" fillId="3" borderId="2" xfId="5" applyFont="1" applyFill="1" applyBorder="1" applyAlignment="1" applyProtection="1">
      <alignment horizontal="center"/>
      <protection locked="0"/>
    </xf>
    <xf numFmtId="0" fontId="8" fillId="3" borderId="3" xfId="5" applyFont="1" applyFill="1" applyBorder="1" applyAlignment="1" applyProtection="1">
      <alignment horizontal="right"/>
      <protection locked="0"/>
    </xf>
    <xf numFmtId="1" fontId="8" fillId="3" borderId="3" xfId="5" applyNumberFormat="1" applyFont="1" applyFill="1" applyBorder="1" applyAlignment="1" applyProtection="1">
      <alignment horizontal="right"/>
      <protection locked="0"/>
    </xf>
    <xf numFmtId="0" fontId="8" fillId="3" borderId="4" xfId="5" applyFont="1" applyFill="1" applyBorder="1" applyAlignment="1" applyProtection="1">
      <alignment horizontal="left"/>
      <protection locked="0"/>
    </xf>
    <xf numFmtId="0" fontId="8" fillId="3" borderId="5" xfId="5" applyFont="1" applyFill="1" applyBorder="1" applyAlignment="1" applyProtection="1">
      <alignment horizontal="left"/>
      <protection locked="0"/>
    </xf>
    <xf numFmtId="0" fontId="8" fillId="3" borderId="5" xfId="5" applyFont="1" applyFill="1" applyBorder="1" applyAlignment="1" applyProtection="1">
      <alignment horizontal="center"/>
      <protection locked="0"/>
    </xf>
    <xf numFmtId="0" fontId="8" fillId="3" borderId="6" xfId="5" applyFont="1" applyFill="1" applyBorder="1" applyAlignment="1" applyProtection="1">
      <alignment horizontal="right"/>
      <protection locked="0"/>
    </xf>
    <xf numFmtId="1" fontId="8" fillId="3" borderId="6" xfId="5" applyNumberFormat="1" applyFont="1" applyFill="1" applyBorder="1" applyAlignment="1" applyProtection="1">
      <alignment horizontal="right"/>
      <protection locked="0"/>
    </xf>
    <xf numFmtId="0" fontId="7" fillId="0" borderId="0" xfId="3" applyFont="1" applyProtection="1">
      <protection locked="0"/>
    </xf>
    <xf numFmtId="166" fontId="0" fillId="0" borderId="0" xfId="0" applyNumberFormat="1"/>
    <xf numFmtId="0" fontId="0" fillId="0" borderId="0" xfId="0" applyAlignment="1">
      <alignment wrapText="1"/>
    </xf>
    <xf numFmtId="0" fontId="9" fillId="0" borderId="0" xfId="0" applyFont="1"/>
    <xf numFmtId="166" fontId="9" fillId="0" borderId="0" xfId="0" applyNumberFormat="1" applyFont="1"/>
    <xf numFmtId="2" fontId="0" fillId="0" borderId="0" xfId="0" applyNumberFormat="1"/>
    <xf numFmtId="167" fontId="0" fillId="0" borderId="0" xfId="0" applyNumberFormat="1"/>
    <xf numFmtId="4" fontId="0" fillId="0" borderId="0" xfId="0" applyNumberFormat="1"/>
    <xf numFmtId="0" fontId="0" fillId="0" borderId="8" xfId="0" applyBorder="1"/>
    <xf numFmtId="0" fontId="9" fillId="0" borderId="8" xfId="0" applyFont="1" applyBorder="1"/>
    <xf numFmtId="10" fontId="9" fillId="0" borderId="0" xfId="0" applyNumberFormat="1" applyFont="1"/>
    <xf numFmtId="166" fontId="0" fillId="2" borderId="8" xfId="0" applyNumberFormat="1" applyFill="1" applyBorder="1"/>
    <xf numFmtId="0" fontId="0" fillId="5" borderId="8" xfId="0" applyFill="1" applyBorder="1" applyAlignment="1">
      <alignment wrapText="1"/>
    </xf>
    <xf numFmtId="2" fontId="0" fillId="5" borderId="8" xfId="0" applyNumberFormat="1" applyFill="1" applyBorder="1" applyAlignment="1">
      <alignment wrapText="1"/>
    </xf>
    <xf numFmtId="166" fontId="0" fillId="5" borderId="8" xfId="0" applyNumberFormat="1" applyFill="1" applyBorder="1" applyAlignment="1">
      <alignment wrapText="1"/>
    </xf>
    <xf numFmtId="167" fontId="0" fillId="5" borderId="8" xfId="0" applyNumberFormat="1" applyFill="1" applyBorder="1" applyAlignment="1">
      <alignment wrapText="1"/>
    </xf>
    <xf numFmtId="0" fontId="0" fillId="6" borderId="8" xfId="0" applyFill="1" applyBorder="1"/>
    <xf numFmtId="2" fontId="0" fillId="2" borderId="8" xfId="0" applyNumberFormat="1" applyFill="1" applyBorder="1"/>
    <xf numFmtId="0" fontId="8" fillId="3" borderId="4" xfId="5" applyFont="1" applyFill="1" applyBorder="1" applyAlignment="1" applyProtection="1">
      <alignment horizontal="left" wrapText="1"/>
      <protection locked="0"/>
    </xf>
    <xf numFmtId="0" fontId="8" fillId="3" borderId="5" xfId="5" applyFont="1" applyFill="1" applyBorder="1" applyAlignment="1" applyProtection="1">
      <alignment horizontal="left" wrapText="1"/>
      <protection locked="0"/>
    </xf>
    <xf numFmtId="0" fontId="8" fillId="3" borderId="5" xfId="5" applyFont="1" applyFill="1" applyBorder="1" applyAlignment="1" applyProtection="1">
      <alignment horizontal="center" wrapText="1"/>
      <protection locked="0"/>
    </xf>
    <xf numFmtId="0" fontId="8" fillId="3" borderId="6" xfId="5" applyFont="1" applyFill="1" applyBorder="1" applyAlignment="1" applyProtection="1">
      <alignment horizontal="right" wrapText="1"/>
      <protection locked="0"/>
    </xf>
    <xf numFmtId="1" fontId="8" fillId="3" borderId="6" xfId="5" applyNumberFormat="1" applyFont="1" applyFill="1" applyBorder="1" applyAlignment="1" applyProtection="1">
      <alignment horizontal="right" wrapText="1"/>
      <protection locked="0"/>
    </xf>
    <xf numFmtId="4" fontId="0" fillId="0" borderId="7" xfId="0" applyNumberFormat="1" applyBorder="1"/>
    <xf numFmtId="2" fontId="0" fillId="0" borderId="7" xfId="0" applyNumberFormat="1" applyBorder="1"/>
    <xf numFmtId="3" fontId="0" fillId="5" borderId="8" xfId="0" applyNumberFormat="1" applyFill="1" applyBorder="1" applyAlignment="1">
      <alignment wrapText="1"/>
    </xf>
    <xf numFmtId="3" fontId="0" fillId="0" borderId="0" xfId="0" applyNumberFormat="1"/>
    <xf numFmtId="168" fontId="0" fillId="5" borderId="8" xfId="0" applyNumberFormat="1" applyFill="1" applyBorder="1" applyAlignment="1">
      <alignment wrapText="1"/>
    </xf>
    <xf numFmtId="168" fontId="0" fillId="0" borderId="0" xfId="0" applyNumberFormat="1"/>
    <xf numFmtId="2" fontId="9" fillId="0" borderId="0" xfId="0" applyNumberFormat="1" applyFont="1"/>
    <xf numFmtId="16" fontId="0" fillId="0" borderId="0" xfId="0" applyNumberFormat="1"/>
    <xf numFmtId="10" fontId="9" fillId="2" borderId="8" xfId="0" applyNumberFormat="1" applyFont="1" applyFill="1" applyBorder="1"/>
    <xf numFmtId="166" fontId="9" fillId="2" borderId="8" xfId="0" applyNumberFormat="1" applyFont="1" applyFill="1" applyBorder="1"/>
    <xf numFmtId="0" fontId="0" fillId="2" borderId="0" xfId="0" applyFill="1"/>
    <xf numFmtId="2" fontId="0" fillId="2" borderId="0" xfId="0" applyNumberFormat="1" applyFill="1"/>
    <xf numFmtId="166" fontId="0" fillId="2" borderId="0" xfId="0" applyNumberFormat="1" applyFill="1"/>
    <xf numFmtId="2" fontId="9" fillId="2" borderId="0" xfId="0" applyNumberFormat="1" applyFont="1" applyFill="1"/>
    <xf numFmtId="166" fontId="9" fillId="2" borderId="0" xfId="0" applyNumberFormat="1" applyFont="1" applyFill="1"/>
    <xf numFmtId="2" fontId="9" fillId="2" borderId="8" xfId="0" applyNumberFormat="1" applyFont="1" applyFill="1" applyBorder="1"/>
    <xf numFmtId="167" fontId="0" fillId="2" borderId="8" xfId="0" applyNumberFormat="1" applyFill="1" applyBorder="1"/>
    <xf numFmtId="168" fontId="0" fillId="2" borderId="8" xfId="0" applyNumberFormat="1" applyFill="1" applyBorder="1"/>
    <xf numFmtId="3" fontId="0" fillId="2" borderId="8" xfId="0" applyNumberFormat="1" applyFill="1" applyBorder="1"/>
    <xf numFmtId="4" fontId="0" fillId="2" borderId="8" xfId="0" applyNumberFormat="1" applyFill="1" applyBorder="1"/>
    <xf numFmtId="167" fontId="9" fillId="2" borderId="8" xfId="0" applyNumberFormat="1" applyFont="1" applyFill="1" applyBorder="1"/>
    <xf numFmtId="166" fontId="9" fillId="2" borderId="7" xfId="0" applyNumberFormat="1" applyFont="1" applyFill="1" applyBorder="1"/>
    <xf numFmtId="0" fontId="9" fillId="2" borderId="0" xfId="0" applyFont="1" applyFill="1"/>
    <xf numFmtId="0" fontId="10" fillId="0" borderId="8" xfId="0" applyFont="1" applyBorder="1"/>
    <xf numFmtId="166" fontId="10" fillId="2" borderId="8" xfId="0" applyNumberFormat="1" applyFont="1" applyFill="1" applyBorder="1"/>
    <xf numFmtId="0" fontId="11" fillId="0" borderId="8" xfId="0" applyFont="1" applyBorder="1"/>
    <xf numFmtId="166" fontId="11" fillId="2" borderId="8" xfId="0" applyNumberFormat="1" applyFont="1" applyFill="1" applyBorder="1"/>
    <xf numFmtId="0" fontId="12" fillId="8" borderId="8" xfId="0" applyFont="1" applyFill="1" applyBorder="1"/>
    <xf numFmtId="0" fontId="12" fillId="8" borderId="8" xfId="0" applyFont="1" applyFill="1" applyBorder="1" applyAlignment="1">
      <alignment horizontal="left" vertical="top"/>
    </xf>
    <xf numFmtId="2" fontId="0" fillId="7" borderId="8" xfId="0" applyNumberFormat="1" applyFill="1" applyBorder="1" applyProtection="1">
      <protection locked="0"/>
    </xf>
    <xf numFmtId="166" fontId="0" fillId="7" borderId="8" xfId="0" applyNumberFormat="1" applyFill="1" applyBorder="1" applyProtection="1">
      <protection locked="0"/>
    </xf>
    <xf numFmtId="10" fontId="0" fillId="7" borderId="8" xfId="0" applyNumberFormat="1" applyFill="1" applyBorder="1" applyProtection="1">
      <protection locked="0"/>
    </xf>
    <xf numFmtId="166" fontId="0" fillId="7" borderId="7" xfId="0" applyNumberFormat="1" applyFill="1" applyBorder="1" applyProtection="1">
      <protection locked="0"/>
    </xf>
    <xf numFmtId="10" fontId="12" fillId="7" borderId="8" xfId="10" applyNumberFormat="1" applyFont="1" applyFill="1" applyBorder="1" applyAlignment="1" applyProtection="1">
      <alignment horizontal="center" wrapText="1"/>
      <protection locked="0"/>
    </xf>
    <xf numFmtId="0" fontId="13" fillId="8" borderId="8" xfId="0" applyFont="1" applyFill="1" applyBorder="1" applyAlignment="1">
      <alignment horizontal="left"/>
    </xf>
  </cellXfs>
  <cellStyles count="11">
    <cellStyle name="Normal_ KLM-CTR(STA)-Recap.xls" xfId="5" xr:uid="{00000000-0005-0000-0000-000000000000}"/>
    <cellStyle name="Procent 2" xfId="6" xr:uid="{00000000-0005-0000-0000-000001000000}"/>
    <cellStyle name="Standaard" xfId="0" builtinId="0"/>
    <cellStyle name="Standaard 2" xfId="1" xr:uid="{00000000-0005-0000-0000-000003000000}"/>
    <cellStyle name="Standaard 2 2" xfId="3" xr:uid="{00000000-0005-0000-0000-000004000000}"/>
    <cellStyle name="Standaard 3" xfId="2" xr:uid="{00000000-0005-0000-0000-000005000000}"/>
    <cellStyle name="Standaard 4" xfId="8" xr:uid="{00000000-0005-0000-0000-000006000000}"/>
    <cellStyle name="Valuta 2" xfId="7" xr:uid="{00000000-0005-0000-0000-000007000000}"/>
    <cellStyle name="Valuta 3" xfId="4" xr:uid="{00000000-0005-0000-0000-000008000000}"/>
    <cellStyle name="Valuta 3 2" xfId="9" xr:uid="{00000000-0005-0000-0000-000009000000}"/>
    <cellStyle name="Valuta 4" xfId="10" xr:uid="{881C1FA7-5A66-4C0E-9955-AC5B334337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rfgv.sharepoint.com/RBOGV/Facilitaire%20zaken/Schoonmaak/Aanbesteding%20schoonmaak%202014-2015/BGV-Calculatiemodel%20versie%200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elichting calculatiemodel"/>
      <sheetName val="Info blad"/>
      <sheetName val="1-Contractblad glasbewassing"/>
      <sheetName val="1-Contractblad schoonmaak"/>
      <sheetName val="1-Prijzen per locatie"/>
      <sheetName val="2-Kengetal"/>
      <sheetName val="Blad2"/>
      <sheetName val="3-Basis ruimtestaat"/>
      <sheetName val="4-Premies en opslagen"/>
      <sheetName val="5-Opbouw uurtarieven"/>
      <sheetName val="6- toeslagenmatrix"/>
      <sheetName val="7-Machine-investeringskosten"/>
      <sheetName val="8-Afroepprij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F21"/>
  <sheetViews>
    <sheetView workbookViewId="0">
      <selection activeCell="D14" sqref="D14"/>
    </sheetView>
  </sheetViews>
  <sheetFormatPr defaultRowHeight="15" x14ac:dyDescent="0.25"/>
  <cols>
    <col min="1" max="1" width="28" bestFit="1" customWidth="1"/>
    <col min="2" max="2" width="10.42578125" bestFit="1" customWidth="1"/>
    <col min="3" max="3" width="10.42578125" customWidth="1"/>
    <col min="4" max="4" width="44.7109375" bestFit="1" customWidth="1"/>
    <col min="5" max="5" width="15.28515625" bestFit="1" customWidth="1"/>
  </cols>
  <sheetData>
    <row r="5" spans="1:6" x14ac:dyDescent="0.25">
      <c r="A5" s="32" t="s">
        <v>0</v>
      </c>
      <c r="B5" s="32" t="s">
        <v>1</v>
      </c>
      <c r="C5" s="32" t="s">
        <v>2</v>
      </c>
      <c r="D5" s="32" t="s">
        <v>3</v>
      </c>
      <c r="E5" s="32" t="s">
        <v>4</v>
      </c>
      <c r="F5" s="32" t="s">
        <v>5</v>
      </c>
    </row>
    <row r="6" spans="1:6" x14ac:dyDescent="0.25">
      <c r="A6" s="24" t="s">
        <v>6</v>
      </c>
      <c r="B6" s="24" t="s">
        <v>7</v>
      </c>
      <c r="C6" s="24" t="s">
        <v>8</v>
      </c>
      <c r="D6" s="24" t="s">
        <v>9</v>
      </c>
      <c r="E6" s="68"/>
      <c r="F6" s="69"/>
    </row>
    <row r="7" spans="1:6" x14ac:dyDescent="0.25">
      <c r="A7" s="24" t="s">
        <v>6</v>
      </c>
      <c r="B7" s="24" t="s">
        <v>10</v>
      </c>
      <c r="C7" s="24" t="s">
        <v>11</v>
      </c>
      <c r="D7" s="24" t="s">
        <v>12</v>
      </c>
      <c r="E7" s="68"/>
      <c r="F7" s="69"/>
    </row>
    <row r="8" spans="1:6" x14ac:dyDescent="0.25">
      <c r="A8" s="24" t="s">
        <v>13</v>
      </c>
      <c r="B8" s="24" t="s">
        <v>7</v>
      </c>
      <c r="C8" s="24" t="s">
        <v>14</v>
      </c>
      <c r="D8" s="24" t="s">
        <v>15</v>
      </c>
      <c r="E8" s="68"/>
      <c r="F8" s="69"/>
    </row>
    <row r="9" spans="1:6" x14ac:dyDescent="0.25">
      <c r="A9" s="24" t="s">
        <v>13</v>
      </c>
      <c r="B9" s="24" t="s">
        <v>10</v>
      </c>
      <c r="C9" s="24" t="s">
        <v>16</v>
      </c>
      <c r="D9" s="24" t="s">
        <v>17</v>
      </c>
      <c r="E9" s="68"/>
      <c r="F9" s="69"/>
    </row>
    <row r="10" spans="1:6" x14ac:dyDescent="0.25">
      <c r="A10" s="24" t="s">
        <v>18</v>
      </c>
      <c r="B10" s="24" t="s">
        <v>7</v>
      </c>
      <c r="C10" s="24" t="s">
        <v>19</v>
      </c>
      <c r="D10" s="24" t="s">
        <v>20</v>
      </c>
      <c r="E10" s="68"/>
      <c r="F10" s="69"/>
    </row>
    <row r="11" spans="1:6" x14ac:dyDescent="0.25">
      <c r="A11" s="24" t="s">
        <v>18</v>
      </c>
      <c r="B11" s="24" t="s">
        <v>10</v>
      </c>
      <c r="C11" s="24" t="s">
        <v>21</v>
      </c>
      <c r="D11" s="24" t="s">
        <v>22</v>
      </c>
      <c r="E11" s="68"/>
      <c r="F11" s="69"/>
    </row>
    <row r="12" spans="1:6" x14ac:dyDescent="0.25">
      <c r="A12" s="24" t="s">
        <v>23</v>
      </c>
      <c r="B12" s="24" t="s">
        <v>7</v>
      </c>
      <c r="C12" s="24" t="s">
        <v>24</v>
      </c>
      <c r="D12" s="24" t="s">
        <v>25</v>
      </c>
      <c r="E12" s="68"/>
      <c r="F12" s="69"/>
    </row>
    <row r="13" spans="1:6" x14ac:dyDescent="0.25">
      <c r="A13" s="24" t="s">
        <v>26</v>
      </c>
      <c r="B13" s="24" t="s">
        <v>7</v>
      </c>
      <c r="C13" s="24" t="s">
        <v>27</v>
      </c>
      <c r="D13" s="24" t="s">
        <v>28</v>
      </c>
      <c r="E13" s="68"/>
      <c r="F13" s="69"/>
    </row>
    <row r="14" spans="1:6" x14ac:dyDescent="0.25">
      <c r="A14" s="24" t="s">
        <v>29</v>
      </c>
      <c r="B14" s="24" t="s">
        <v>7</v>
      </c>
      <c r="C14" s="24" t="s">
        <v>30</v>
      </c>
      <c r="D14" s="24" t="s">
        <v>31</v>
      </c>
      <c r="E14" s="68"/>
      <c r="F14" s="69"/>
    </row>
    <row r="15" spans="1:6" x14ac:dyDescent="0.25">
      <c r="A15" s="24" t="s">
        <v>29</v>
      </c>
      <c r="B15" s="24" t="s">
        <v>10</v>
      </c>
      <c r="C15" s="24" t="s">
        <v>32</v>
      </c>
      <c r="D15" s="24" t="s">
        <v>33</v>
      </c>
      <c r="E15" s="68"/>
      <c r="F15" s="69"/>
    </row>
    <row r="16" spans="1:6" x14ac:dyDescent="0.25">
      <c r="A16" s="24" t="s">
        <v>34</v>
      </c>
      <c r="B16" s="24" t="s">
        <v>7</v>
      </c>
      <c r="C16" s="24" t="s">
        <v>35</v>
      </c>
      <c r="D16" s="24" t="s">
        <v>36</v>
      </c>
      <c r="E16" s="68"/>
      <c r="F16" s="69"/>
    </row>
    <row r="17" spans="1:6" x14ac:dyDescent="0.25">
      <c r="A17" s="24" t="s">
        <v>37</v>
      </c>
      <c r="B17" s="24" t="s">
        <v>7</v>
      </c>
      <c r="C17" s="24" t="s">
        <v>38</v>
      </c>
      <c r="D17" s="24" t="s">
        <v>39</v>
      </c>
      <c r="E17" s="68"/>
      <c r="F17" s="69"/>
    </row>
    <row r="18" spans="1:6" x14ac:dyDescent="0.25">
      <c r="A18" s="24" t="s">
        <v>37</v>
      </c>
      <c r="B18" s="24" t="s">
        <v>10</v>
      </c>
      <c r="C18" s="24" t="s">
        <v>40</v>
      </c>
      <c r="D18" s="24" t="s">
        <v>41</v>
      </c>
      <c r="E18" s="68"/>
      <c r="F18" s="69"/>
    </row>
    <row r="19" spans="1:6" x14ac:dyDescent="0.25">
      <c r="A19" s="24" t="s">
        <v>42</v>
      </c>
      <c r="B19" s="24" t="s">
        <v>7</v>
      </c>
      <c r="C19" s="24" t="s">
        <v>43</v>
      </c>
      <c r="D19" s="24" t="s">
        <v>44</v>
      </c>
      <c r="E19" s="68"/>
      <c r="F19" s="69"/>
    </row>
    <row r="20" spans="1:6" x14ac:dyDescent="0.25">
      <c r="A20" s="24" t="s">
        <v>42</v>
      </c>
      <c r="B20" s="24" t="s">
        <v>10</v>
      </c>
      <c r="C20" s="24" t="s">
        <v>45</v>
      </c>
      <c r="D20" s="24" t="s">
        <v>46</v>
      </c>
      <c r="E20" s="68"/>
      <c r="F20" s="69"/>
    </row>
    <row r="21" spans="1:6" x14ac:dyDescent="0.25">
      <c r="A21" s="24" t="s">
        <v>47</v>
      </c>
      <c r="B21" s="24" t="s">
        <v>7</v>
      </c>
      <c r="C21" s="24" t="s">
        <v>48</v>
      </c>
      <c r="D21" s="24" t="s">
        <v>49</v>
      </c>
      <c r="E21" s="68"/>
      <c r="F21" s="69"/>
    </row>
  </sheetData>
  <sheetProtection algorithmName="SHA-512" hashValue="hdPlYiFa8ngHp3zpPXCOZUJ6s5+Y1TCcT5w0S3kAq0pv0tUKChZCbctsnFgYO8swnEuVc/HXePcwU3tZaV92Yg==" saltValue="CkcF1PUyzCqGt7G/rQ+oPQ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97"/>
  <sheetViews>
    <sheetView workbookViewId="0">
      <pane ySplit="1" topLeftCell="A144" activePane="bottomLeft" state="frozen"/>
      <selection activeCell="B1" sqref="B1"/>
      <selection pane="bottomLeft" activeCell="D160" sqref="D160"/>
    </sheetView>
  </sheetViews>
  <sheetFormatPr defaultRowHeight="15" x14ac:dyDescent="0.25"/>
  <cols>
    <col min="1" max="1" width="26.140625" bestFit="1" customWidth="1"/>
    <col min="2" max="2" width="15" customWidth="1"/>
    <col min="3" max="3" width="13.85546875" customWidth="1"/>
    <col min="4" max="4" width="27" customWidth="1"/>
    <col min="5" max="5" width="34.42578125" bestFit="1" customWidth="1"/>
    <col min="6" max="6" width="13.28515625" bestFit="1" customWidth="1"/>
    <col min="7" max="7" width="9.85546875" bestFit="1" customWidth="1"/>
    <col min="8" max="8" width="13.140625" bestFit="1" customWidth="1"/>
    <col min="9" max="9" width="14.42578125" bestFit="1" customWidth="1"/>
    <col min="10" max="10" width="18.42578125" bestFit="1" customWidth="1"/>
    <col min="11" max="11" width="9.140625" style="17"/>
    <col min="12" max="12" width="15.42578125" style="21" bestFit="1" customWidth="1"/>
    <col min="13" max="13" width="10.5703125" style="21" bestFit="1" customWidth="1"/>
    <col min="14" max="14" width="12.5703125" style="17" bestFit="1" customWidth="1"/>
  </cols>
  <sheetData>
    <row r="1" spans="1:14" x14ac:dyDescent="0.25">
      <c r="A1" s="19" t="s">
        <v>50</v>
      </c>
      <c r="B1" s="19" t="s">
        <v>51</v>
      </c>
      <c r="C1" s="19" t="s">
        <v>52</v>
      </c>
      <c r="D1" s="19" t="s">
        <v>53</v>
      </c>
      <c r="E1" s="19" t="s">
        <v>54</v>
      </c>
      <c r="F1" s="19" t="s">
        <v>55</v>
      </c>
      <c r="G1" s="19" t="s">
        <v>56</v>
      </c>
      <c r="H1" s="19" t="s">
        <v>57</v>
      </c>
      <c r="I1" s="19" t="s">
        <v>58</v>
      </c>
      <c r="J1" s="19" t="s">
        <v>59</v>
      </c>
      <c r="K1" s="20" t="s">
        <v>5</v>
      </c>
      <c r="L1" s="45" t="s">
        <v>60</v>
      </c>
      <c r="M1" s="45" t="s">
        <v>61</v>
      </c>
      <c r="N1" s="20" t="s">
        <v>62</v>
      </c>
    </row>
    <row r="2" spans="1:14" x14ac:dyDescent="0.25">
      <c r="A2" t="s">
        <v>63</v>
      </c>
      <c r="B2" t="s">
        <v>64</v>
      </c>
      <c r="C2" t="s">
        <v>65</v>
      </c>
      <c r="D2" t="s">
        <v>66</v>
      </c>
      <c r="E2" t="s">
        <v>23</v>
      </c>
      <c r="F2" t="s">
        <v>67</v>
      </c>
      <c r="G2">
        <v>185</v>
      </c>
      <c r="H2" t="s">
        <v>24</v>
      </c>
      <c r="I2">
        <v>12</v>
      </c>
      <c r="J2" s="49">
        <f>VLOOKUP(H2,'1. Productienormen'!$C$6:$F$21,3,FALSE)</f>
        <v>0</v>
      </c>
      <c r="K2" s="49">
        <f>VLOOKUP(H2,'1. Productienormen'!$C$6:$F$21,4,FALSE)</f>
        <v>0</v>
      </c>
      <c r="L2" s="50" t="e">
        <f t="shared" ref="L2:L9" si="0">G2/J2</f>
        <v>#DIV/0!</v>
      </c>
      <c r="M2" s="50" t="e">
        <f t="shared" ref="M2:M9" si="1">L2*I2</f>
        <v>#DIV/0!</v>
      </c>
      <c r="N2" s="51" t="e">
        <f>M2*K2</f>
        <v>#DIV/0!</v>
      </c>
    </row>
    <row r="3" spans="1:14" x14ac:dyDescent="0.25">
      <c r="A3" t="s">
        <v>63</v>
      </c>
      <c r="B3" t="s">
        <v>64</v>
      </c>
      <c r="C3" t="s">
        <v>68</v>
      </c>
      <c r="D3" t="s">
        <v>69</v>
      </c>
      <c r="E3" t="s">
        <v>70</v>
      </c>
      <c r="F3" t="s">
        <v>67</v>
      </c>
      <c r="G3">
        <v>25</v>
      </c>
      <c r="H3" t="s">
        <v>8</v>
      </c>
      <c r="I3">
        <v>104</v>
      </c>
      <c r="J3" s="49">
        <f>VLOOKUP(H3,'1. Productienormen'!$C$6:$F$21,3,FALSE)</f>
        <v>0</v>
      </c>
      <c r="K3" s="49">
        <f>VLOOKUP(H3,'1. Productienormen'!$C$6:$F$21,4,FALSE)</f>
        <v>0</v>
      </c>
      <c r="L3" s="50" t="e">
        <f t="shared" si="0"/>
        <v>#DIV/0!</v>
      </c>
      <c r="M3" s="50" t="e">
        <f t="shared" si="1"/>
        <v>#DIV/0!</v>
      </c>
      <c r="N3" s="51" t="e">
        <f t="shared" ref="N3:N68" si="2">M3*K3</f>
        <v>#DIV/0!</v>
      </c>
    </row>
    <row r="4" spans="1:14" x14ac:dyDescent="0.25">
      <c r="A4" t="s">
        <v>63</v>
      </c>
      <c r="B4" t="s">
        <v>64</v>
      </c>
      <c r="C4" t="s">
        <v>71</v>
      </c>
      <c r="D4" t="s">
        <v>72</v>
      </c>
      <c r="E4" t="s">
        <v>70</v>
      </c>
      <c r="F4" t="s">
        <v>67</v>
      </c>
      <c r="G4">
        <v>35</v>
      </c>
      <c r="H4" t="s">
        <v>8</v>
      </c>
      <c r="I4">
        <v>104</v>
      </c>
      <c r="J4" s="49">
        <f>VLOOKUP(H4,'1. Productienormen'!$C$6:$F$21,3,FALSE)</f>
        <v>0</v>
      </c>
      <c r="K4" s="49">
        <f>VLOOKUP(H4,'1. Productienormen'!$C$6:$F$21,4,FALSE)</f>
        <v>0</v>
      </c>
      <c r="L4" s="50" t="e">
        <f t="shared" si="0"/>
        <v>#DIV/0!</v>
      </c>
      <c r="M4" s="50" t="e">
        <f t="shared" si="1"/>
        <v>#DIV/0!</v>
      </c>
      <c r="N4" s="51" t="e">
        <f t="shared" si="2"/>
        <v>#DIV/0!</v>
      </c>
    </row>
    <row r="5" spans="1:14" x14ac:dyDescent="0.25">
      <c r="A5" t="s">
        <v>63</v>
      </c>
      <c r="B5" t="s">
        <v>64</v>
      </c>
      <c r="C5" t="s">
        <v>73</v>
      </c>
      <c r="D5" t="s">
        <v>74</v>
      </c>
      <c r="E5" t="s">
        <v>70</v>
      </c>
      <c r="F5" t="s">
        <v>67</v>
      </c>
      <c r="G5">
        <v>10</v>
      </c>
      <c r="H5" t="s">
        <v>8</v>
      </c>
      <c r="I5">
        <v>104</v>
      </c>
      <c r="J5" s="49">
        <f>VLOOKUP(H5,'1. Productienormen'!$C$6:$F$21,3,FALSE)</f>
        <v>0</v>
      </c>
      <c r="K5" s="49">
        <f>VLOOKUP(H5,'1. Productienormen'!$C$6:$F$21,4,FALSE)</f>
        <v>0</v>
      </c>
      <c r="L5" s="50" t="e">
        <f t="shared" si="0"/>
        <v>#DIV/0!</v>
      </c>
      <c r="M5" s="50" t="e">
        <f t="shared" si="1"/>
        <v>#DIV/0!</v>
      </c>
      <c r="N5" s="51" t="e">
        <f t="shared" si="2"/>
        <v>#DIV/0!</v>
      </c>
    </row>
    <row r="6" spans="1:14" x14ac:dyDescent="0.25">
      <c r="A6" t="s">
        <v>63</v>
      </c>
      <c r="B6" t="s">
        <v>64</v>
      </c>
      <c r="C6" t="s">
        <v>75</v>
      </c>
      <c r="D6" t="s">
        <v>76</v>
      </c>
      <c r="E6" t="s">
        <v>77</v>
      </c>
      <c r="F6" t="s">
        <v>67</v>
      </c>
      <c r="G6">
        <v>18</v>
      </c>
      <c r="H6" t="s">
        <v>43</v>
      </c>
      <c r="I6">
        <v>104</v>
      </c>
      <c r="J6" s="49">
        <f>VLOOKUP(H6,'1. Productienormen'!$C$6:$F$21,3,FALSE)</f>
        <v>0</v>
      </c>
      <c r="K6" s="49">
        <f>VLOOKUP(H6,'1. Productienormen'!$C$6:$F$21,4,FALSE)</f>
        <v>0</v>
      </c>
      <c r="L6" s="50" t="e">
        <f t="shared" si="0"/>
        <v>#DIV/0!</v>
      </c>
      <c r="M6" s="50" t="e">
        <f t="shared" si="1"/>
        <v>#DIV/0!</v>
      </c>
      <c r="N6" s="51" t="e">
        <f t="shared" si="2"/>
        <v>#DIV/0!</v>
      </c>
    </row>
    <row r="7" spans="1:14" x14ac:dyDescent="0.25">
      <c r="A7" t="s">
        <v>63</v>
      </c>
      <c r="B7" t="s">
        <v>64</v>
      </c>
      <c r="C7" t="s">
        <v>78</v>
      </c>
      <c r="D7" t="s">
        <v>79</v>
      </c>
      <c r="E7" t="s">
        <v>80</v>
      </c>
      <c r="F7" t="s">
        <v>81</v>
      </c>
      <c r="G7">
        <v>4</v>
      </c>
      <c r="H7" t="s">
        <v>45</v>
      </c>
      <c r="I7">
        <v>104</v>
      </c>
      <c r="J7" s="49">
        <f>VLOOKUP(H7,'1. Productienormen'!$C$6:$F$21,3,FALSE)</f>
        <v>0</v>
      </c>
      <c r="K7" s="49">
        <f>VLOOKUP(H7,'1. Productienormen'!$C$6:$F$21,4,FALSE)</f>
        <v>0</v>
      </c>
      <c r="L7" s="50" t="e">
        <f t="shared" si="0"/>
        <v>#DIV/0!</v>
      </c>
      <c r="M7" s="50" t="e">
        <f t="shared" si="1"/>
        <v>#DIV/0!</v>
      </c>
      <c r="N7" s="51" t="e">
        <f t="shared" si="2"/>
        <v>#DIV/0!</v>
      </c>
    </row>
    <row r="8" spans="1:14" x14ac:dyDescent="0.25">
      <c r="A8" t="s">
        <v>63</v>
      </c>
      <c r="B8" t="s">
        <v>64</v>
      </c>
      <c r="C8" t="s">
        <v>82</v>
      </c>
      <c r="D8" t="s">
        <v>83</v>
      </c>
      <c r="E8" t="s">
        <v>77</v>
      </c>
      <c r="F8" t="s">
        <v>67</v>
      </c>
      <c r="G8">
        <v>40</v>
      </c>
      <c r="H8" t="s">
        <v>43</v>
      </c>
      <c r="I8">
        <v>104</v>
      </c>
      <c r="J8" s="49">
        <f>VLOOKUP(H8,'1. Productienormen'!$C$6:$F$21,3,FALSE)</f>
        <v>0</v>
      </c>
      <c r="K8" s="49">
        <f>VLOOKUP(H8,'1. Productienormen'!$C$6:$F$21,4,FALSE)</f>
        <v>0</v>
      </c>
      <c r="L8" s="50" t="e">
        <f t="shared" si="0"/>
        <v>#DIV/0!</v>
      </c>
      <c r="M8" s="50" t="e">
        <f t="shared" si="1"/>
        <v>#DIV/0!</v>
      </c>
      <c r="N8" s="51" t="e">
        <f t="shared" si="2"/>
        <v>#DIV/0!</v>
      </c>
    </row>
    <row r="9" spans="1:14" x14ac:dyDescent="0.25">
      <c r="A9" t="s">
        <v>63</v>
      </c>
      <c r="B9" t="s">
        <v>64</v>
      </c>
      <c r="C9" t="s">
        <v>84</v>
      </c>
      <c r="D9" t="s">
        <v>85</v>
      </c>
      <c r="E9" t="s">
        <v>77</v>
      </c>
      <c r="F9" t="s">
        <v>67</v>
      </c>
      <c r="G9">
        <v>3</v>
      </c>
      <c r="H9" t="s">
        <v>43</v>
      </c>
      <c r="I9">
        <v>104</v>
      </c>
      <c r="J9" s="49">
        <f>VLOOKUP(H9,'1. Productienormen'!$C$6:$F$21,3,FALSE)</f>
        <v>0</v>
      </c>
      <c r="K9" s="49">
        <f>VLOOKUP(H9,'1. Productienormen'!$C$6:$F$21,4,FALSE)</f>
        <v>0</v>
      </c>
      <c r="L9" s="50" t="e">
        <f t="shared" si="0"/>
        <v>#DIV/0!</v>
      </c>
      <c r="M9" s="50" t="e">
        <f t="shared" si="1"/>
        <v>#DIV/0!</v>
      </c>
      <c r="N9" s="51" t="e">
        <f t="shared" si="2"/>
        <v>#DIV/0!</v>
      </c>
    </row>
    <row r="10" spans="1:14" x14ac:dyDescent="0.25">
      <c r="A10" t="s">
        <v>63</v>
      </c>
      <c r="B10" t="s">
        <v>64</v>
      </c>
      <c r="C10" t="s">
        <v>86</v>
      </c>
      <c r="D10" t="s">
        <v>87</v>
      </c>
      <c r="E10" t="s">
        <v>88</v>
      </c>
      <c r="F10" t="s">
        <v>67</v>
      </c>
      <c r="G10">
        <v>3</v>
      </c>
      <c r="I10">
        <v>0</v>
      </c>
      <c r="K10"/>
    </row>
    <row r="11" spans="1:14" x14ac:dyDescent="0.25">
      <c r="A11" t="s">
        <v>63</v>
      </c>
      <c r="B11" t="s">
        <v>64</v>
      </c>
      <c r="C11" t="s">
        <v>89</v>
      </c>
      <c r="D11" t="s">
        <v>90</v>
      </c>
      <c r="E11" t="s">
        <v>91</v>
      </c>
      <c r="F11" t="s">
        <v>67</v>
      </c>
      <c r="G11">
        <v>24</v>
      </c>
      <c r="H11" t="s">
        <v>43</v>
      </c>
      <c r="I11">
        <v>2</v>
      </c>
      <c r="J11" s="49">
        <f>VLOOKUP(H11,'1. Productienormen'!$C$6:$F$21,3,FALSE)</f>
        <v>0</v>
      </c>
      <c r="K11" s="49">
        <f>VLOOKUP(H11,'1. Productienormen'!$C$6:$F$21,4,FALSE)</f>
        <v>0</v>
      </c>
      <c r="L11" s="50" t="e">
        <f t="shared" ref="L11:L22" si="3">G11/J11</f>
        <v>#DIV/0!</v>
      </c>
      <c r="M11" s="50" t="e">
        <f>L11*I11</f>
        <v>#DIV/0!</v>
      </c>
      <c r="N11" s="51" t="e">
        <f t="shared" si="2"/>
        <v>#DIV/0!</v>
      </c>
    </row>
    <row r="12" spans="1:14" x14ac:dyDescent="0.25">
      <c r="A12" t="s">
        <v>63</v>
      </c>
      <c r="B12" t="s">
        <v>64</v>
      </c>
      <c r="C12" t="s">
        <v>92</v>
      </c>
      <c r="D12" t="s">
        <v>93</v>
      </c>
      <c r="E12" t="s">
        <v>88</v>
      </c>
      <c r="F12" t="s">
        <v>67</v>
      </c>
      <c r="G12">
        <v>28</v>
      </c>
      <c r="H12" t="s">
        <v>48</v>
      </c>
      <c r="I12">
        <v>0</v>
      </c>
      <c r="J12" s="49">
        <f>VLOOKUP(H12,'1. Productienormen'!$C$6:$F$21,3,FALSE)</f>
        <v>0</v>
      </c>
      <c r="K12" s="49">
        <f>VLOOKUP(H12,'1. Productienormen'!$C$6:$F$21,4,FALSE)</f>
        <v>0</v>
      </c>
      <c r="L12" s="50" t="e">
        <f t="shared" si="3"/>
        <v>#DIV/0!</v>
      </c>
      <c r="M12" s="50" t="e">
        <f t="shared" ref="M12:M68" si="4">L12*I12</f>
        <v>#DIV/0!</v>
      </c>
      <c r="N12" s="51" t="e">
        <f t="shared" si="2"/>
        <v>#DIV/0!</v>
      </c>
    </row>
    <row r="13" spans="1:14" x14ac:dyDescent="0.25">
      <c r="A13" t="s">
        <v>63</v>
      </c>
      <c r="B13" t="s">
        <v>64</v>
      </c>
      <c r="C13" t="s">
        <v>94</v>
      </c>
      <c r="D13" t="s">
        <v>90</v>
      </c>
      <c r="E13" t="s">
        <v>91</v>
      </c>
      <c r="F13" t="s">
        <v>67</v>
      </c>
      <c r="G13">
        <v>22</v>
      </c>
      <c r="H13" t="s">
        <v>43</v>
      </c>
      <c r="I13">
        <v>2</v>
      </c>
      <c r="J13" s="49">
        <f>VLOOKUP(H13,'1. Productienormen'!$C$6:$F$21,3,FALSE)</f>
        <v>0</v>
      </c>
      <c r="K13" s="49">
        <f>VLOOKUP(H13,'1. Productienormen'!$C$6:$F$21,4,FALSE)</f>
        <v>0</v>
      </c>
      <c r="L13" s="50" t="e">
        <f t="shared" si="3"/>
        <v>#DIV/0!</v>
      </c>
      <c r="M13" s="50" t="e">
        <f t="shared" si="4"/>
        <v>#DIV/0!</v>
      </c>
      <c r="N13" s="51" t="e">
        <f t="shared" si="2"/>
        <v>#DIV/0!</v>
      </c>
    </row>
    <row r="14" spans="1:14" x14ac:dyDescent="0.25">
      <c r="A14" t="s">
        <v>63</v>
      </c>
      <c r="B14" t="s">
        <v>64</v>
      </c>
      <c r="C14" t="s">
        <v>95</v>
      </c>
      <c r="D14" t="s">
        <v>96</v>
      </c>
      <c r="E14" t="s">
        <v>97</v>
      </c>
      <c r="F14" t="s">
        <v>98</v>
      </c>
      <c r="G14">
        <v>68</v>
      </c>
      <c r="H14" t="s">
        <v>35</v>
      </c>
      <c r="I14">
        <v>104</v>
      </c>
      <c r="J14" s="49">
        <f>VLOOKUP(H14,'1. Productienormen'!$C$6:$F$21,3,FALSE)</f>
        <v>0</v>
      </c>
      <c r="K14" s="49">
        <f>VLOOKUP(H14,'1. Productienormen'!$C$6:$F$21,4,FALSE)</f>
        <v>0</v>
      </c>
      <c r="L14" s="50" t="e">
        <f t="shared" si="3"/>
        <v>#DIV/0!</v>
      </c>
      <c r="M14" s="50" t="e">
        <f t="shared" si="4"/>
        <v>#DIV/0!</v>
      </c>
      <c r="N14" s="51" t="e">
        <f t="shared" si="2"/>
        <v>#DIV/0!</v>
      </c>
    </row>
    <row r="15" spans="1:14" x14ac:dyDescent="0.25">
      <c r="A15" t="s">
        <v>63</v>
      </c>
      <c r="B15" t="s">
        <v>64</v>
      </c>
      <c r="C15" t="s">
        <v>99</v>
      </c>
      <c r="D15" t="s">
        <v>100</v>
      </c>
      <c r="E15" t="s">
        <v>97</v>
      </c>
      <c r="F15" t="s">
        <v>98</v>
      </c>
      <c r="G15">
        <v>6</v>
      </c>
      <c r="H15" t="s">
        <v>27</v>
      </c>
      <c r="I15">
        <v>104</v>
      </c>
      <c r="J15" s="49">
        <f>VLOOKUP(H15,'1. Productienormen'!$C$6:$F$21,3,FALSE)</f>
        <v>0</v>
      </c>
      <c r="K15" s="49">
        <f>VLOOKUP(H15,'1. Productienormen'!$C$6:$F$21,4,FALSE)</f>
        <v>0</v>
      </c>
      <c r="L15" s="50" t="e">
        <f t="shared" si="3"/>
        <v>#DIV/0!</v>
      </c>
      <c r="M15" s="50" t="e">
        <f t="shared" si="4"/>
        <v>#DIV/0!</v>
      </c>
      <c r="N15" s="51" t="e">
        <f t="shared" si="2"/>
        <v>#DIV/0!</v>
      </c>
    </row>
    <row r="16" spans="1:14" x14ac:dyDescent="0.25">
      <c r="A16" t="s">
        <v>63</v>
      </c>
      <c r="B16" t="s">
        <v>64</v>
      </c>
      <c r="C16" t="s">
        <v>101</v>
      </c>
      <c r="D16" t="s">
        <v>102</v>
      </c>
      <c r="E16" t="s">
        <v>97</v>
      </c>
      <c r="F16" t="s">
        <v>98</v>
      </c>
      <c r="G16">
        <v>6</v>
      </c>
      <c r="H16" t="s">
        <v>27</v>
      </c>
      <c r="I16">
        <v>104</v>
      </c>
      <c r="J16" s="49">
        <f>VLOOKUP(H16,'1. Productienormen'!$C$6:$F$21,3,FALSE)</f>
        <v>0</v>
      </c>
      <c r="K16" s="49">
        <f>VLOOKUP(H16,'1. Productienormen'!$C$6:$F$21,4,FALSE)</f>
        <v>0</v>
      </c>
      <c r="L16" s="50" t="e">
        <f t="shared" si="3"/>
        <v>#DIV/0!</v>
      </c>
      <c r="M16" s="50" t="e">
        <f t="shared" si="4"/>
        <v>#DIV/0!</v>
      </c>
      <c r="N16" s="51" t="e">
        <f t="shared" si="2"/>
        <v>#DIV/0!</v>
      </c>
    </row>
    <row r="17" spans="1:14" x14ac:dyDescent="0.25">
      <c r="A17" t="s">
        <v>63</v>
      </c>
      <c r="B17" t="s">
        <v>64</v>
      </c>
      <c r="C17" t="s">
        <v>103</v>
      </c>
      <c r="D17" t="s">
        <v>104</v>
      </c>
      <c r="E17" t="s">
        <v>105</v>
      </c>
      <c r="F17" t="s">
        <v>98</v>
      </c>
      <c r="G17">
        <v>7.5</v>
      </c>
      <c r="H17" t="s">
        <v>35</v>
      </c>
      <c r="I17">
        <v>104</v>
      </c>
      <c r="J17" s="49">
        <f>VLOOKUP(H17,'1. Productienormen'!$C$6:$F$21,3,FALSE)</f>
        <v>0</v>
      </c>
      <c r="K17" s="49">
        <f>VLOOKUP(H17,'1. Productienormen'!$C$6:$F$21,4,FALSE)</f>
        <v>0</v>
      </c>
      <c r="L17" s="50" t="e">
        <f t="shared" si="3"/>
        <v>#DIV/0!</v>
      </c>
      <c r="M17" s="50" t="e">
        <f t="shared" si="4"/>
        <v>#DIV/0!</v>
      </c>
      <c r="N17" s="51" t="e">
        <f t="shared" si="2"/>
        <v>#DIV/0!</v>
      </c>
    </row>
    <row r="18" spans="1:14" x14ac:dyDescent="0.25">
      <c r="A18" t="s">
        <v>63</v>
      </c>
      <c r="B18" t="s">
        <v>64</v>
      </c>
      <c r="C18" t="s">
        <v>106</v>
      </c>
      <c r="D18" t="s">
        <v>107</v>
      </c>
      <c r="E18" t="s">
        <v>105</v>
      </c>
      <c r="F18" t="s">
        <v>98</v>
      </c>
      <c r="G18">
        <v>7</v>
      </c>
      <c r="H18" t="s">
        <v>35</v>
      </c>
      <c r="I18">
        <v>104</v>
      </c>
      <c r="J18" s="49">
        <f>VLOOKUP(H18,'1. Productienormen'!$C$6:$F$21,3,FALSE)</f>
        <v>0</v>
      </c>
      <c r="K18" s="49">
        <f>VLOOKUP(H18,'1. Productienormen'!$C$6:$F$21,4,FALSE)</f>
        <v>0</v>
      </c>
      <c r="L18" s="50" t="e">
        <f t="shared" si="3"/>
        <v>#DIV/0!</v>
      </c>
      <c r="M18" s="50" t="e">
        <f t="shared" si="4"/>
        <v>#DIV/0!</v>
      </c>
      <c r="N18" s="51" t="e">
        <f t="shared" si="2"/>
        <v>#DIV/0!</v>
      </c>
    </row>
    <row r="19" spans="1:14" x14ac:dyDescent="0.25">
      <c r="A19" t="s">
        <v>63</v>
      </c>
      <c r="B19" t="s">
        <v>64</v>
      </c>
      <c r="C19" t="s">
        <v>108</v>
      </c>
      <c r="D19" t="s">
        <v>109</v>
      </c>
      <c r="E19" t="s">
        <v>91</v>
      </c>
      <c r="F19" t="s">
        <v>67</v>
      </c>
      <c r="G19">
        <v>11</v>
      </c>
      <c r="H19" t="s">
        <v>43</v>
      </c>
      <c r="I19">
        <v>2</v>
      </c>
      <c r="J19" s="49">
        <f>VLOOKUP(H19,'1. Productienormen'!$C$6:$F$21,3,FALSE)</f>
        <v>0</v>
      </c>
      <c r="K19" s="49">
        <f>VLOOKUP(H19,'1. Productienormen'!$C$6:$F$21,4,FALSE)</f>
        <v>0</v>
      </c>
      <c r="L19" s="50" t="e">
        <f t="shared" si="3"/>
        <v>#DIV/0!</v>
      </c>
      <c r="M19" s="50" t="e">
        <f t="shared" si="4"/>
        <v>#DIV/0!</v>
      </c>
      <c r="N19" s="51" t="e">
        <f t="shared" si="2"/>
        <v>#DIV/0!</v>
      </c>
    </row>
    <row r="20" spans="1:14" x14ac:dyDescent="0.25">
      <c r="A20" t="s">
        <v>63</v>
      </c>
      <c r="B20" t="s">
        <v>64</v>
      </c>
      <c r="C20" t="s">
        <v>110</v>
      </c>
      <c r="D20" t="s">
        <v>111</v>
      </c>
      <c r="E20" t="s">
        <v>112</v>
      </c>
      <c r="F20" t="s">
        <v>67</v>
      </c>
      <c r="G20">
        <v>24</v>
      </c>
      <c r="H20" t="s">
        <v>19</v>
      </c>
      <c r="I20">
        <v>52</v>
      </c>
      <c r="J20" s="49">
        <f>VLOOKUP(H20,'1. Productienormen'!$C$6:$F$21,3,FALSE)</f>
        <v>0</v>
      </c>
      <c r="K20" s="49">
        <f>VLOOKUP(H20,'1. Productienormen'!$C$6:$F$21,4,FALSE)</f>
        <v>0</v>
      </c>
      <c r="L20" s="50" t="e">
        <f t="shared" si="3"/>
        <v>#DIV/0!</v>
      </c>
      <c r="M20" s="50" t="e">
        <f t="shared" si="4"/>
        <v>#DIV/0!</v>
      </c>
      <c r="N20" s="51" t="e">
        <f t="shared" si="2"/>
        <v>#DIV/0!</v>
      </c>
    </row>
    <row r="21" spans="1:14" x14ac:dyDescent="0.25">
      <c r="A21" t="s">
        <v>63</v>
      </c>
      <c r="B21" t="s">
        <v>64</v>
      </c>
      <c r="C21" t="s">
        <v>113</v>
      </c>
      <c r="D21" t="s">
        <v>114</v>
      </c>
      <c r="E21" t="s">
        <v>115</v>
      </c>
      <c r="F21" t="s">
        <v>67</v>
      </c>
      <c r="G21">
        <v>66</v>
      </c>
      <c r="H21" t="s">
        <v>38</v>
      </c>
      <c r="I21">
        <v>52</v>
      </c>
      <c r="J21" s="49">
        <f>VLOOKUP(H21,'1. Productienormen'!$C$6:$F$21,3,FALSE)</f>
        <v>0</v>
      </c>
      <c r="K21" s="49">
        <f>VLOOKUP(H21,'1. Productienormen'!$C$6:$F$21,4,FALSE)</f>
        <v>0</v>
      </c>
      <c r="L21" s="50" t="e">
        <f t="shared" si="3"/>
        <v>#DIV/0!</v>
      </c>
      <c r="M21" s="50" t="e">
        <f t="shared" si="4"/>
        <v>#DIV/0!</v>
      </c>
      <c r="N21" s="51" t="e">
        <f t="shared" si="2"/>
        <v>#DIV/0!</v>
      </c>
    </row>
    <row r="22" spans="1:14" x14ac:dyDescent="0.25">
      <c r="A22" t="s">
        <v>63</v>
      </c>
      <c r="B22" t="s">
        <v>64</v>
      </c>
      <c r="C22" t="s">
        <v>116</v>
      </c>
      <c r="D22" t="s">
        <v>117</v>
      </c>
      <c r="E22" t="s">
        <v>112</v>
      </c>
      <c r="F22" t="s">
        <v>98</v>
      </c>
      <c r="G22">
        <v>15</v>
      </c>
      <c r="H22" t="s">
        <v>19</v>
      </c>
      <c r="I22">
        <v>52</v>
      </c>
      <c r="J22" s="49">
        <f>VLOOKUP(H22,'1. Productienormen'!$C$6:$F$21,3,FALSE)</f>
        <v>0</v>
      </c>
      <c r="K22" s="49">
        <f>VLOOKUP(H22,'1. Productienormen'!$C$6:$F$21,4,FALSE)</f>
        <v>0</v>
      </c>
      <c r="L22" s="50" t="e">
        <f t="shared" si="3"/>
        <v>#DIV/0!</v>
      </c>
      <c r="M22" s="50" t="e">
        <f t="shared" si="4"/>
        <v>#DIV/0!</v>
      </c>
      <c r="N22" s="51" t="e">
        <f t="shared" si="2"/>
        <v>#DIV/0!</v>
      </c>
    </row>
    <row r="23" spans="1:14" s="19" customFormat="1" x14ac:dyDescent="0.25">
      <c r="A23" s="19" t="s">
        <v>118</v>
      </c>
      <c r="G23" s="61">
        <f>SUM(G2:G22)</f>
        <v>607.5</v>
      </c>
      <c r="L23" s="52" t="e">
        <f>SUM(L2:L22)</f>
        <v>#DIV/0!</v>
      </c>
      <c r="M23" s="52" t="e">
        <f>SUM(M2:M22)</f>
        <v>#DIV/0!</v>
      </c>
      <c r="N23" s="53" t="e">
        <f>SUM(N2:N22)</f>
        <v>#DIV/0!</v>
      </c>
    </row>
    <row r="24" spans="1:14" x14ac:dyDescent="0.25">
      <c r="K24"/>
    </row>
    <row r="25" spans="1:14" x14ac:dyDescent="0.25">
      <c r="A25" t="s">
        <v>119</v>
      </c>
      <c r="B25" t="s">
        <v>64</v>
      </c>
      <c r="C25" t="s">
        <v>65</v>
      </c>
      <c r="D25" t="s">
        <v>120</v>
      </c>
      <c r="E25" t="s">
        <v>23</v>
      </c>
      <c r="F25" t="s">
        <v>121</v>
      </c>
      <c r="G25">
        <v>926</v>
      </c>
      <c r="H25" t="s">
        <v>24</v>
      </c>
      <c r="I25">
        <v>12</v>
      </c>
      <c r="J25" s="49">
        <f>VLOOKUP(H25,'1. Productienormen'!$C$6:$E$21,3,FALSE)</f>
        <v>0</v>
      </c>
      <c r="K25" s="49">
        <f>VLOOKUP(H25,'1. Productienormen'!$C$6:$F$21,4,FALSE)</f>
        <v>0</v>
      </c>
      <c r="L25" s="50" t="e">
        <f t="shared" ref="L25:L68" si="5">G25/J25</f>
        <v>#DIV/0!</v>
      </c>
      <c r="M25" s="50" t="e">
        <f t="shared" si="4"/>
        <v>#DIV/0!</v>
      </c>
      <c r="N25" s="51" t="e">
        <f t="shared" si="2"/>
        <v>#DIV/0!</v>
      </c>
    </row>
    <row r="26" spans="1:14" x14ac:dyDescent="0.25">
      <c r="A26" t="s">
        <v>119</v>
      </c>
      <c r="B26" t="s">
        <v>64</v>
      </c>
      <c r="C26" t="s">
        <v>68</v>
      </c>
      <c r="D26" t="s">
        <v>122</v>
      </c>
      <c r="E26" t="s">
        <v>23</v>
      </c>
      <c r="F26" t="s">
        <v>121</v>
      </c>
      <c r="G26">
        <v>180</v>
      </c>
      <c r="H26" t="s">
        <v>48</v>
      </c>
      <c r="I26">
        <v>12</v>
      </c>
      <c r="J26" s="49">
        <f>VLOOKUP(H26,'1. Productienormen'!$C$6:$E$21,3,FALSE)</f>
        <v>0</v>
      </c>
      <c r="K26" s="49">
        <f>VLOOKUP(H26,'1. Productienormen'!$C$6:$F$21,4,FALSE)</f>
        <v>0</v>
      </c>
      <c r="L26" s="50" t="e">
        <f t="shared" si="5"/>
        <v>#DIV/0!</v>
      </c>
      <c r="M26" s="50" t="e">
        <f t="shared" si="4"/>
        <v>#DIV/0!</v>
      </c>
      <c r="N26" s="51" t="e">
        <f t="shared" si="2"/>
        <v>#DIV/0!</v>
      </c>
    </row>
    <row r="27" spans="1:14" x14ac:dyDescent="0.25">
      <c r="A27" t="s">
        <v>119</v>
      </c>
      <c r="B27" t="s">
        <v>64</v>
      </c>
      <c r="C27" t="s">
        <v>71</v>
      </c>
      <c r="D27" t="s">
        <v>123</v>
      </c>
      <c r="E27" t="s">
        <v>88</v>
      </c>
      <c r="F27" t="s">
        <v>124</v>
      </c>
      <c r="G27">
        <v>0</v>
      </c>
      <c r="I27">
        <v>0</v>
      </c>
      <c r="K27"/>
      <c r="M27" s="50">
        <f t="shared" si="4"/>
        <v>0</v>
      </c>
      <c r="N27" s="51">
        <f t="shared" si="2"/>
        <v>0</v>
      </c>
    </row>
    <row r="28" spans="1:14" x14ac:dyDescent="0.25">
      <c r="A28" t="s">
        <v>119</v>
      </c>
      <c r="B28" t="s">
        <v>64</v>
      </c>
      <c r="C28" t="s">
        <v>73</v>
      </c>
      <c r="D28" t="s">
        <v>125</v>
      </c>
      <c r="E28" t="s">
        <v>88</v>
      </c>
      <c r="F28" t="s">
        <v>121</v>
      </c>
      <c r="G28">
        <v>0</v>
      </c>
      <c r="I28">
        <v>0</v>
      </c>
      <c r="K28"/>
      <c r="M28" s="50">
        <f t="shared" si="4"/>
        <v>0</v>
      </c>
      <c r="N28" s="51">
        <f t="shared" si="2"/>
        <v>0</v>
      </c>
    </row>
    <row r="29" spans="1:14" x14ac:dyDescent="0.25">
      <c r="A29" t="s">
        <v>119</v>
      </c>
      <c r="B29" t="s">
        <v>64</v>
      </c>
      <c r="C29" t="s">
        <v>75</v>
      </c>
      <c r="D29" t="s">
        <v>126</v>
      </c>
      <c r="E29" t="s">
        <v>91</v>
      </c>
      <c r="F29" t="s">
        <v>124</v>
      </c>
      <c r="G29">
        <v>43.2</v>
      </c>
      <c r="H29" t="s">
        <v>43</v>
      </c>
      <c r="I29">
        <v>2</v>
      </c>
      <c r="J29" s="49">
        <f>VLOOKUP(H29,'1. Productienormen'!$C$6:$E$21,3,FALSE)</f>
        <v>0</v>
      </c>
      <c r="K29" s="49">
        <f>VLOOKUP(H29,'1. Productienormen'!$C$6:$F$21,4,FALSE)</f>
        <v>0</v>
      </c>
      <c r="L29" s="50" t="e">
        <f t="shared" si="5"/>
        <v>#DIV/0!</v>
      </c>
      <c r="M29" s="50" t="e">
        <f t="shared" si="4"/>
        <v>#DIV/0!</v>
      </c>
      <c r="N29" s="51" t="e">
        <f t="shared" si="2"/>
        <v>#DIV/0!</v>
      </c>
    </row>
    <row r="30" spans="1:14" x14ac:dyDescent="0.25">
      <c r="A30" t="s">
        <v>119</v>
      </c>
      <c r="B30" t="s">
        <v>64</v>
      </c>
      <c r="C30" t="s">
        <v>78</v>
      </c>
      <c r="D30" t="s">
        <v>127</v>
      </c>
      <c r="E30" t="s">
        <v>88</v>
      </c>
      <c r="F30" t="s">
        <v>124</v>
      </c>
      <c r="G30">
        <v>0</v>
      </c>
      <c r="I30">
        <v>0</v>
      </c>
      <c r="K30"/>
      <c r="M30" s="50">
        <f t="shared" si="4"/>
        <v>0</v>
      </c>
      <c r="N30" s="51">
        <f t="shared" si="2"/>
        <v>0</v>
      </c>
    </row>
    <row r="31" spans="1:14" x14ac:dyDescent="0.25">
      <c r="A31" t="s">
        <v>119</v>
      </c>
      <c r="B31" t="s">
        <v>64</v>
      </c>
      <c r="C31" t="s">
        <v>82</v>
      </c>
      <c r="D31" t="s">
        <v>126</v>
      </c>
      <c r="E31" t="s">
        <v>91</v>
      </c>
      <c r="F31" t="s">
        <v>124</v>
      </c>
      <c r="G31">
        <v>78.5</v>
      </c>
      <c r="H31" t="s">
        <v>43</v>
      </c>
      <c r="I31">
        <v>2</v>
      </c>
      <c r="J31" s="49">
        <f>VLOOKUP(H31,'1. Productienormen'!$C$6:$E$21,3,FALSE)</f>
        <v>0</v>
      </c>
      <c r="K31" s="49">
        <f>VLOOKUP(H31,'1. Productienormen'!$C$6:$F$21,4,FALSE)</f>
        <v>0</v>
      </c>
      <c r="L31" s="50" t="e">
        <f t="shared" si="5"/>
        <v>#DIV/0!</v>
      </c>
      <c r="M31" s="50" t="e">
        <f t="shared" si="4"/>
        <v>#DIV/0!</v>
      </c>
      <c r="N31" s="51" t="e">
        <f t="shared" si="2"/>
        <v>#DIV/0!</v>
      </c>
    </row>
    <row r="32" spans="1:14" x14ac:dyDescent="0.25">
      <c r="A32" t="s">
        <v>119</v>
      </c>
      <c r="B32" t="s">
        <v>64</v>
      </c>
      <c r="C32" t="s">
        <v>84</v>
      </c>
      <c r="D32" t="s">
        <v>128</v>
      </c>
      <c r="E32" t="s">
        <v>91</v>
      </c>
      <c r="F32" t="s">
        <v>124</v>
      </c>
      <c r="G32">
        <v>11.2</v>
      </c>
      <c r="H32" t="s">
        <v>43</v>
      </c>
      <c r="I32">
        <v>2</v>
      </c>
      <c r="J32" s="49">
        <f>VLOOKUP(H32,'1. Productienormen'!$C$6:$E$21,3,FALSE)</f>
        <v>0</v>
      </c>
      <c r="K32" s="49">
        <f>VLOOKUP(H32,'1. Productienormen'!$C$6:$F$21,4,FALSE)</f>
        <v>0</v>
      </c>
      <c r="L32" s="50" t="e">
        <f t="shared" si="5"/>
        <v>#DIV/0!</v>
      </c>
      <c r="M32" s="50" t="e">
        <f t="shared" si="4"/>
        <v>#DIV/0!</v>
      </c>
      <c r="N32" s="51" t="e">
        <f t="shared" si="2"/>
        <v>#DIV/0!</v>
      </c>
    </row>
    <row r="33" spans="1:14" x14ac:dyDescent="0.25">
      <c r="A33" t="s">
        <v>119</v>
      </c>
      <c r="B33" t="s">
        <v>64</v>
      </c>
      <c r="C33" t="s">
        <v>86</v>
      </c>
      <c r="D33" t="s">
        <v>129</v>
      </c>
      <c r="E33" t="s">
        <v>130</v>
      </c>
      <c r="F33" t="s">
        <v>124</v>
      </c>
      <c r="G33">
        <v>30</v>
      </c>
      <c r="H33" t="s">
        <v>8</v>
      </c>
      <c r="I33">
        <v>130</v>
      </c>
      <c r="J33" s="49">
        <f>VLOOKUP(H33,'1. Productienormen'!$C$6:$E$21,3,FALSE)</f>
        <v>0</v>
      </c>
      <c r="K33" s="49">
        <f>VLOOKUP(H33,'1. Productienormen'!$C$6:$F$21,4,FALSE)</f>
        <v>0</v>
      </c>
      <c r="L33" s="50" t="e">
        <f t="shared" si="5"/>
        <v>#DIV/0!</v>
      </c>
      <c r="M33" s="50" t="e">
        <f t="shared" si="4"/>
        <v>#DIV/0!</v>
      </c>
      <c r="N33" s="51" t="e">
        <f t="shared" si="2"/>
        <v>#DIV/0!</v>
      </c>
    </row>
    <row r="34" spans="1:14" x14ac:dyDescent="0.25">
      <c r="A34" t="s">
        <v>119</v>
      </c>
      <c r="B34" t="s">
        <v>64</v>
      </c>
      <c r="C34" t="s">
        <v>89</v>
      </c>
      <c r="D34" t="s">
        <v>131</v>
      </c>
      <c r="E34" t="s">
        <v>130</v>
      </c>
      <c r="F34" t="s">
        <v>132</v>
      </c>
      <c r="G34">
        <v>16</v>
      </c>
      <c r="H34" t="s">
        <v>8</v>
      </c>
      <c r="I34">
        <v>130</v>
      </c>
      <c r="J34" s="49">
        <f>VLOOKUP(H34,'1. Productienormen'!$C$6:$E$21,3,FALSE)</f>
        <v>0</v>
      </c>
      <c r="K34" s="49">
        <f>VLOOKUP(H34,'1. Productienormen'!$C$6:$F$21,4,FALSE)</f>
        <v>0</v>
      </c>
      <c r="L34" s="50" t="e">
        <f t="shared" si="5"/>
        <v>#DIV/0!</v>
      </c>
      <c r="M34" s="50" t="e">
        <f t="shared" si="4"/>
        <v>#DIV/0!</v>
      </c>
      <c r="N34" s="51" t="e">
        <f t="shared" si="2"/>
        <v>#DIV/0!</v>
      </c>
    </row>
    <row r="35" spans="1:14" x14ac:dyDescent="0.25">
      <c r="A35" t="s">
        <v>119</v>
      </c>
      <c r="B35" t="s">
        <v>64</v>
      </c>
      <c r="C35" t="s">
        <v>92</v>
      </c>
      <c r="D35" t="s">
        <v>133</v>
      </c>
      <c r="E35" t="s">
        <v>130</v>
      </c>
      <c r="F35" t="s">
        <v>132</v>
      </c>
      <c r="G35">
        <v>20</v>
      </c>
      <c r="H35" t="s">
        <v>8</v>
      </c>
      <c r="I35">
        <v>130</v>
      </c>
      <c r="J35" s="49">
        <f>VLOOKUP(H35,'1. Productienormen'!$C$6:$E$21,3,FALSE)</f>
        <v>0</v>
      </c>
      <c r="K35" s="49">
        <f>VLOOKUP(H35,'1. Productienormen'!$C$6:$F$21,4,FALSE)</f>
        <v>0</v>
      </c>
      <c r="L35" s="50" t="e">
        <f t="shared" si="5"/>
        <v>#DIV/0!</v>
      </c>
      <c r="M35" s="50" t="e">
        <f t="shared" si="4"/>
        <v>#DIV/0!</v>
      </c>
      <c r="N35" s="51" t="e">
        <f t="shared" si="2"/>
        <v>#DIV/0!</v>
      </c>
    </row>
    <row r="36" spans="1:14" x14ac:dyDescent="0.25">
      <c r="A36" t="s">
        <v>119</v>
      </c>
      <c r="B36" t="s">
        <v>64</v>
      </c>
      <c r="C36" t="s">
        <v>94</v>
      </c>
      <c r="D36" t="s">
        <v>134</v>
      </c>
      <c r="E36" t="s">
        <v>88</v>
      </c>
      <c r="F36" t="s">
        <v>121</v>
      </c>
      <c r="G36">
        <v>0</v>
      </c>
      <c r="I36">
        <v>0</v>
      </c>
      <c r="K36"/>
      <c r="M36" s="50">
        <f t="shared" si="4"/>
        <v>0</v>
      </c>
      <c r="N36" s="51">
        <f t="shared" si="2"/>
        <v>0</v>
      </c>
    </row>
    <row r="37" spans="1:14" x14ac:dyDescent="0.25">
      <c r="A37" t="s">
        <v>119</v>
      </c>
      <c r="B37" t="s">
        <v>64</v>
      </c>
      <c r="C37" t="s">
        <v>95</v>
      </c>
      <c r="D37" t="s">
        <v>135</v>
      </c>
      <c r="E37" t="s">
        <v>97</v>
      </c>
      <c r="F37" t="s">
        <v>124</v>
      </c>
      <c r="G37">
        <v>8</v>
      </c>
      <c r="H37" t="s">
        <v>27</v>
      </c>
      <c r="I37">
        <v>255</v>
      </c>
      <c r="J37" s="49">
        <f>VLOOKUP(H37,'1. Productienormen'!$C$6:$E$21,3,FALSE)</f>
        <v>0</v>
      </c>
      <c r="K37" s="49">
        <f>VLOOKUP(H37,'1. Productienormen'!$C$6:$F$21,4,FALSE)</f>
        <v>0</v>
      </c>
      <c r="L37" s="50" t="e">
        <f t="shared" si="5"/>
        <v>#DIV/0!</v>
      </c>
      <c r="M37" s="50" t="e">
        <f t="shared" si="4"/>
        <v>#DIV/0!</v>
      </c>
      <c r="N37" s="51" t="e">
        <f t="shared" si="2"/>
        <v>#DIV/0!</v>
      </c>
    </row>
    <row r="38" spans="1:14" x14ac:dyDescent="0.25">
      <c r="A38" t="s">
        <v>119</v>
      </c>
      <c r="B38" t="s">
        <v>64</v>
      </c>
      <c r="C38" t="s">
        <v>99</v>
      </c>
      <c r="D38" t="s">
        <v>135</v>
      </c>
      <c r="E38" t="s">
        <v>97</v>
      </c>
      <c r="F38" t="s">
        <v>124</v>
      </c>
      <c r="G38">
        <v>8</v>
      </c>
      <c r="H38" t="s">
        <v>27</v>
      </c>
      <c r="I38">
        <v>255</v>
      </c>
      <c r="J38" s="49">
        <f>VLOOKUP(H38,'1. Productienormen'!$C$6:$E$21,3,FALSE)</f>
        <v>0</v>
      </c>
      <c r="K38" s="49">
        <f>VLOOKUP(H38,'1. Productienormen'!$C$6:$F$21,4,FALSE)</f>
        <v>0</v>
      </c>
      <c r="L38" s="50" t="e">
        <f t="shared" si="5"/>
        <v>#DIV/0!</v>
      </c>
      <c r="M38" s="50" t="e">
        <f t="shared" si="4"/>
        <v>#DIV/0!</v>
      </c>
      <c r="N38" s="51" t="e">
        <f t="shared" si="2"/>
        <v>#DIV/0!</v>
      </c>
    </row>
    <row r="39" spans="1:14" x14ac:dyDescent="0.25">
      <c r="A39" t="s">
        <v>119</v>
      </c>
      <c r="B39" t="s">
        <v>64</v>
      </c>
      <c r="C39" t="s">
        <v>101</v>
      </c>
      <c r="D39" t="s">
        <v>136</v>
      </c>
      <c r="E39" t="s">
        <v>105</v>
      </c>
      <c r="F39" t="s">
        <v>124</v>
      </c>
      <c r="G39">
        <v>40</v>
      </c>
      <c r="H39" t="s">
        <v>35</v>
      </c>
      <c r="I39">
        <v>52</v>
      </c>
      <c r="J39" s="49">
        <f>VLOOKUP(H39,'1. Productienormen'!$C$6:$E$21,3,FALSE)</f>
        <v>0</v>
      </c>
      <c r="K39" s="49">
        <f>VLOOKUP(H39,'1. Productienormen'!$C$6:$F$21,4,FALSE)</f>
        <v>0</v>
      </c>
      <c r="L39" s="50" t="e">
        <f t="shared" si="5"/>
        <v>#DIV/0!</v>
      </c>
      <c r="M39" s="50" t="e">
        <f t="shared" si="4"/>
        <v>#DIV/0!</v>
      </c>
      <c r="N39" s="51" t="e">
        <f t="shared" si="2"/>
        <v>#DIV/0!</v>
      </c>
    </row>
    <row r="40" spans="1:14" x14ac:dyDescent="0.25">
      <c r="A40" t="s">
        <v>119</v>
      </c>
      <c r="B40" t="s">
        <v>64</v>
      </c>
      <c r="C40" t="s">
        <v>103</v>
      </c>
      <c r="D40" t="s">
        <v>137</v>
      </c>
      <c r="E40" t="s">
        <v>97</v>
      </c>
      <c r="F40" t="s">
        <v>124</v>
      </c>
      <c r="G40">
        <v>16</v>
      </c>
      <c r="H40" t="s">
        <v>27</v>
      </c>
      <c r="I40">
        <v>52</v>
      </c>
      <c r="J40" s="49">
        <f>VLOOKUP(H40,'1. Productienormen'!$C$6:$E$21,3,FALSE)</f>
        <v>0</v>
      </c>
      <c r="K40" s="49">
        <f>VLOOKUP(H40,'1. Productienormen'!$C$6:$F$21,4,FALSE)</f>
        <v>0</v>
      </c>
      <c r="L40" s="50" t="e">
        <f t="shared" si="5"/>
        <v>#DIV/0!</v>
      </c>
      <c r="M40" s="50" t="e">
        <f t="shared" si="4"/>
        <v>#DIV/0!</v>
      </c>
      <c r="N40" s="51" t="e">
        <f t="shared" si="2"/>
        <v>#DIV/0!</v>
      </c>
    </row>
    <row r="41" spans="1:14" x14ac:dyDescent="0.25">
      <c r="A41" t="s">
        <v>119</v>
      </c>
      <c r="B41" t="s">
        <v>64</v>
      </c>
      <c r="C41" t="s">
        <v>106</v>
      </c>
      <c r="D41" t="s">
        <v>138</v>
      </c>
      <c r="E41" t="s">
        <v>105</v>
      </c>
      <c r="F41" t="s">
        <v>124</v>
      </c>
      <c r="G41">
        <v>32</v>
      </c>
      <c r="H41" t="s">
        <v>35</v>
      </c>
      <c r="I41">
        <v>52</v>
      </c>
      <c r="J41" s="49">
        <f>VLOOKUP(H41,'1. Productienormen'!$C$6:$E$21,3,FALSE)</f>
        <v>0</v>
      </c>
      <c r="K41" s="49">
        <f>VLOOKUP(H41,'1. Productienormen'!$C$6:$F$21,4,FALSE)</f>
        <v>0</v>
      </c>
      <c r="L41" s="50" t="e">
        <f t="shared" si="5"/>
        <v>#DIV/0!</v>
      </c>
      <c r="M41" s="50" t="e">
        <f t="shared" si="4"/>
        <v>#DIV/0!</v>
      </c>
      <c r="N41" s="51" t="e">
        <f t="shared" si="2"/>
        <v>#DIV/0!</v>
      </c>
    </row>
    <row r="42" spans="1:14" x14ac:dyDescent="0.25">
      <c r="A42" t="s">
        <v>119</v>
      </c>
      <c r="B42" t="s">
        <v>64</v>
      </c>
      <c r="C42" t="s">
        <v>108</v>
      </c>
      <c r="D42" t="s">
        <v>139</v>
      </c>
      <c r="E42" t="s">
        <v>105</v>
      </c>
      <c r="F42" t="s">
        <v>124</v>
      </c>
      <c r="G42">
        <v>24</v>
      </c>
      <c r="H42" t="s">
        <v>35</v>
      </c>
      <c r="I42">
        <v>52</v>
      </c>
      <c r="J42" s="49">
        <f>VLOOKUP(H42,'1. Productienormen'!$C$6:$E$21,3,FALSE)</f>
        <v>0</v>
      </c>
      <c r="K42" s="49">
        <f>VLOOKUP(H42,'1. Productienormen'!$C$6:$F$21,4,FALSE)</f>
        <v>0</v>
      </c>
      <c r="L42" s="50" t="e">
        <f t="shared" si="5"/>
        <v>#DIV/0!</v>
      </c>
      <c r="M42" s="50" t="e">
        <f t="shared" si="4"/>
        <v>#DIV/0!</v>
      </c>
      <c r="N42" s="51" t="e">
        <f t="shared" si="2"/>
        <v>#DIV/0!</v>
      </c>
    </row>
    <row r="43" spans="1:14" x14ac:dyDescent="0.25">
      <c r="A43" t="s">
        <v>119</v>
      </c>
      <c r="B43" t="s">
        <v>64</v>
      </c>
      <c r="C43" t="s">
        <v>110</v>
      </c>
      <c r="D43" t="s">
        <v>140</v>
      </c>
      <c r="E43" t="s">
        <v>97</v>
      </c>
      <c r="F43" t="s">
        <v>124</v>
      </c>
      <c r="G43">
        <v>4</v>
      </c>
      <c r="H43" t="s">
        <v>27</v>
      </c>
      <c r="I43">
        <v>52</v>
      </c>
      <c r="J43" s="49">
        <f>VLOOKUP(H43,'1. Productienormen'!$C$6:$E$21,3,FALSE)</f>
        <v>0</v>
      </c>
      <c r="K43" s="49">
        <f>VLOOKUP(H43,'1. Productienormen'!$C$6:$F$21,4,FALSE)</f>
        <v>0</v>
      </c>
      <c r="L43" s="50" t="e">
        <f t="shared" si="5"/>
        <v>#DIV/0!</v>
      </c>
      <c r="M43" s="50" t="e">
        <f t="shared" si="4"/>
        <v>#DIV/0!</v>
      </c>
      <c r="N43" s="51" t="e">
        <f t="shared" si="2"/>
        <v>#DIV/0!</v>
      </c>
    </row>
    <row r="44" spans="1:14" x14ac:dyDescent="0.25">
      <c r="A44" t="s">
        <v>119</v>
      </c>
      <c r="B44" t="s">
        <v>64</v>
      </c>
      <c r="C44" t="s">
        <v>113</v>
      </c>
      <c r="D44" t="s">
        <v>141</v>
      </c>
      <c r="E44" t="s">
        <v>88</v>
      </c>
      <c r="F44" t="s">
        <v>141</v>
      </c>
      <c r="G44">
        <v>0</v>
      </c>
      <c r="I44">
        <v>0</v>
      </c>
      <c r="K44"/>
      <c r="M44" s="50">
        <f t="shared" si="4"/>
        <v>0</v>
      </c>
      <c r="N44" s="51">
        <f t="shared" si="2"/>
        <v>0</v>
      </c>
    </row>
    <row r="45" spans="1:14" x14ac:dyDescent="0.25">
      <c r="A45" t="s">
        <v>119</v>
      </c>
      <c r="B45" t="s">
        <v>64</v>
      </c>
      <c r="C45" t="s">
        <v>116</v>
      </c>
      <c r="D45" t="s">
        <v>142</v>
      </c>
      <c r="E45" t="s">
        <v>77</v>
      </c>
      <c r="F45" t="s">
        <v>124</v>
      </c>
      <c r="G45">
        <v>108</v>
      </c>
      <c r="H45" t="s">
        <v>43</v>
      </c>
      <c r="I45">
        <v>255</v>
      </c>
      <c r="J45" s="49">
        <f>VLOOKUP(H45,'1. Productienormen'!$C$6:$E$21,3,FALSE)</f>
        <v>0</v>
      </c>
      <c r="K45" s="49">
        <f>VLOOKUP(H45,'1. Productienormen'!$C$6:$F$21,4,FALSE)</f>
        <v>0</v>
      </c>
      <c r="L45" s="50" t="e">
        <f t="shared" si="5"/>
        <v>#DIV/0!</v>
      </c>
      <c r="M45" s="50" t="e">
        <f t="shared" si="4"/>
        <v>#DIV/0!</v>
      </c>
      <c r="N45" s="51" t="e">
        <f t="shared" si="2"/>
        <v>#DIV/0!</v>
      </c>
    </row>
    <row r="46" spans="1:14" x14ac:dyDescent="0.25">
      <c r="A46" t="s">
        <v>119</v>
      </c>
      <c r="B46" t="s">
        <v>64</v>
      </c>
      <c r="C46" t="s">
        <v>143</v>
      </c>
      <c r="D46" t="s">
        <v>144</v>
      </c>
      <c r="E46" t="s">
        <v>145</v>
      </c>
      <c r="F46" t="s">
        <v>146</v>
      </c>
      <c r="G46">
        <v>6</v>
      </c>
      <c r="H46" t="s">
        <v>43</v>
      </c>
      <c r="I46">
        <v>52</v>
      </c>
      <c r="J46" s="49">
        <f>VLOOKUP(H46,'1. Productienormen'!$C$6:$E$21,3,FALSE)</f>
        <v>0</v>
      </c>
      <c r="K46" s="49">
        <f>VLOOKUP(H46,'1. Productienormen'!$C$6:$F$21,4,FALSE)</f>
        <v>0</v>
      </c>
      <c r="L46" s="50" t="e">
        <f t="shared" si="5"/>
        <v>#DIV/0!</v>
      </c>
      <c r="M46" s="50" t="e">
        <f t="shared" si="4"/>
        <v>#DIV/0!</v>
      </c>
      <c r="N46" s="51" t="e">
        <f t="shared" si="2"/>
        <v>#DIV/0!</v>
      </c>
    </row>
    <row r="47" spans="1:14" x14ac:dyDescent="0.25">
      <c r="A47" t="s">
        <v>119</v>
      </c>
      <c r="B47" t="s">
        <v>64</v>
      </c>
      <c r="C47" t="s">
        <v>147</v>
      </c>
      <c r="D47" t="s">
        <v>148</v>
      </c>
      <c r="E47" t="s">
        <v>130</v>
      </c>
      <c r="F47" t="s">
        <v>149</v>
      </c>
      <c r="G47">
        <v>60</v>
      </c>
      <c r="H47" t="s">
        <v>8</v>
      </c>
      <c r="I47">
        <v>130</v>
      </c>
      <c r="J47" s="49">
        <f>VLOOKUP(H47,'1. Productienormen'!$C$6:$E$21,3,FALSE)</f>
        <v>0</v>
      </c>
      <c r="K47" s="49">
        <f>VLOOKUP(H47,'1. Productienormen'!$C$6:$F$21,4,FALSE)</f>
        <v>0</v>
      </c>
      <c r="L47" s="50" t="e">
        <f t="shared" si="5"/>
        <v>#DIV/0!</v>
      </c>
      <c r="M47" s="50" t="e">
        <f t="shared" si="4"/>
        <v>#DIV/0!</v>
      </c>
      <c r="N47" s="51" t="e">
        <f t="shared" si="2"/>
        <v>#DIV/0!</v>
      </c>
    </row>
    <row r="48" spans="1:14" x14ac:dyDescent="0.25">
      <c r="A48" t="s">
        <v>119</v>
      </c>
      <c r="B48" t="s">
        <v>64</v>
      </c>
      <c r="C48" t="s">
        <v>150</v>
      </c>
      <c r="D48" t="s">
        <v>151</v>
      </c>
      <c r="E48" t="s">
        <v>130</v>
      </c>
      <c r="F48" t="s">
        <v>149</v>
      </c>
      <c r="G48">
        <v>21</v>
      </c>
      <c r="H48" t="s">
        <v>8</v>
      </c>
      <c r="I48">
        <v>130</v>
      </c>
      <c r="J48" s="49">
        <f>VLOOKUP(H48,'1. Productienormen'!$C$6:$E$21,3,FALSE)</f>
        <v>0</v>
      </c>
      <c r="K48" s="49">
        <f>VLOOKUP(H48,'1. Productienormen'!$C$6:$F$21,4,FALSE)</f>
        <v>0</v>
      </c>
      <c r="L48" s="50" t="e">
        <f t="shared" si="5"/>
        <v>#DIV/0!</v>
      </c>
      <c r="M48" s="50" t="e">
        <f t="shared" si="4"/>
        <v>#DIV/0!</v>
      </c>
      <c r="N48" s="51" t="e">
        <f t="shared" si="2"/>
        <v>#DIV/0!</v>
      </c>
    </row>
    <row r="49" spans="1:14" x14ac:dyDescent="0.25">
      <c r="A49" t="s">
        <v>119</v>
      </c>
      <c r="B49" t="s">
        <v>64</v>
      </c>
      <c r="C49" t="s">
        <v>152</v>
      </c>
      <c r="D49" t="s">
        <v>153</v>
      </c>
      <c r="E49" t="s">
        <v>88</v>
      </c>
      <c r="F49" t="s">
        <v>124</v>
      </c>
      <c r="G49">
        <v>0</v>
      </c>
      <c r="I49">
        <v>0</v>
      </c>
      <c r="K49"/>
      <c r="M49" s="50">
        <f t="shared" si="4"/>
        <v>0</v>
      </c>
      <c r="N49" s="51">
        <f t="shared" si="2"/>
        <v>0</v>
      </c>
    </row>
    <row r="50" spans="1:14" x14ac:dyDescent="0.25">
      <c r="A50" t="s">
        <v>119</v>
      </c>
      <c r="B50" t="s">
        <v>154</v>
      </c>
      <c r="C50" t="s">
        <v>155</v>
      </c>
      <c r="D50" t="s">
        <v>142</v>
      </c>
      <c r="E50" t="s">
        <v>77</v>
      </c>
      <c r="F50" t="s">
        <v>156</v>
      </c>
      <c r="G50">
        <v>11</v>
      </c>
      <c r="H50" t="s">
        <v>43</v>
      </c>
      <c r="I50">
        <v>255</v>
      </c>
      <c r="J50" s="49">
        <f>VLOOKUP(H50,'1. Productienormen'!$C$6:$E$21,3,FALSE)</f>
        <v>0</v>
      </c>
      <c r="K50" s="49">
        <f>VLOOKUP(H50,'1. Productienormen'!$C$6:$F$21,4,FALSE)</f>
        <v>0</v>
      </c>
      <c r="L50" s="50" t="e">
        <f t="shared" si="5"/>
        <v>#DIV/0!</v>
      </c>
      <c r="M50" s="50" t="e">
        <f t="shared" si="4"/>
        <v>#DIV/0!</v>
      </c>
      <c r="N50" s="51" t="e">
        <f t="shared" si="2"/>
        <v>#DIV/0!</v>
      </c>
    </row>
    <row r="51" spans="1:14" x14ac:dyDescent="0.25">
      <c r="A51" t="s">
        <v>119</v>
      </c>
      <c r="B51" t="s">
        <v>154</v>
      </c>
      <c r="C51" t="s">
        <v>157</v>
      </c>
      <c r="D51" t="s">
        <v>158</v>
      </c>
      <c r="E51" t="s">
        <v>91</v>
      </c>
      <c r="F51" t="s">
        <v>124</v>
      </c>
      <c r="G51">
        <v>115</v>
      </c>
      <c r="H51" t="s">
        <v>43</v>
      </c>
      <c r="I51">
        <v>2</v>
      </c>
      <c r="J51" s="49">
        <f>VLOOKUP(H51,'1. Productienormen'!$C$6:$E$21,3,FALSE)</f>
        <v>0</v>
      </c>
      <c r="K51" s="49">
        <f>VLOOKUP(H51,'1. Productienormen'!$C$6:$F$21,4,FALSE)</f>
        <v>0</v>
      </c>
      <c r="L51" s="50" t="e">
        <f t="shared" si="5"/>
        <v>#DIV/0!</v>
      </c>
      <c r="M51" s="50" t="e">
        <f t="shared" si="4"/>
        <v>#DIV/0!</v>
      </c>
      <c r="N51" s="51" t="e">
        <f t="shared" si="2"/>
        <v>#DIV/0!</v>
      </c>
    </row>
    <row r="52" spans="1:14" x14ac:dyDescent="0.25">
      <c r="A52" t="s">
        <v>119</v>
      </c>
      <c r="B52" t="s">
        <v>154</v>
      </c>
      <c r="C52" t="s">
        <v>159</v>
      </c>
      <c r="D52" t="s">
        <v>160</v>
      </c>
      <c r="E52" t="s">
        <v>88</v>
      </c>
      <c r="F52" t="s">
        <v>161</v>
      </c>
      <c r="G52">
        <v>0</v>
      </c>
      <c r="I52">
        <v>0</v>
      </c>
      <c r="K52"/>
      <c r="M52" s="50">
        <f t="shared" si="4"/>
        <v>0</v>
      </c>
      <c r="N52" s="51">
        <f t="shared" si="2"/>
        <v>0</v>
      </c>
    </row>
    <row r="53" spans="1:14" x14ac:dyDescent="0.25">
      <c r="A53" t="s">
        <v>119</v>
      </c>
      <c r="B53" t="s">
        <v>154</v>
      </c>
      <c r="C53" t="s">
        <v>162</v>
      </c>
      <c r="D53" t="s">
        <v>158</v>
      </c>
      <c r="E53" t="s">
        <v>88</v>
      </c>
      <c r="F53" t="s">
        <v>132</v>
      </c>
      <c r="G53">
        <v>0</v>
      </c>
      <c r="I53">
        <v>0</v>
      </c>
      <c r="K53"/>
      <c r="M53" s="50">
        <f t="shared" si="4"/>
        <v>0</v>
      </c>
      <c r="N53" s="51">
        <f t="shared" si="2"/>
        <v>0</v>
      </c>
    </row>
    <row r="54" spans="1:14" x14ac:dyDescent="0.25">
      <c r="A54" t="s">
        <v>119</v>
      </c>
      <c r="B54" t="s">
        <v>154</v>
      </c>
      <c r="C54" t="s">
        <v>163</v>
      </c>
      <c r="D54" t="s">
        <v>164</v>
      </c>
      <c r="E54" t="s">
        <v>88</v>
      </c>
      <c r="F54" t="s">
        <v>124</v>
      </c>
      <c r="G54">
        <v>0</v>
      </c>
      <c r="I54">
        <v>0</v>
      </c>
      <c r="K54"/>
      <c r="M54" s="50">
        <f t="shared" si="4"/>
        <v>0</v>
      </c>
      <c r="N54" s="51">
        <f t="shared" si="2"/>
        <v>0</v>
      </c>
    </row>
    <row r="55" spans="1:14" x14ac:dyDescent="0.25">
      <c r="A55" t="s">
        <v>119</v>
      </c>
      <c r="B55" t="s">
        <v>154</v>
      </c>
      <c r="C55" t="s">
        <v>165</v>
      </c>
      <c r="D55" t="s">
        <v>166</v>
      </c>
      <c r="E55" t="s">
        <v>88</v>
      </c>
      <c r="F55" t="s">
        <v>132</v>
      </c>
      <c r="G55">
        <v>0</v>
      </c>
      <c r="I55">
        <v>0</v>
      </c>
      <c r="K55"/>
      <c r="M55" s="50">
        <f t="shared" si="4"/>
        <v>0</v>
      </c>
      <c r="N55" s="51">
        <f t="shared" si="2"/>
        <v>0</v>
      </c>
    </row>
    <row r="56" spans="1:14" x14ac:dyDescent="0.25">
      <c r="A56" t="s">
        <v>119</v>
      </c>
      <c r="B56" t="s">
        <v>154</v>
      </c>
      <c r="C56" t="s">
        <v>167</v>
      </c>
      <c r="D56" t="s">
        <v>134</v>
      </c>
      <c r="E56" t="s">
        <v>88</v>
      </c>
      <c r="F56" t="s">
        <v>121</v>
      </c>
      <c r="G56">
        <v>0</v>
      </c>
      <c r="I56">
        <v>0</v>
      </c>
      <c r="K56"/>
      <c r="M56" s="50">
        <f t="shared" si="4"/>
        <v>0</v>
      </c>
      <c r="N56" s="51">
        <f t="shared" si="2"/>
        <v>0</v>
      </c>
    </row>
    <row r="57" spans="1:14" x14ac:dyDescent="0.25">
      <c r="A57" t="s">
        <v>119</v>
      </c>
      <c r="B57" t="s">
        <v>154</v>
      </c>
      <c r="C57" t="s">
        <v>168</v>
      </c>
      <c r="D57" t="s">
        <v>169</v>
      </c>
      <c r="E57" t="s">
        <v>97</v>
      </c>
      <c r="F57" t="s">
        <v>121</v>
      </c>
      <c r="G57">
        <v>7</v>
      </c>
      <c r="H57" t="s">
        <v>27</v>
      </c>
      <c r="I57">
        <v>255</v>
      </c>
      <c r="J57" s="49">
        <f>VLOOKUP(H57,'1. Productienormen'!$C$6:$E$21,3,FALSE)</f>
        <v>0</v>
      </c>
      <c r="K57" s="49">
        <f>VLOOKUP(H57,'1. Productienormen'!$C$6:$F$21,4,FALSE)</f>
        <v>0</v>
      </c>
      <c r="L57" s="50" t="e">
        <f t="shared" si="5"/>
        <v>#DIV/0!</v>
      </c>
      <c r="M57" s="50" t="e">
        <f t="shared" si="4"/>
        <v>#DIV/0!</v>
      </c>
      <c r="N57" s="51" t="e">
        <f t="shared" si="2"/>
        <v>#DIV/0!</v>
      </c>
    </row>
    <row r="58" spans="1:14" x14ac:dyDescent="0.25">
      <c r="A58" t="s">
        <v>119</v>
      </c>
      <c r="B58" t="s">
        <v>154</v>
      </c>
      <c r="C58" t="s">
        <v>170</v>
      </c>
      <c r="D58" t="s">
        <v>171</v>
      </c>
      <c r="E58" t="s">
        <v>97</v>
      </c>
      <c r="F58" t="s">
        <v>124</v>
      </c>
      <c r="G58">
        <v>3</v>
      </c>
      <c r="H58" t="s">
        <v>27</v>
      </c>
      <c r="I58">
        <v>255</v>
      </c>
      <c r="J58" s="49">
        <f>VLOOKUP(H58,'1. Productienormen'!$C$6:$E$21,3,FALSE)</f>
        <v>0</v>
      </c>
      <c r="K58" s="49">
        <f>VLOOKUP(H58,'1. Productienormen'!$C$6:$F$21,4,FALSE)</f>
        <v>0</v>
      </c>
      <c r="L58" s="50" t="e">
        <f t="shared" si="5"/>
        <v>#DIV/0!</v>
      </c>
      <c r="M58" s="50" t="e">
        <f t="shared" si="4"/>
        <v>#DIV/0!</v>
      </c>
      <c r="N58" s="51" t="e">
        <f t="shared" si="2"/>
        <v>#DIV/0!</v>
      </c>
    </row>
    <row r="59" spans="1:14" x14ac:dyDescent="0.25">
      <c r="A59" t="s">
        <v>119</v>
      </c>
      <c r="B59" t="s">
        <v>154</v>
      </c>
      <c r="C59" t="s">
        <v>172</v>
      </c>
      <c r="D59" t="s">
        <v>173</v>
      </c>
      <c r="E59" t="s">
        <v>174</v>
      </c>
      <c r="F59" t="s">
        <v>132</v>
      </c>
      <c r="G59">
        <v>8.84</v>
      </c>
      <c r="H59" t="s">
        <v>30</v>
      </c>
      <c r="I59">
        <v>4</v>
      </c>
      <c r="J59" s="49">
        <f>VLOOKUP(H59,'1. Productienormen'!$C$6:$E$21,3,FALSE)</f>
        <v>0</v>
      </c>
      <c r="K59" s="49">
        <f>VLOOKUP(H59,'1. Productienormen'!$C$6:$F$21,4,FALSE)</f>
        <v>0</v>
      </c>
      <c r="L59" s="50" t="e">
        <f t="shared" si="5"/>
        <v>#DIV/0!</v>
      </c>
      <c r="M59" s="50" t="e">
        <f t="shared" si="4"/>
        <v>#DIV/0!</v>
      </c>
      <c r="N59" s="51" t="e">
        <f t="shared" si="2"/>
        <v>#DIV/0!</v>
      </c>
    </row>
    <row r="60" spans="1:14" x14ac:dyDescent="0.25">
      <c r="A60" t="s">
        <v>119</v>
      </c>
      <c r="B60" t="s">
        <v>154</v>
      </c>
      <c r="C60" t="s">
        <v>172</v>
      </c>
      <c r="D60" t="s">
        <v>175</v>
      </c>
      <c r="E60" t="s">
        <v>174</v>
      </c>
      <c r="F60" t="s">
        <v>132</v>
      </c>
      <c r="G60">
        <v>8.84</v>
      </c>
      <c r="H60" t="s">
        <v>30</v>
      </c>
      <c r="I60">
        <v>4</v>
      </c>
      <c r="J60" s="49">
        <f>VLOOKUP(H60,'1. Productienormen'!$C$6:$E$21,3,FALSE)</f>
        <v>0</v>
      </c>
      <c r="K60" s="49">
        <f>VLOOKUP(H60,'1. Productienormen'!$C$6:$F$21,4,FALSE)</f>
        <v>0</v>
      </c>
      <c r="L60" s="50" t="e">
        <f t="shared" si="5"/>
        <v>#DIV/0!</v>
      </c>
      <c r="M60" s="50" t="e">
        <f t="shared" si="4"/>
        <v>#DIV/0!</v>
      </c>
      <c r="N60" s="51" t="e">
        <f t="shared" si="2"/>
        <v>#DIV/0!</v>
      </c>
    </row>
    <row r="61" spans="1:14" x14ac:dyDescent="0.25">
      <c r="A61" t="s">
        <v>119</v>
      </c>
      <c r="B61" t="s">
        <v>154</v>
      </c>
      <c r="C61" t="s">
        <v>172</v>
      </c>
      <c r="D61" t="s">
        <v>176</v>
      </c>
      <c r="E61" t="s">
        <v>174</v>
      </c>
      <c r="F61" t="s">
        <v>132</v>
      </c>
      <c r="G61">
        <v>8.84</v>
      </c>
      <c r="H61" t="s">
        <v>30</v>
      </c>
      <c r="I61">
        <v>4</v>
      </c>
      <c r="J61" s="49">
        <f>VLOOKUP(H61,'1. Productienormen'!$C$6:$E$21,3,FALSE)</f>
        <v>0</v>
      </c>
      <c r="K61" s="49">
        <f>VLOOKUP(H61,'1. Productienormen'!$C$6:$F$21,4,FALSE)</f>
        <v>0</v>
      </c>
      <c r="L61" s="50" t="e">
        <f t="shared" si="5"/>
        <v>#DIV/0!</v>
      </c>
      <c r="M61" s="50" t="e">
        <f t="shared" si="4"/>
        <v>#DIV/0!</v>
      </c>
      <c r="N61" s="51" t="e">
        <f t="shared" si="2"/>
        <v>#DIV/0!</v>
      </c>
    </row>
    <row r="62" spans="1:14" x14ac:dyDescent="0.25">
      <c r="A62" t="s">
        <v>119</v>
      </c>
      <c r="B62" t="s">
        <v>154</v>
      </c>
      <c r="C62" t="s">
        <v>172</v>
      </c>
      <c r="D62" t="s">
        <v>177</v>
      </c>
      <c r="E62" t="s">
        <v>174</v>
      </c>
      <c r="F62" t="s">
        <v>132</v>
      </c>
      <c r="G62">
        <v>8.84</v>
      </c>
      <c r="H62" t="s">
        <v>30</v>
      </c>
      <c r="I62">
        <v>4</v>
      </c>
      <c r="J62" s="49">
        <f>VLOOKUP(H62,'1. Productienormen'!$C$6:$E$21,3,FALSE)</f>
        <v>0</v>
      </c>
      <c r="K62" s="49">
        <f>VLOOKUP(H62,'1. Productienormen'!$C$6:$F$21,4,FALSE)</f>
        <v>0</v>
      </c>
      <c r="L62" s="50" t="e">
        <f t="shared" si="5"/>
        <v>#DIV/0!</v>
      </c>
      <c r="M62" s="50" t="e">
        <f t="shared" si="4"/>
        <v>#DIV/0!</v>
      </c>
      <c r="N62" s="51" t="e">
        <f t="shared" si="2"/>
        <v>#DIV/0!</v>
      </c>
    </row>
    <row r="63" spans="1:14" x14ac:dyDescent="0.25">
      <c r="A63" t="s">
        <v>119</v>
      </c>
      <c r="B63" t="s">
        <v>154</v>
      </c>
      <c r="C63" t="s">
        <v>172</v>
      </c>
      <c r="D63" t="s">
        <v>178</v>
      </c>
      <c r="E63" t="s">
        <v>174</v>
      </c>
      <c r="F63" t="s">
        <v>132</v>
      </c>
      <c r="G63">
        <v>8.84</v>
      </c>
      <c r="H63" t="s">
        <v>30</v>
      </c>
      <c r="I63">
        <v>4</v>
      </c>
      <c r="J63" s="49">
        <f>VLOOKUP(H63,'1. Productienormen'!$C$6:$E$21,3,FALSE)</f>
        <v>0</v>
      </c>
      <c r="K63" s="49">
        <f>VLOOKUP(H63,'1. Productienormen'!$C$6:$F$21,4,FALSE)</f>
        <v>0</v>
      </c>
      <c r="L63" s="50" t="e">
        <f t="shared" si="5"/>
        <v>#DIV/0!</v>
      </c>
      <c r="M63" s="50" t="e">
        <f t="shared" si="4"/>
        <v>#DIV/0!</v>
      </c>
      <c r="N63" s="51" t="e">
        <f t="shared" si="2"/>
        <v>#DIV/0!</v>
      </c>
    </row>
    <row r="64" spans="1:14" x14ac:dyDescent="0.25">
      <c r="A64" t="s">
        <v>119</v>
      </c>
      <c r="B64" t="s">
        <v>154</v>
      </c>
      <c r="C64" t="s">
        <v>172</v>
      </c>
      <c r="D64" t="s">
        <v>179</v>
      </c>
      <c r="E64" t="s">
        <v>174</v>
      </c>
      <c r="F64" t="s">
        <v>132</v>
      </c>
      <c r="G64">
        <v>8.84</v>
      </c>
      <c r="H64" t="s">
        <v>30</v>
      </c>
      <c r="I64">
        <v>4</v>
      </c>
      <c r="J64" s="49">
        <f>VLOOKUP(H64,'1. Productienormen'!$C$6:$E$21,3,FALSE)</f>
        <v>0</v>
      </c>
      <c r="K64" s="49">
        <f>VLOOKUP(H64,'1. Productienormen'!$C$6:$F$21,4,FALSE)</f>
        <v>0</v>
      </c>
      <c r="L64" s="50" t="e">
        <f t="shared" si="5"/>
        <v>#DIV/0!</v>
      </c>
      <c r="M64" s="50" t="e">
        <f t="shared" si="4"/>
        <v>#DIV/0!</v>
      </c>
      <c r="N64" s="51" t="e">
        <f t="shared" si="2"/>
        <v>#DIV/0!</v>
      </c>
    </row>
    <row r="65" spans="1:14" x14ac:dyDescent="0.25">
      <c r="A65" t="s">
        <v>119</v>
      </c>
      <c r="B65" t="s">
        <v>154</v>
      </c>
      <c r="C65" t="s">
        <v>172</v>
      </c>
      <c r="D65" t="s">
        <v>180</v>
      </c>
      <c r="E65" t="s">
        <v>174</v>
      </c>
      <c r="F65" t="s">
        <v>132</v>
      </c>
      <c r="G65">
        <v>8.84</v>
      </c>
      <c r="H65" t="s">
        <v>30</v>
      </c>
      <c r="I65">
        <v>4</v>
      </c>
      <c r="J65" s="49">
        <f>VLOOKUP(H65,'1. Productienormen'!$C$6:$E$21,3,FALSE)</f>
        <v>0</v>
      </c>
      <c r="K65" s="49">
        <f>VLOOKUP(H65,'1. Productienormen'!$C$6:$F$21,4,FALSE)</f>
        <v>0</v>
      </c>
      <c r="L65" s="50" t="e">
        <f t="shared" si="5"/>
        <v>#DIV/0!</v>
      </c>
      <c r="M65" s="50" t="e">
        <f t="shared" si="4"/>
        <v>#DIV/0!</v>
      </c>
      <c r="N65" s="51" t="e">
        <f t="shared" si="2"/>
        <v>#DIV/0!</v>
      </c>
    </row>
    <row r="66" spans="1:14" x14ac:dyDescent="0.25">
      <c r="A66" t="s">
        <v>119</v>
      </c>
      <c r="B66" t="s">
        <v>154</v>
      </c>
      <c r="C66" t="s">
        <v>172</v>
      </c>
      <c r="D66" t="s">
        <v>181</v>
      </c>
      <c r="E66" t="s">
        <v>174</v>
      </c>
      <c r="F66" t="s">
        <v>132</v>
      </c>
      <c r="G66">
        <v>8.84</v>
      </c>
      <c r="H66" t="s">
        <v>30</v>
      </c>
      <c r="I66">
        <v>4</v>
      </c>
      <c r="J66" s="49">
        <f>VLOOKUP(H66,'1. Productienormen'!$C$6:$E$21,3,FALSE)</f>
        <v>0</v>
      </c>
      <c r="K66" s="49">
        <f>VLOOKUP(H66,'1. Productienormen'!$C$6:$F$21,4,FALSE)</f>
        <v>0</v>
      </c>
      <c r="L66" s="50" t="e">
        <f t="shared" si="5"/>
        <v>#DIV/0!</v>
      </c>
      <c r="M66" s="50" t="e">
        <f t="shared" si="4"/>
        <v>#DIV/0!</v>
      </c>
      <c r="N66" s="51" t="e">
        <f t="shared" si="2"/>
        <v>#DIV/0!</v>
      </c>
    </row>
    <row r="67" spans="1:14" x14ac:dyDescent="0.25">
      <c r="A67" t="s">
        <v>119</v>
      </c>
      <c r="B67" t="s">
        <v>154</v>
      </c>
      <c r="C67" t="s">
        <v>172</v>
      </c>
      <c r="D67" t="s">
        <v>182</v>
      </c>
      <c r="E67" t="s">
        <v>174</v>
      </c>
      <c r="F67" t="s">
        <v>132</v>
      </c>
      <c r="G67">
        <v>8.84</v>
      </c>
      <c r="H67" t="s">
        <v>30</v>
      </c>
      <c r="I67">
        <v>4</v>
      </c>
      <c r="J67" s="49">
        <f>VLOOKUP(H67,'1. Productienormen'!$C$6:$E$21,3,FALSE)</f>
        <v>0</v>
      </c>
      <c r="K67" s="49">
        <f>VLOOKUP(H67,'1. Productienormen'!$C$6:$F$21,4,FALSE)</f>
        <v>0</v>
      </c>
      <c r="L67" s="50" t="e">
        <f t="shared" si="5"/>
        <v>#DIV/0!</v>
      </c>
      <c r="M67" s="50" t="e">
        <f t="shared" si="4"/>
        <v>#DIV/0!</v>
      </c>
      <c r="N67" s="51" t="e">
        <f t="shared" si="2"/>
        <v>#DIV/0!</v>
      </c>
    </row>
    <row r="68" spans="1:14" x14ac:dyDescent="0.25">
      <c r="A68" t="s">
        <v>119</v>
      </c>
      <c r="B68" t="s">
        <v>154</v>
      </c>
      <c r="C68" t="s">
        <v>172</v>
      </c>
      <c r="D68" t="s">
        <v>183</v>
      </c>
      <c r="E68" t="s">
        <v>174</v>
      </c>
      <c r="F68" t="s">
        <v>132</v>
      </c>
      <c r="G68">
        <v>8.84</v>
      </c>
      <c r="H68" t="s">
        <v>30</v>
      </c>
      <c r="I68">
        <v>4</v>
      </c>
      <c r="J68" s="49">
        <f>VLOOKUP(H68,'1. Productienormen'!$C$6:$E$21,3,FALSE)</f>
        <v>0</v>
      </c>
      <c r="K68" s="49">
        <f>VLOOKUP(H68,'1. Productienormen'!$C$6:$F$21,4,FALSE)</f>
        <v>0</v>
      </c>
      <c r="L68" s="50" t="e">
        <f t="shared" si="5"/>
        <v>#DIV/0!</v>
      </c>
      <c r="M68" s="50" t="e">
        <f t="shared" si="4"/>
        <v>#DIV/0!</v>
      </c>
      <c r="N68" s="51" t="e">
        <f t="shared" si="2"/>
        <v>#DIV/0!</v>
      </c>
    </row>
    <row r="69" spans="1:14" x14ac:dyDescent="0.25">
      <c r="A69" t="s">
        <v>119</v>
      </c>
      <c r="B69" t="s">
        <v>154</v>
      </c>
      <c r="C69" t="s">
        <v>184</v>
      </c>
      <c r="D69" t="s">
        <v>185</v>
      </c>
      <c r="E69" t="s">
        <v>186</v>
      </c>
      <c r="F69" t="s">
        <v>124</v>
      </c>
      <c r="G69">
        <v>1.5</v>
      </c>
      <c r="H69" t="s">
        <v>27</v>
      </c>
      <c r="I69">
        <v>12</v>
      </c>
      <c r="J69" s="49">
        <f>VLOOKUP(H69,'1. Productienormen'!$C$6:$E$21,3,FALSE)</f>
        <v>0</v>
      </c>
      <c r="K69" s="49">
        <f>VLOOKUP(H69,'1. Productienormen'!$C$6:$F$21,4,FALSE)</f>
        <v>0</v>
      </c>
      <c r="L69" s="50" t="e">
        <f t="shared" ref="L69:L132" si="6">G69/J69</f>
        <v>#DIV/0!</v>
      </c>
      <c r="M69" s="50" t="e">
        <f t="shared" ref="M69:M132" si="7">L69*I69</f>
        <v>#DIV/0!</v>
      </c>
      <c r="N69" s="51" t="e">
        <f t="shared" ref="N69:N132" si="8">M69*K69</f>
        <v>#DIV/0!</v>
      </c>
    </row>
    <row r="70" spans="1:14" x14ac:dyDescent="0.25">
      <c r="A70" t="s">
        <v>119</v>
      </c>
      <c r="B70" t="s">
        <v>154</v>
      </c>
      <c r="C70" t="s">
        <v>184</v>
      </c>
      <c r="D70" t="s">
        <v>187</v>
      </c>
      <c r="E70" t="s">
        <v>186</v>
      </c>
      <c r="F70" t="s">
        <v>124</v>
      </c>
      <c r="G70">
        <v>1.5</v>
      </c>
      <c r="H70" t="s">
        <v>27</v>
      </c>
      <c r="I70">
        <v>12</v>
      </c>
      <c r="J70" s="49">
        <f>VLOOKUP(H70,'1. Productienormen'!$C$6:$E$21,3,FALSE)</f>
        <v>0</v>
      </c>
      <c r="K70" s="49">
        <f>VLOOKUP(H70,'1. Productienormen'!$C$6:$F$21,4,FALSE)</f>
        <v>0</v>
      </c>
      <c r="L70" s="50" t="e">
        <f t="shared" si="6"/>
        <v>#DIV/0!</v>
      </c>
      <c r="M70" s="50" t="e">
        <f t="shared" si="7"/>
        <v>#DIV/0!</v>
      </c>
      <c r="N70" s="51" t="e">
        <f t="shared" si="8"/>
        <v>#DIV/0!</v>
      </c>
    </row>
    <row r="71" spans="1:14" x14ac:dyDescent="0.25">
      <c r="A71" t="s">
        <v>119</v>
      </c>
      <c r="B71" t="s">
        <v>154</v>
      </c>
      <c r="C71" t="s">
        <v>184</v>
      </c>
      <c r="D71" t="s">
        <v>188</v>
      </c>
      <c r="E71" t="s">
        <v>186</v>
      </c>
      <c r="F71" t="s">
        <v>124</v>
      </c>
      <c r="G71">
        <v>1.5</v>
      </c>
      <c r="H71" t="s">
        <v>27</v>
      </c>
      <c r="I71">
        <v>12</v>
      </c>
      <c r="J71" s="49">
        <f>VLOOKUP(H71,'1. Productienormen'!$C$6:$E$21,3,FALSE)</f>
        <v>0</v>
      </c>
      <c r="K71" s="49">
        <f>VLOOKUP(H71,'1. Productienormen'!$C$6:$F$21,4,FALSE)</f>
        <v>0</v>
      </c>
      <c r="L71" s="50" t="e">
        <f t="shared" si="6"/>
        <v>#DIV/0!</v>
      </c>
      <c r="M71" s="50" t="e">
        <f t="shared" si="7"/>
        <v>#DIV/0!</v>
      </c>
      <c r="N71" s="51" t="e">
        <f t="shared" si="8"/>
        <v>#DIV/0!</v>
      </c>
    </row>
    <row r="72" spans="1:14" x14ac:dyDescent="0.25">
      <c r="A72" t="s">
        <v>119</v>
      </c>
      <c r="B72" t="s">
        <v>154</v>
      </c>
      <c r="C72" t="s">
        <v>184</v>
      </c>
      <c r="D72" t="s">
        <v>189</v>
      </c>
      <c r="E72" t="s">
        <v>186</v>
      </c>
      <c r="F72" t="s">
        <v>124</v>
      </c>
      <c r="G72">
        <v>1.5</v>
      </c>
      <c r="H72" t="s">
        <v>27</v>
      </c>
      <c r="I72">
        <v>12</v>
      </c>
      <c r="J72" s="49">
        <f>VLOOKUP(H72,'1. Productienormen'!$C$6:$E$21,3,FALSE)</f>
        <v>0</v>
      </c>
      <c r="K72" s="49">
        <f>VLOOKUP(H72,'1. Productienormen'!$C$6:$F$21,4,FALSE)</f>
        <v>0</v>
      </c>
      <c r="L72" s="50" t="e">
        <f t="shared" si="6"/>
        <v>#DIV/0!</v>
      </c>
      <c r="M72" s="50" t="e">
        <f t="shared" si="7"/>
        <v>#DIV/0!</v>
      </c>
      <c r="N72" s="51" t="e">
        <f t="shared" si="8"/>
        <v>#DIV/0!</v>
      </c>
    </row>
    <row r="73" spans="1:14" x14ac:dyDescent="0.25">
      <c r="A73" t="s">
        <v>119</v>
      </c>
      <c r="B73" t="s">
        <v>154</v>
      </c>
      <c r="C73" t="s">
        <v>184</v>
      </c>
      <c r="D73" t="s">
        <v>190</v>
      </c>
      <c r="E73" t="s">
        <v>186</v>
      </c>
      <c r="F73" t="s">
        <v>124</v>
      </c>
      <c r="G73">
        <v>1.5</v>
      </c>
      <c r="H73" t="s">
        <v>27</v>
      </c>
      <c r="I73">
        <v>12</v>
      </c>
      <c r="J73" s="49">
        <f>VLOOKUP(H73,'1. Productienormen'!$C$6:$E$21,3,FALSE)</f>
        <v>0</v>
      </c>
      <c r="K73" s="49">
        <f>VLOOKUP(H73,'1. Productienormen'!$C$6:$F$21,4,FALSE)</f>
        <v>0</v>
      </c>
      <c r="L73" s="50" t="e">
        <f t="shared" si="6"/>
        <v>#DIV/0!</v>
      </c>
      <c r="M73" s="50" t="e">
        <f t="shared" si="7"/>
        <v>#DIV/0!</v>
      </c>
      <c r="N73" s="51" t="e">
        <f t="shared" si="8"/>
        <v>#DIV/0!</v>
      </c>
    </row>
    <row r="74" spans="1:14" x14ac:dyDescent="0.25">
      <c r="A74" t="s">
        <v>119</v>
      </c>
      <c r="B74" t="s">
        <v>154</v>
      </c>
      <c r="C74" t="s">
        <v>184</v>
      </c>
      <c r="D74" t="s">
        <v>191</v>
      </c>
      <c r="E74" t="s">
        <v>186</v>
      </c>
      <c r="F74" t="s">
        <v>124</v>
      </c>
      <c r="G74">
        <v>1.5</v>
      </c>
      <c r="H74" t="s">
        <v>27</v>
      </c>
      <c r="I74">
        <v>12</v>
      </c>
      <c r="J74" s="49">
        <f>VLOOKUP(H74,'1. Productienormen'!$C$6:$E$21,3,FALSE)</f>
        <v>0</v>
      </c>
      <c r="K74" s="49">
        <f>VLOOKUP(H74,'1. Productienormen'!$C$6:$F$21,4,FALSE)</f>
        <v>0</v>
      </c>
      <c r="L74" s="50" t="e">
        <f t="shared" si="6"/>
        <v>#DIV/0!</v>
      </c>
      <c r="M74" s="50" t="e">
        <f t="shared" si="7"/>
        <v>#DIV/0!</v>
      </c>
      <c r="N74" s="51" t="e">
        <f t="shared" si="8"/>
        <v>#DIV/0!</v>
      </c>
    </row>
    <row r="75" spans="1:14" x14ac:dyDescent="0.25">
      <c r="A75" t="s">
        <v>119</v>
      </c>
      <c r="B75" t="s">
        <v>154</v>
      </c>
      <c r="C75" t="s">
        <v>184</v>
      </c>
      <c r="D75" t="s">
        <v>192</v>
      </c>
      <c r="E75" t="s">
        <v>186</v>
      </c>
      <c r="F75" t="s">
        <v>124</v>
      </c>
      <c r="G75">
        <v>1.5</v>
      </c>
      <c r="H75" t="s">
        <v>27</v>
      </c>
      <c r="I75">
        <v>12</v>
      </c>
      <c r="J75" s="49">
        <f>VLOOKUP(H75,'1. Productienormen'!$C$6:$E$21,3,FALSE)</f>
        <v>0</v>
      </c>
      <c r="K75" s="49">
        <f>VLOOKUP(H75,'1. Productienormen'!$C$6:$F$21,4,FALSE)</f>
        <v>0</v>
      </c>
      <c r="L75" s="50" t="e">
        <f t="shared" si="6"/>
        <v>#DIV/0!</v>
      </c>
      <c r="M75" s="50" t="e">
        <f t="shared" si="7"/>
        <v>#DIV/0!</v>
      </c>
      <c r="N75" s="51" t="e">
        <f t="shared" si="8"/>
        <v>#DIV/0!</v>
      </c>
    </row>
    <row r="76" spans="1:14" x14ac:dyDescent="0.25">
      <c r="A76" t="s">
        <v>119</v>
      </c>
      <c r="B76" t="s">
        <v>154</v>
      </c>
      <c r="C76" t="s">
        <v>184</v>
      </c>
      <c r="D76" t="s">
        <v>193</v>
      </c>
      <c r="E76" t="s">
        <v>186</v>
      </c>
      <c r="F76" t="s">
        <v>124</v>
      </c>
      <c r="G76">
        <v>1.5</v>
      </c>
      <c r="H76" t="s">
        <v>27</v>
      </c>
      <c r="I76">
        <v>12</v>
      </c>
      <c r="J76" s="49">
        <f>VLOOKUP(H76,'1. Productienormen'!$C$6:$E$21,3,FALSE)</f>
        <v>0</v>
      </c>
      <c r="K76" s="49">
        <f>VLOOKUP(H76,'1. Productienormen'!$C$6:$F$21,4,FALSE)</f>
        <v>0</v>
      </c>
      <c r="L76" s="50" t="e">
        <f t="shared" si="6"/>
        <v>#DIV/0!</v>
      </c>
      <c r="M76" s="50" t="e">
        <f t="shared" si="7"/>
        <v>#DIV/0!</v>
      </c>
      <c r="N76" s="51" t="e">
        <f t="shared" si="8"/>
        <v>#DIV/0!</v>
      </c>
    </row>
    <row r="77" spans="1:14" x14ac:dyDescent="0.25">
      <c r="A77" t="s">
        <v>119</v>
      </c>
      <c r="B77" t="s">
        <v>154</v>
      </c>
      <c r="C77" t="s">
        <v>184</v>
      </c>
      <c r="D77" t="s">
        <v>194</v>
      </c>
      <c r="E77" t="s">
        <v>186</v>
      </c>
      <c r="F77" t="s">
        <v>124</v>
      </c>
      <c r="G77">
        <v>1.5</v>
      </c>
      <c r="H77" t="s">
        <v>27</v>
      </c>
      <c r="I77">
        <v>12</v>
      </c>
      <c r="J77" s="49">
        <f>VLOOKUP(H77,'1. Productienormen'!$C$6:$E$21,3,FALSE)</f>
        <v>0</v>
      </c>
      <c r="K77" s="49">
        <f>VLOOKUP(H77,'1. Productienormen'!$C$6:$F$21,4,FALSE)</f>
        <v>0</v>
      </c>
      <c r="L77" s="50" t="e">
        <f t="shared" si="6"/>
        <v>#DIV/0!</v>
      </c>
      <c r="M77" s="50" t="e">
        <f t="shared" si="7"/>
        <v>#DIV/0!</v>
      </c>
      <c r="N77" s="51" t="e">
        <f t="shared" si="8"/>
        <v>#DIV/0!</v>
      </c>
    </row>
    <row r="78" spans="1:14" x14ac:dyDescent="0.25">
      <c r="A78" t="s">
        <v>119</v>
      </c>
      <c r="B78" t="s">
        <v>154</v>
      </c>
      <c r="C78" t="s">
        <v>184</v>
      </c>
      <c r="D78" t="s">
        <v>195</v>
      </c>
      <c r="E78" t="s">
        <v>186</v>
      </c>
      <c r="F78" t="s">
        <v>124</v>
      </c>
      <c r="G78">
        <v>1.5</v>
      </c>
      <c r="H78" t="s">
        <v>27</v>
      </c>
      <c r="I78">
        <v>12</v>
      </c>
      <c r="J78" s="49">
        <f>VLOOKUP(H78,'1. Productienormen'!$C$6:$E$21,3,FALSE)</f>
        <v>0</v>
      </c>
      <c r="K78" s="49">
        <f>VLOOKUP(H78,'1. Productienormen'!$C$6:$F$21,4,FALSE)</f>
        <v>0</v>
      </c>
      <c r="L78" s="50" t="e">
        <f t="shared" si="6"/>
        <v>#DIV/0!</v>
      </c>
      <c r="M78" s="50" t="e">
        <f t="shared" si="7"/>
        <v>#DIV/0!</v>
      </c>
      <c r="N78" s="51" t="e">
        <f t="shared" si="8"/>
        <v>#DIV/0!</v>
      </c>
    </row>
    <row r="79" spans="1:14" x14ac:dyDescent="0.25">
      <c r="A79" t="s">
        <v>119</v>
      </c>
      <c r="B79" t="s">
        <v>154</v>
      </c>
      <c r="C79" t="s">
        <v>196</v>
      </c>
      <c r="D79" t="s">
        <v>142</v>
      </c>
      <c r="E79" t="s">
        <v>77</v>
      </c>
      <c r="F79" t="s">
        <v>132</v>
      </c>
      <c r="G79">
        <v>24</v>
      </c>
      <c r="H79" t="s">
        <v>43</v>
      </c>
      <c r="I79">
        <v>104</v>
      </c>
      <c r="J79" s="49">
        <f>VLOOKUP(H79,'1. Productienormen'!$C$6:$E$21,3,FALSE)</f>
        <v>0</v>
      </c>
      <c r="K79" s="49">
        <f>VLOOKUP(H79,'1. Productienormen'!$C$6:$F$21,4,FALSE)</f>
        <v>0</v>
      </c>
      <c r="L79" s="50" t="e">
        <f t="shared" si="6"/>
        <v>#DIV/0!</v>
      </c>
      <c r="M79" s="50" t="e">
        <f t="shared" si="7"/>
        <v>#DIV/0!</v>
      </c>
      <c r="N79" s="51" t="e">
        <f t="shared" si="8"/>
        <v>#DIV/0!</v>
      </c>
    </row>
    <row r="80" spans="1:14" x14ac:dyDescent="0.25">
      <c r="A80" t="s">
        <v>119</v>
      </c>
      <c r="B80" t="s">
        <v>154</v>
      </c>
      <c r="C80" t="s">
        <v>197</v>
      </c>
      <c r="D80" t="s">
        <v>198</v>
      </c>
      <c r="E80" t="s">
        <v>199</v>
      </c>
      <c r="F80" t="s">
        <v>146</v>
      </c>
      <c r="G80">
        <v>35</v>
      </c>
      <c r="H80" t="s">
        <v>30</v>
      </c>
      <c r="I80">
        <v>4</v>
      </c>
      <c r="J80" s="49">
        <f>VLOOKUP(H80,'1. Productienormen'!$C$6:$E$21,3,FALSE)</f>
        <v>0</v>
      </c>
      <c r="K80" s="49">
        <f>VLOOKUP(H80,'1. Productienormen'!$C$6:$F$21,4,FALSE)</f>
        <v>0</v>
      </c>
      <c r="L80" s="50" t="e">
        <f t="shared" si="6"/>
        <v>#DIV/0!</v>
      </c>
      <c r="M80" s="50" t="e">
        <f t="shared" si="7"/>
        <v>#DIV/0!</v>
      </c>
      <c r="N80" s="51" t="e">
        <f t="shared" si="8"/>
        <v>#DIV/0!</v>
      </c>
    </row>
    <row r="81" spans="1:14" x14ac:dyDescent="0.25">
      <c r="A81" t="s">
        <v>119</v>
      </c>
      <c r="B81" t="s">
        <v>154</v>
      </c>
      <c r="C81" t="s">
        <v>200</v>
      </c>
      <c r="D81" t="s">
        <v>201</v>
      </c>
      <c r="E81" t="s">
        <v>199</v>
      </c>
      <c r="F81" t="s">
        <v>146</v>
      </c>
      <c r="G81">
        <v>44</v>
      </c>
      <c r="H81" t="s">
        <v>30</v>
      </c>
      <c r="I81">
        <v>4</v>
      </c>
      <c r="J81" s="49">
        <f>VLOOKUP(H81,'1. Productienormen'!$C$6:$E$21,3,FALSE)</f>
        <v>0</v>
      </c>
      <c r="K81" s="49">
        <f>VLOOKUP(H81,'1. Productienormen'!$C$6:$F$21,4,FALSE)</f>
        <v>0</v>
      </c>
      <c r="L81" s="50" t="e">
        <f t="shared" si="6"/>
        <v>#DIV/0!</v>
      </c>
      <c r="M81" s="50" t="e">
        <f t="shared" si="7"/>
        <v>#DIV/0!</v>
      </c>
      <c r="N81" s="51" t="e">
        <f t="shared" si="8"/>
        <v>#DIV/0!</v>
      </c>
    </row>
    <row r="82" spans="1:14" x14ac:dyDescent="0.25">
      <c r="A82" t="s">
        <v>119</v>
      </c>
      <c r="B82" t="s">
        <v>154</v>
      </c>
      <c r="C82" t="s">
        <v>202</v>
      </c>
      <c r="D82" t="s">
        <v>142</v>
      </c>
      <c r="E82" t="s">
        <v>77</v>
      </c>
      <c r="F82" t="s">
        <v>124</v>
      </c>
      <c r="G82">
        <v>7</v>
      </c>
      <c r="H82" t="s">
        <v>43</v>
      </c>
      <c r="I82">
        <v>52</v>
      </c>
      <c r="J82" s="49">
        <f>VLOOKUP(H82,'1. Productienormen'!$C$6:$E$21,3,FALSE)</f>
        <v>0</v>
      </c>
      <c r="K82" s="49">
        <f>VLOOKUP(H82,'1. Productienormen'!$C$6:$F$21,4,FALSE)</f>
        <v>0</v>
      </c>
      <c r="L82" s="50" t="e">
        <f t="shared" si="6"/>
        <v>#DIV/0!</v>
      </c>
      <c r="M82" s="50" t="e">
        <f t="shared" si="7"/>
        <v>#DIV/0!</v>
      </c>
      <c r="N82" s="51" t="e">
        <f t="shared" si="8"/>
        <v>#DIV/0!</v>
      </c>
    </row>
    <row r="83" spans="1:14" x14ac:dyDescent="0.25">
      <c r="A83" t="s">
        <v>119</v>
      </c>
      <c r="B83" t="s">
        <v>203</v>
      </c>
      <c r="C83" t="s">
        <v>204</v>
      </c>
      <c r="D83" t="s">
        <v>205</v>
      </c>
      <c r="E83" t="s">
        <v>115</v>
      </c>
      <c r="F83" t="s">
        <v>132</v>
      </c>
      <c r="G83">
        <v>64</v>
      </c>
      <c r="H83" t="s">
        <v>38</v>
      </c>
      <c r="I83">
        <v>130</v>
      </c>
      <c r="J83" s="49">
        <f>VLOOKUP(H83,'1. Productienormen'!$C$6:$E$21,3,FALSE)</f>
        <v>0</v>
      </c>
      <c r="K83" s="49">
        <f>VLOOKUP(H83,'1. Productienormen'!$C$6:$F$21,4,FALSE)</f>
        <v>0</v>
      </c>
      <c r="L83" s="50" t="e">
        <f t="shared" si="6"/>
        <v>#DIV/0!</v>
      </c>
      <c r="M83" s="50" t="e">
        <f t="shared" si="7"/>
        <v>#DIV/0!</v>
      </c>
      <c r="N83" s="51" t="e">
        <f t="shared" si="8"/>
        <v>#DIV/0!</v>
      </c>
    </row>
    <row r="84" spans="1:14" x14ac:dyDescent="0.25">
      <c r="A84" t="s">
        <v>119</v>
      </c>
      <c r="B84" t="s">
        <v>203</v>
      </c>
      <c r="C84" t="s">
        <v>206</v>
      </c>
      <c r="D84" t="s">
        <v>205</v>
      </c>
      <c r="E84" t="s">
        <v>115</v>
      </c>
      <c r="F84" t="s">
        <v>132</v>
      </c>
      <c r="G84">
        <v>64</v>
      </c>
      <c r="H84" t="s">
        <v>38</v>
      </c>
      <c r="I84">
        <v>130</v>
      </c>
      <c r="J84" s="49">
        <f>VLOOKUP(H84,'1. Productienormen'!$C$6:$E$21,3,FALSE)</f>
        <v>0</v>
      </c>
      <c r="K84" s="49">
        <f>VLOOKUP(H84,'1. Productienormen'!$C$6:$F$21,4,FALSE)</f>
        <v>0</v>
      </c>
      <c r="L84" s="50" t="e">
        <f t="shared" si="6"/>
        <v>#DIV/0!</v>
      </c>
      <c r="M84" s="50" t="e">
        <f t="shared" si="7"/>
        <v>#DIV/0!</v>
      </c>
      <c r="N84" s="51" t="e">
        <f t="shared" si="8"/>
        <v>#DIV/0!</v>
      </c>
    </row>
    <row r="85" spans="1:14" x14ac:dyDescent="0.25">
      <c r="A85" t="s">
        <v>119</v>
      </c>
      <c r="B85" t="s">
        <v>203</v>
      </c>
      <c r="C85" t="s">
        <v>207</v>
      </c>
      <c r="D85" t="s">
        <v>158</v>
      </c>
      <c r="E85" t="s">
        <v>91</v>
      </c>
      <c r="F85" t="s">
        <v>132</v>
      </c>
      <c r="G85">
        <v>6</v>
      </c>
      <c r="H85" t="s">
        <v>43</v>
      </c>
      <c r="I85">
        <v>2</v>
      </c>
      <c r="J85" s="49">
        <f>VLOOKUP(H85,'1. Productienormen'!$C$6:$E$21,3,FALSE)</f>
        <v>0</v>
      </c>
      <c r="K85" s="49">
        <f>VLOOKUP(H85,'1. Productienormen'!$C$6:$F$21,4,FALSE)</f>
        <v>0</v>
      </c>
      <c r="L85" s="50" t="e">
        <f t="shared" si="6"/>
        <v>#DIV/0!</v>
      </c>
      <c r="M85" s="50" t="e">
        <f t="shared" si="7"/>
        <v>#DIV/0!</v>
      </c>
      <c r="N85" s="51" t="e">
        <f t="shared" si="8"/>
        <v>#DIV/0!</v>
      </c>
    </row>
    <row r="86" spans="1:14" x14ac:dyDescent="0.25">
      <c r="A86" t="s">
        <v>119</v>
      </c>
      <c r="B86" t="s">
        <v>203</v>
      </c>
      <c r="C86" t="s">
        <v>208</v>
      </c>
      <c r="D86" t="s">
        <v>209</v>
      </c>
      <c r="E86" t="s">
        <v>70</v>
      </c>
      <c r="F86" t="s">
        <v>132</v>
      </c>
      <c r="G86">
        <v>70</v>
      </c>
      <c r="H86" t="s">
        <v>8</v>
      </c>
      <c r="I86">
        <v>52</v>
      </c>
      <c r="J86" s="49">
        <f>VLOOKUP(H86,'1. Productienormen'!$C$6:$E$21,3,FALSE)</f>
        <v>0</v>
      </c>
      <c r="K86" s="49">
        <f>VLOOKUP(H86,'1. Productienormen'!$C$6:$F$21,4,FALSE)</f>
        <v>0</v>
      </c>
      <c r="L86" s="50" t="e">
        <f t="shared" si="6"/>
        <v>#DIV/0!</v>
      </c>
      <c r="M86" s="50" t="e">
        <f t="shared" si="7"/>
        <v>#DIV/0!</v>
      </c>
      <c r="N86" s="51" t="e">
        <f t="shared" si="8"/>
        <v>#DIV/0!</v>
      </c>
    </row>
    <row r="87" spans="1:14" x14ac:dyDescent="0.25">
      <c r="A87" t="s">
        <v>119</v>
      </c>
      <c r="B87" t="s">
        <v>203</v>
      </c>
      <c r="C87" t="s">
        <v>210</v>
      </c>
      <c r="D87" t="s">
        <v>211</v>
      </c>
      <c r="E87" t="s">
        <v>212</v>
      </c>
      <c r="F87" t="s">
        <v>213</v>
      </c>
      <c r="G87">
        <v>64</v>
      </c>
      <c r="H87" t="s">
        <v>43</v>
      </c>
      <c r="I87">
        <v>52</v>
      </c>
      <c r="J87" s="49">
        <f>VLOOKUP(H87,'1. Productienormen'!$C$6:$E$21,3,FALSE)</f>
        <v>0</v>
      </c>
      <c r="K87" s="49">
        <f>VLOOKUP(H87,'1. Productienormen'!$C$6:$F$21,4,FALSE)</f>
        <v>0</v>
      </c>
      <c r="L87" s="50" t="e">
        <f t="shared" si="6"/>
        <v>#DIV/0!</v>
      </c>
      <c r="M87" s="50" t="e">
        <f t="shared" si="7"/>
        <v>#DIV/0!</v>
      </c>
      <c r="N87" s="51" t="e">
        <f t="shared" si="8"/>
        <v>#DIV/0!</v>
      </c>
    </row>
    <row r="88" spans="1:14" x14ac:dyDescent="0.25">
      <c r="A88" t="s">
        <v>119</v>
      </c>
      <c r="B88" t="s">
        <v>203</v>
      </c>
      <c r="C88" t="s">
        <v>214</v>
      </c>
      <c r="D88" t="s">
        <v>215</v>
      </c>
      <c r="E88" t="s">
        <v>91</v>
      </c>
      <c r="F88" t="s">
        <v>132</v>
      </c>
      <c r="G88">
        <v>20</v>
      </c>
      <c r="H88" t="s">
        <v>43</v>
      </c>
      <c r="I88">
        <v>2</v>
      </c>
      <c r="J88" s="49">
        <f>VLOOKUP(H88,'1. Productienormen'!$C$6:$E$21,3,FALSE)</f>
        <v>0</v>
      </c>
      <c r="K88" s="49">
        <f>VLOOKUP(H88,'1. Productienormen'!$C$6:$F$21,4,FALSE)</f>
        <v>0</v>
      </c>
      <c r="L88" s="50" t="e">
        <f t="shared" si="6"/>
        <v>#DIV/0!</v>
      </c>
      <c r="M88" s="50" t="e">
        <f t="shared" si="7"/>
        <v>#DIV/0!</v>
      </c>
      <c r="N88" s="51" t="e">
        <f t="shared" si="8"/>
        <v>#DIV/0!</v>
      </c>
    </row>
    <row r="89" spans="1:14" x14ac:dyDescent="0.25">
      <c r="A89" t="s">
        <v>119</v>
      </c>
      <c r="B89" t="s">
        <v>203</v>
      </c>
      <c r="C89" t="s">
        <v>216</v>
      </c>
      <c r="D89" t="s">
        <v>217</v>
      </c>
      <c r="E89" t="s">
        <v>97</v>
      </c>
      <c r="F89" t="s">
        <v>132</v>
      </c>
      <c r="G89">
        <v>6</v>
      </c>
      <c r="H89" t="s">
        <v>27</v>
      </c>
      <c r="I89">
        <v>255</v>
      </c>
      <c r="J89" s="49">
        <f>VLOOKUP(H89,'1. Productienormen'!$C$6:$E$21,3,FALSE)</f>
        <v>0</v>
      </c>
      <c r="K89" s="49">
        <f>VLOOKUP(H89,'1. Productienormen'!$C$6:$F$21,4,FALSE)</f>
        <v>0</v>
      </c>
      <c r="L89" s="50" t="e">
        <f t="shared" si="6"/>
        <v>#DIV/0!</v>
      </c>
      <c r="M89" s="50" t="e">
        <f t="shared" si="7"/>
        <v>#DIV/0!</v>
      </c>
      <c r="N89" s="51" t="e">
        <f t="shared" si="8"/>
        <v>#DIV/0!</v>
      </c>
    </row>
    <row r="90" spans="1:14" x14ac:dyDescent="0.25">
      <c r="A90" t="s">
        <v>119</v>
      </c>
      <c r="B90" t="s">
        <v>203</v>
      </c>
      <c r="C90" t="s">
        <v>218</v>
      </c>
      <c r="D90" t="s">
        <v>217</v>
      </c>
      <c r="E90" t="s">
        <v>97</v>
      </c>
      <c r="F90" t="s">
        <v>124</v>
      </c>
      <c r="G90">
        <v>45</v>
      </c>
      <c r="H90" t="s">
        <v>27</v>
      </c>
      <c r="I90">
        <v>255</v>
      </c>
      <c r="J90" s="49">
        <f>VLOOKUP(H90,'1. Productienormen'!$C$6:$E$21,3,FALSE)</f>
        <v>0</v>
      </c>
      <c r="K90" s="49">
        <f>VLOOKUP(H90,'1. Productienormen'!$C$6:$F$21,4,FALSE)</f>
        <v>0</v>
      </c>
      <c r="L90" s="50" t="e">
        <f t="shared" si="6"/>
        <v>#DIV/0!</v>
      </c>
      <c r="M90" s="50" t="e">
        <f t="shared" si="7"/>
        <v>#DIV/0!</v>
      </c>
      <c r="N90" s="51" t="e">
        <f t="shared" si="8"/>
        <v>#DIV/0!</v>
      </c>
    </row>
    <row r="91" spans="1:14" x14ac:dyDescent="0.25">
      <c r="A91" t="s">
        <v>119</v>
      </c>
      <c r="B91" t="s">
        <v>203</v>
      </c>
      <c r="C91" t="s">
        <v>219</v>
      </c>
      <c r="D91" t="s">
        <v>217</v>
      </c>
      <c r="E91" t="s">
        <v>97</v>
      </c>
      <c r="F91" t="s">
        <v>124</v>
      </c>
      <c r="G91">
        <v>6</v>
      </c>
      <c r="H91" t="s">
        <v>27</v>
      </c>
      <c r="I91">
        <v>255</v>
      </c>
      <c r="J91" s="49">
        <f>VLOOKUP(H91,'1. Productienormen'!$C$6:$E$21,3,FALSE)</f>
        <v>0</v>
      </c>
      <c r="K91" s="49">
        <f>VLOOKUP(H91,'1. Productienormen'!$C$6:$F$21,4,FALSE)</f>
        <v>0</v>
      </c>
      <c r="L91" s="50" t="e">
        <f t="shared" si="6"/>
        <v>#DIV/0!</v>
      </c>
      <c r="M91" s="50" t="e">
        <f t="shared" si="7"/>
        <v>#DIV/0!</v>
      </c>
      <c r="N91" s="51" t="e">
        <f t="shared" si="8"/>
        <v>#DIV/0!</v>
      </c>
    </row>
    <row r="92" spans="1:14" x14ac:dyDescent="0.25">
      <c r="A92" t="s">
        <v>119</v>
      </c>
      <c r="B92" t="s">
        <v>203</v>
      </c>
      <c r="C92" t="s">
        <v>220</v>
      </c>
      <c r="D92" t="s">
        <v>134</v>
      </c>
      <c r="E92" t="s">
        <v>88</v>
      </c>
      <c r="F92" t="s">
        <v>121</v>
      </c>
      <c r="G92">
        <v>0</v>
      </c>
      <c r="I92">
        <v>0</v>
      </c>
      <c r="K92"/>
      <c r="M92" s="50">
        <f t="shared" si="7"/>
        <v>0</v>
      </c>
      <c r="N92" s="51">
        <f t="shared" si="8"/>
        <v>0</v>
      </c>
    </row>
    <row r="93" spans="1:14" x14ac:dyDescent="0.25">
      <c r="A93" t="s">
        <v>119</v>
      </c>
      <c r="B93" t="s">
        <v>203</v>
      </c>
      <c r="C93" t="s">
        <v>221</v>
      </c>
      <c r="D93" t="s">
        <v>222</v>
      </c>
      <c r="E93" t="s">
        <v>77</v>
      </c>
      <c r="F93" t="s">
        <v>146</v>
      </c>
      <c r="G93">
        <v>10</v>
      </c>
      <c r="H93" t="s">
        <v>43</v>
      </c>
      <c r="I93">
        <v>104</v>
      </c>
      <c r="J93" s="49">
        <f>VLOOKUP(H93,'1. Productienormen'!$C$6:$E$21,3,FALSE)</f>
        <v>0</v>
      </c>
      <c r="K93" s="49">
        <f>VLOOKUP(H93,'1. Productienormen'!$C$6:$F$21,4,FALSE)</f>
        <v>0</v>
      </c>
      <c r="L93" s="50" t="e">
        <f t="shared" si="6"/>
        <v>#DIV/0!</v>
      </c>
      <c r="M93" s="50" t="e">
        <f t="shared" si="7"/>
        <v>#DIV/0!</v>
      </c>
      <c r="N93" s="51" t="e">
        <f t="shared" si="8"/>
        <v>#DIV/0!</v>
      </c>
    </row>
    <row r="94" spans="1:14" x14ac:dyDescent="0.25">
      <c r="A94" t="s">
        <v>119</v>
      </c>
      <c r="B94" t="s">
        <v>203</v>
      </c>
      <c r="C94" t="s">
        <v>223</v>
      </c>
      <c r="D94" t="s">
        <v>224</v>
      </c>
      <c r="E94" t="s">
        <v>91</v>
      </c>
      <c r="F94" t="s">
        <v>124</v>
      </c>
      <c r="G94">
        <v>7.5</v>
      </c>
      <c r="H94" t="s">
        <v>43</v>
      </c>
      <c r="I94">
        <v>52</v>
      </c>
      <c r="J94" s="49">
        <f>VLOOKUP(H94,'1. Productienormen'!$C$6:$E$21,3,FALSE)</f>
        <v>0</v>
      </c>
      <c r="K94" s="49">
        <f>VLOOKUP(H94,'1. Productienormen'!$C$6:$F$21,4,FALSE)</f>
        <v>0</v>
      </c>
      <c r="L94" s="50" t="e">
        <f t="shared" si="6"/>
        <v>#DIV/0!</v>
      </c>
      <c r="M94" s="50" t="e">
        <f t="shared" si="7"/>
        <v>#DIV/0!</v>
      </c>
      <c r="N94" s="51" t="e">
        <f t="shared" si="8"/>
        <v>#DIV/0!</v>
      </c>
    </row>
    <row r="95" spans="1:14" x14ac:dyDescent="0.25">
      <c r="A95" t="s">
        <v>119</v>
      </c>
      <c r="B95" t="s">
        <v>203</v>
      </c>
      <c r="C95" t="s">
        <v>225</v>
      </c>
      <c r="D95" t="s">
        <v>226</v>
      </c>
      <c r="E95" t="s">
        <v>112</v>
      </c>
      <c r="F95" t="s">
        <v>124</v>
      </c>
      <c r="G95">
        <v>12</v>
      </c>
      <c r="H95" t="s">
        <v>19</v>
      </c>
      <c r="I95">
        <v>52</v>
      </c>
      <c r="J95" s="49">
        <f>VLOOKUP(H95,'1. Productienormen'!$C$6:$E$21,3,FALSE)</f>
        <v>0</v>
      </c>
      <c r="K95" s="49">
        <f>VLOOKUP(H95,'1. Productienormen'!$C$6:$F$21,4,FALSE)</f>
        <v>0</v>
      </c>
      <c r="L95" s="50" t="e">
        <f t="shared" si="6"/>
        <v>#DIV/0!</v>
      </c>
      <c r="M95" s="50" t="e">
        <f t="shared" si="7"/>
        <v>#DIV/0!</v>
      </c>
      <c r="N95" s="51" t="e">
        <f t="shared" si="8"/>
        <v>#DIV/0!</v>
      </c>
    </row>
    <row r="96" spans="1:14" x14ac:dyDescent="0.25">
      <c r="A96" t="s">
        <v>119</v>
      </c>
      <c r="B96" t="s">
        <v>203</v>
      </c>
      <c r="C96" t="s">
        <v>227</v>
      </c>
      <c r="D96" t="s">
        <v>228</v>
      </c>
      <c r="E96" t="s">
        <v>115</v>
      </c>
      <c r="F96" t="s">
        <v>229</v>
      </c>
      <c r="G96">
        <v>24</v>
      </c>
      <c r="H96" t="s">
        <v>40</v>
      </c>
      <c r="I96">
        <v>130</v>
      </c>
      <c r="J96" s="49">
        <f>VLOOKUP(H96,'1. Productienormen'!$C$6:$E$21,3,FALSE)</f>
        <v>0</v>
      </c>
      <c r="K96" s="49">
        <f>VLOOKUP(H96,'1. Productienormen'!$C$6:$F$21,4,FALSE)</f>
        <v>0</v>
      </c>
      <c r="L96" s="50" t="e">
        <f t="shared" si="6"/>
        <v>#DIV/0!</v>
      </c>
      <c r="M96" s="50" t="e">
        <f t="shared" si="7"/>
        <v>#DIV/0!</v>
      </c>
      <c r="N96" s="51" t="e">
        <f t="shared" si="8"/>
        <v>#DIV/0!</v>
      </c>
    </row>
    <row r="97" spans="1:14" x14ac:dyDescent="0.25">
      <c r="A97" t="s">
        <v>119</v>
      </c>
      <c r="B97" t="s">
        <v>203</v>
      </c>
      <c r="C97" t="s">
        <v>230</v>
      </c>
      <c r="D97" t="s">
        <v>228</v>
      </c>
      <c r="E97" t="s">
        <v>115</v>
      </c>
      <c r="F97" t="s">
        <v>229</v>
      </c>
      <c r="G97">
        <v>20</v>
      </c>
      <c r="H97" t="s">
        <v>40</v>
      </c>
      <c r="I97">
        <v>130</v>
      </c>
      <c r="J97" s="49">
        <f>VLOOKUP(H97,'1. Productienormen'!$C$6:$E$21,3,FALSE)</f>
        <v>0</v>
      </c>
      <c r="K97" s="49">
        <f>VLOOKUP(H97,'1. Productienormen'!$C$6:$F$21,4,FALSE)</f>
        <v>0</v>
      </c>
      <c r="L97" s="50" t="e">
        <f t="shared" si="6"/>
        <v>#DIV/0!</v>
      </c>
      <c r="M97" s="50" t="e">
        <f t="shared" si="7"/>
        <v>#DIV/0!</v>
      </c>
      <c r="N97" s="51" t="e">
        <f t="shared" si="8"/>
        <v>#DIV/0!</v>
      </c>
    </row>
    <row r="98" spans="1:14" x14ac:dyDescent="0.25">
      <c r="A98" t="s">
        <v>119</v>
      </c>
      <c r="B98" t="s">
        <v>203</v>
      </c>
      <c r="C98" t="s">
        <v>231</v>
      </c>
      <c r="D98" t="s">
        <v>6</v>
      </c>
      <c r="E98" t="s">
        <v>130</v>
      </c>
      <c r="F98" t="s">
        <v>229</v>
      </c>
      <c r="G98">
        <v>10</v>
      </c>
      <c r="H98" t="s">
        <v>11</v>
      </c>
      <c r="I98">
        <v>130</v>
      </c>
      <c r="J98" s="49">
        <f>VLOOKUP(H98,'1. Productienormen'!$C$6:$E$21,3,FALSE)</f>
        <v>0</v>
      </c>
      <c r="K98" s="49">
        <f>VLOOKUP(H98,'1. Productienormen'!$C$6:$F$21,4,FALSE)</f>
        <v>0</v>
      </c>
      <c r="L98" s="50" t="e">
        <f t="shared" si="6"/>
        <v>#DIV/0!</v>
      </c>
      <c r="M98" s="50" t="e">
        <f t="shared" si="7"/>
        <v>#DIV/0!</v>
      </c>
      <c r="N98" s="51" t="e">
        <f t="shared" si="8"/>
        <v>#DIV/0!</v>
      </c>
    </row>
    <row r="99" spans="1:14" x14ac:dyDescent="0.25">
      <c r="A99" t="s">
        <v>119</v>
      </c>
      <c r="B99" t="s">
        <v>203</v>
      </c>
      <c r="C99" t="s">
        <v>232</v>
      </c>
      <c r="D99" t="s">
        <v>6</v>
      </c>
      <c r="E99" t="s">
        <v>130</v>
      </c>
      <c r="F99" t="s">
        <v>229</v>
      </c>
      <c r="G99">
        <v>15</v>
      </c>
      <c r="H99" t="s">
        <v>11</v>
      </c>
      <c r="I99">
        <v>130</v>
      </c>
      <c r="J99" s="49">
        <f>VLOOKUP(H99,'1. Productienormen'!$C$6:$E$21,3,FALSE)</f>
        <v>0</v>
      </c>
      <c r="K99" s="49">
        <f>VLOOKUP(H99,'1. Productienormen'!$C$6:$F$21,4,FALSE)</f>
        <v>0</v>
      </c>
      <c r="L99" s="50" t="e">
        <f t="shared" si="6"/>
        <v>#DIV/0!</v>
      </c>
      <c r="M99" s="50" t="e">
        <f t="shared" si="7"/>
        <v>#DIV/0!</v>
      </c>
      <c r="N99" s="51" t="e">
        <f t="shared" si="8"/>
        <v>#DIV/0!</v>
      </c>
    </row>
    <row r="100" spans="1:14" x14ac:dyDescent="0.25">
      <c r="A100" t="s">
        <v>119</v>
      </c>
      <c r="B100" t="s">
        <v>203</v>
      </c>
      <c r="C100" t="s">
        <v>233</v>
      </c>
      <c r="D100" t="s">
        <v>6</v>
      </c>
      <c r="E100" t="s">
        <v>130</v>
      </c>
      <c r="F100" t="s">
        <v>229</v>
      </c>
      <c r="G100">
        <v>15</v>
      </c>
      <c r="H100" t="s">
        <v>11</v>
      </c>
      <c r="I100">
        <v>130</v>
      </c>
      <c r="J100" s="49">
        <f>VLOOKUP(H100,'1. Productienormen'!$C$6:$E$21,3,FALSE)</f>
        <v>0</v>
      </c>
      <c r="K100" s="49">
        <f>VLOOKUP(H100,'1. Productienormen'!$C$6:$F$21,4,FALSE)</f>
        <v>0</v>
      </c>
      <c r="L100" s="50" t="e">
        <f t="shared" si="6"/>
        <v>#DIV/0!</v>
      </c>
      <c r="M100" s="50" t="e">
        <f t="shared" si="7"/>
        <v>#DIV/0!</v>
      </c>
      <c r="N100" s="51" t="e">
        <f t="shared" si="8"/>
        <v>#DIV/0!</v>
      </c>
    </row>
    <row r="101" spans="1:14" x14ac:dyDescent="0.25">
      <c r="A101" t="s">
        <v>119</v>
      </c>
      <c r="B101" t="s">
        <v>203</v>
      </c>
      <c r="C101" t="s">
        <v>234</v>
      </c>
      <c r="D101" t="s">
        <v>6</v>
      </c>
      <c r="E101" t="s">
        <v>130</v>
      </c>
      <c r="F101" t="s">
        <v>229</v>
      </c>
      <c r="G101">
        <v>15</v>
      </c>
      <c r="H101" t="s">
        <v>11</v>
      </c>
      <c r="I101">
        <v>130</v>
      </c>
      <c r="J101" s="49">
        <f>VLOOKUP(H101,'1. Productienormen'!$C$6:$E$21,3,FALSE)</f>
        <v>0</v>
      </c>
      <c r="K101" s="49">
        <f>VLOOKUP(H101,'1. Productienormen'!$C$6:$F$21,4,FALSE)</f>
        <v>0</v>
      </c>
      <c r="L101" s="50" t="e">
        <f t="shared" si="6"/>
        <v>#DIV/0!</v>
      </c>
      <c r="M101" s="50" t="e">
        <f t="shared" si="7"/>
        <v>#DIV/0!</v>
      </c>
      <c r="N101" s="51" t="e">
        <f t="shared" si="8"/>
        <v>#DIV/0!</v>
      </c>
    </row>
    <row r="102" spans="1:14" x14ac:dyDescent="0.25">
      <c r="A102" t="s">
        <v>119</v>
      </c>
      <c r="B102" t="s">
        <v>203</v>
      </c>
      <c r="C102" t="s">
        <v>235</v>
      </c>
      <c r="D102" t="s">
        <v>6</v>
      </c>
      <c r="E102" t="s">
        <v>130</v>
      </c>
      <c r="F102" t="s">
        <v>229</v>
      </c>
      <c r="G102">
        <v>15</v>
      </c>
      <c r="H102" t="s">
        <v>11</v>
      </c>
      <c r="I102">
        <v>130</v>
      </c>
      <c r="J102" s="49">
        <f>VLOOKUP(H102,'1. Productienormen'!$C$6:$E$21,3,FALSE)</f>
        <v>0</v>
      </c>
      <c r="K102" s="49">
        <f>VLOOKUP(H102,'1. Productienormen'!$C$6:$F$21,4,FALSE)</f>
        <v>0</v>
      </c>
      <c r="L102" s="50" t="e">
        <f t="shared" si="6"/>
        <v>#DIV/0!</v>
      </c>
      <c r="M102" s="50" t="e">
        <f t="shared" si="7"/>
        <v>#DIV/0!</v>
      </c>
      <c r="N102" s="51" t="e">
        <f t="shared" si="8"/>
        <v>#DIV/0!</v>
      </c>
    </row>
    <row r="103" spans="1:14" x14ac:dyDescent="0.25">
      <c r="A103" t="s">
        <v>119</v>
      </c>
      <c r="B103" t="s">
        <v>203</v>
      </c>
      <c r="C103" t="s">
        <v>236</v>
      </c>
      <c r="D103" t="s">
        <v>6</v>
      </c>
      <c r="E103" t="s">
        <v>130</v>
      </c>
      <c r="F103" t="s">
        <v>229</v>
      </c>
      <c r="G103">
        <v>10</v>
      </c>
      <c r="H103" t="s">
        <v>11</v>
      </c>
      <c r="I103">
        <v>130</v>
      </c>
      <c r="J103" s="49">
        <f>VLOOKUP(H103,'1. Productienormen'!$C$6:$E$21,3,FALSE)</f>
        <v>0</v>
      </c>
      <c r="K103" s="49">
        <f>VLOOKUP(H103,'1. Productienormen'!$C$6:$F$21,4,FALSE)</f>
        <v>0</v>
      </c>
      <c r="L103" s="50" t="e">
        <f t="shared" si="6"/>
        <v>#DIV/0!</v>
      </c>
      <c r="M103" s="50" t="e">
        <f t="shared" si="7"/>
        <v>#DIV/0!</v>
      </c>
      <c r="N103" s="51" t="e">
        <f t="shared" si="8"/>
        <v>#DIV/0!</v>
      </c>
    </row>
    <row r="104" spans="1:14" x14ac:dyDescent="0.25">
      <c r="A104" t="s">
        <v>119</v>
      </c>
      <c r="B104" t="s">
        <v>203</v>
      </c>
      <c r="C104" t="s">
        <v>237</v>
      </c>
      <c r="D104" t="s">
        <v>6</v>
      </c>
      <c r="E104" t="s">
        <v>130</v>
      </c>
      <c r="F104" t="s">
        <v>229</v>
      </c>
      <c r="G104">
        <v>15</v>
      </c>
      <c r="H104" t="s">
        <v>11</v>
      </c>
      <c r="I104">
        <v>130</v>
      </c>
      <c r="J104" s="49">
        <f>VLOOKUP(H104,'1. Productienormen'!$C$6:$E$21,3,FALSE)</f>
        <v>0</v>
      </c>
      <c r="K104" s="49">
        <f>VLOOKUP(H104,'1. Productienormen'!$C$6:$F$21,4,FALSE)</f>
        <v>0</v>
      </c>
      <c r="L104" s="50" t="e">
        <f t="shared" si="6"/>
        <v>#DIV/0!</v>
      </c>
      <c r="M104" s="50" t="e">
        <f t="shared" si="7"/>
        <v>#DIV/0!</v>
      </c>
      <c r="N104" s="51" t="e">
        <f t="shared" si="8"/>
        <v>#DIV/0!</v>
      </c>
    </row>
    <row r="105" spans="1:14" x14ac:dyDescent="0.25">
      <c r="A105" t="s">
        <v>119</v>
      </c>
      <c r="B105" t="s">
        <v>203</v>
      </c>
      <c r="C105" t="s">
        <v>238</v>
      </c>
      <c r="D105" t="s">
        <v>6</v>
      </c>
      <c r="E105" t="s">
        <v>130</v>
      </c>
      <c r="F105" t="s">
        <v>229</v>
      </c>
      <c r="G105">
        <v>15</v>
      </c>
      <c r="H105" t="s">
        <v>11</v>
      </c>
      <c r="I105">
        <v>130</v>
      </c>
      <c r="J105" s="49">
        <f>VLOOKUP(H105,'1. Productienormen'!$C$6:$E$21,3,FALSE)</f>
        <v>0</v>
      </c>
      <c r="K105" s="49">
        <f>VLOOKUP(H105,'1. Productienormen'!$C$6:$F$21,4,FALSE)</f>
        <v>0</v>
      </c>
      <c r="L105" s="50" t="e">
        <f t="shared" si="6"/>
        <v>#DIV/0!</v>
      </c>
      <c r="M105" s="50" t="e">
        <f t="shared" si="7"/>
        <v>#DIV/0!</v>
      </c>
      <c r="N105" s="51" t="e">
        <f t="shared" si="8"/>
        <v>#DIV/0!</v>
      </c>
    </row>
    <row r="106" spans="1:14" x14ac:dyDescent="0.25">
      <c r="A106" t="s">
        <v>119</v>
      </c>
      <c r="B106" t="s">
        <v>203</v>
      </c>
      <c r="C106" t="s">
        <v>239</v>
      </c>
      <c r="D106" t="s">
        <v>6</v>
      </c>
      <c r="E106" t="s">
        <v>130</v>
      </c>
      <c r="F106" t="s">
        <v>229</v>
      </c>
      <c r="G106">
        <v>40</v>
      </c>
      <c r="H106" t="s">
        <v>11</v>
      </c>
      <c r="I106">
        <v>130</v>
      </c>
      <c r="J106" s="49">
        <f>VLOOKUP(H106,'1. Productienormen'!$C$6:$E$21,3,FALSE)</f>
        <v>0</v>
      </c>
      <c r="K106" s="49">
        <f>VLOOKUP(H106,'1. Productienormen'!$C$6:$F$21,4,FALSE)</f>
        <v>0</v>
      </c>
      <c r="L106" s="50" t="e">
        <f t="shared" si="6"/>
        <v>#DIV/0!</v>
      </c>
      <c r="M106" s="50" t="e">
        <f t="shared" si="7"/>
        <v>#DIV/0!</v>
      </c>
      <c r="N106" s="51" t="e">
        <f t="shared" si="8"/>
        <v>#DIV/0!</v>
      </c>
    </row>
    <row r="107" spans="1:14" x14ac:dyDescent="0.25">
      <c r="A107" t="s">
        <v>119</v>
      </c>
      <c r="B107" t="s">
        <v>203</v>
      </c>
      <c r="C107" t="s">
        <v>240</v>
      </c>
      <c r="D107" t="s">
        <v>6</v>
      </c>
      <c r="E107" t="s">
        <v>130</v>
      </c>
      <c r="F107" t="s">
        <v>229</v>
      </c>
      <c r="G107">
        <v>12</v>
      </c>
      <c r="H107" t="s">
        <v>11</v>
      </c>
      <c r="I107">
        <v>130</v>
      </c>
      <c r="J107" s="49">
        <f>VLOOKUP(H107,'1. Productienormen'!$C$6:$E$21,3,FALSE)</f>
        <v>0</v>
      </c>
      <c r="K107" s="49">
        <f>VLOOKUP(H107,'1. Productienormen'!$C$6:$F$21,4,FALSE)</f>
        <v>0</v>
      </c>
      <c r="L107" s="50" t="e">
        <f t="shared" si="6"/>
        <v>#DIV/0!</v>
      </c>
      <c r="M107" s="50" t="e">
        <f t="shared" si="7"/>
        <v>#DIV/0!</v>
      </c>
      <c r="N107" s="51" t="e">
        <f t="shared" si="8"/>
        <v>#DIV/0!</v>
      </c>
    </row>
    <row r="108" spans="1:14" x14ac:dyDescent="0.25">
      <c r="A108" t="s">
        <v>119</v>
      </c>
      <c r="B108" t="s">
        <v>203</v>
      </c>
      <c r="C108" t="s">
        <v>241</v>
      </c>
      <c r="D108" t="s">
        <v>6</v>
      </c>
      <c r="E108" t="s">
        <v>130</v>
      </c>
      <c r="F108" t="s">
        <v>229</v>
      </c>
      <c r="G108">
        <v>12</v>
      </c>
      <c r="H108" t="s">
        <v>11</v>
      </c>
      <c r="I108">
        <v>130</v>
      </c>
      <c r="J108" s="49">
        <f>VLOOKUP(H108,'1. Productienormen'!$C$6:$E$21,3,FALSE)</f>
        <v>0</v>
      </c>
      <c r="K108" s="49">
        <f>VLOOKUP(H108,'1. Productienormen'!$C$6:$F$21,4,FALSE)</f>
        <v>0</v>
      </c>
      <c r="L108" s="50" t="e">
        <f t="shared" si="6"/>
        <v>#DIV/0!</v>
      </c>
      <c r="M108" s="50" t="e">
        <f t="shared" si="7"/>
        <v>#DIV/0!</v>
      </c>
      <c r="N108" s="51" t="e">
        <f t="shared" si="8"/>
        <v>#DIV/0!</v>
      </c>
    </row>
    <row r="109" spans="1:14" x14ac:dyDescent="0.25">
      <c r="A109" t="s">
        <v>119</v>
      </c>
      <c r="B109" t="s">
        <v>203</v>
      </c>
      <c r="C109" t="s">
        <v>242</v>
      </c>
      <c r="D109" t="s">
        <v>6</v>
      </c>
      <c r="E109" t="s">
        <v>130</v>
      </c>
      <c r="F109" t="s">
        <v>229</v>
      </c>
      <c r="G109">
        <v>12</v>
      </c>
      <c r="H109" t="s">
        <v>11</v>
      </c>
      <c r="I109">
        <v>130</v>
      </c>
      <c r="J109" s="49">
        <f>VLOOKUP(H109,'1. Productienormen'!$C$6:$E$21,3,FALSE)</f>
        <v>0</v>
      </c>
      <c r="K109" s="49">
        <f>VLOOKUP(H109,'1. Productienormen'!$C$6:$F$21,4,FALSE)</f>
        <v>0</v>
      </c>
      <c r="L109" s="50" t="e">
        <f t="shared" si="6"/>
        <v>#DIV/0!</v>
      </c>
      <c r="M109" s="50" t="e">
        <f t="shared" si="7"/>
        <v>#DIV/0!</v>
      </c>
      <c r="N109" s="51" t="e">
        <f t="shared" si="8"/>
        <v>#DIV/0!</v>
      </c>
    </row>
    <row r="110" spans="1:14" x14ac:dyDescent="0.25">
      <c r="A110" t="s">
        <v>119</v>
      </c>
      <c r="B110" t="s">
        <v>203</v>
      </c>
      <c r="C110" t="s">
        <v>243</v>
      </c>
      <c r="D110" t="s">
        <v>6</v>
      </c>
      <c r="E110" t="s">
        <v>130</v>
      </c>
      <c r="F110" t="s">
        <v>229</v>
      </c>
      <c r="G110">
        <v>12</v>
      </c>
      <c r="H110" t="s">
        <v>11</v>
      </c>
      <c r="I110">
        <v>130</v>
      </c>
      <c r="J110" s="49">
        <f>VLOOKUP(H110,'1. Productienormen'!$C$6:$E$21,3,FALSE)</f>
        <v>0</v>
      </c>
      <c r="K110" s="49">
        <f>VLOOKUP(H110,'1. Productienormen'!$C$6:$F$21,4,FALSE)</f>
        <v>0</v>
      </c>
      <c r="L110" s="50" t="e">
        <f t="shared" si="6"/>
        <v>#DIV/0!</v>
      </c>
      <c r="M110" s="50" t="e">
        <f t="shared" si="7"/>
        <v>#DIV/0!</v>
      </c>
      <c r="N110" s="51" t="e">
        <f t="shared" si="8"/>
        <v>#DIV/0!</v>
      </c>
    </row>
    <row r="111" spans="1:14" x14ac:dyDescent="0.25">
      <c r="A111" t="s">
        <v>119</v>
      </c>
      <c r="B111" t="s">
        <v>203</v>
      </c>
      <c r="C111" t="s">
        <v>244</v>
      </c>
      <c r="D111" t="s">
        <v>6</v>
      </c>
      <c r="E111" t="s">
        <v>130</v>
      </c>
      <c r="F111" t="s">
        <v>229</v>
      </c>
      <c r="G111">
        <v>12</v>
      </c>
      <c r="H111" t="s">
        <v>11</v>
      </c>
      <c r="I111">
        <v>130</v>
      </c>
      <c r="J111" s="49">
        <f>VLOOKUP(H111,'1. Productienormen'!$C$6:$E$21,3,FALSE)</f>
        <v>0</v>
      </c>
      <c r="K111" s="49">
        <f>VLOOKUP(H111,'1. Productienormen'!$C$6:$F$21,4,FALSE)</f>
        <v>0</v>
      </c>
      <c r="L111" s="50" t="e">
        <f t="shared" si="6"/>
        <v>#DIV/0!</v>
      </c>
      <c r="M111" s="50" t="e">
        <f t="shared" si="7"/>
        <v>#DIV/0!</v>
      </c>
      <c r="N111" s="51" t="e">
        <f t="shared" si="8"/>
        <v>#DIV/0!</v>
      </c>
    </row>
    <row r="112" spans="1:14" x14ac:dyDescent="0.25">
      <c r="A112" t="s">
        <v>119</v>
      </c>
      <c r="B112" t="s">
        <v>203</v>
      </c>
      <c r="C112" t="s">
        <v>245</v>
      </c>
      <c r="D112" t="s">
        <v>6</v>
      </c>
      <c r="E112" t="s">
        <v>130</v>
      </c>
      <c r="F112" t="s">
        <v>229</v>
      </c>
      <c r="G112">
        <v>12</v>
      </c>
      <c r="H112" t="s">
        <v>11</v>
      </c>
      <c r="I112">
        <v>130</v>
      </c>
      <c r="J112" s="49">
        <f>VLOOKUP(H112,'1. Productienormen'!$C$6:$E$21,3,FALSE)</f>
        <v>0</v>
      </c>
      <c r="K112" s="49">
        <f>VLOOKUP(H112,'1. Productienormen'!$C$6:$F$21,4,FALSE)</f>
        <v>0</v>
      </c>
      <c r="L112" s="50" t="e">
        <f t="shared" si="6"/>
        <v>#DIV/0!</v>
      </c>
      <c r="M112" s="50" t="e">
        <f t="shared" si="7"/>
        <v>#DIV/0!</v>
      </c>
      <c r="N112" s="51" t="e">
        <f t="shared" si="8"/>
        <v>#DIV/0!</v>
      </c>
    </row>
    <row r="113" spans="1:14" x14ac:dyDescent="0.25">
      <c r="A113" t="s">
        <v>119</v>
      </c>
      <c r="B113" t="s">
        <v>203</v>
      </c>
      <c r="C113" t="s">
        <v>246</v>
      </c>
      <c r="D113" t="s">
        <v>6</v>
      </c>
      <c r="E113" t="s">
        <v>130</v>
      </c>
      <c r="F113" t="s">
        <v>229</v>
      </c>
      <c r="G113">
        <v>8</v>
      </c>
      <c r="H113" t="s">
        <v>11</v>
      </c>
      <c r="I113">
        <v>130</v>
      </c>
      <c r="J113" s="49">
        <f>VLOOKUP(H113,'1. Productienormen'!$C$6:$E$21,3,FALSE)</f>
        <v>0</v>
      </c>
      <c r="K113" s="49">
        <f>VLOOKUP(H113,'1. Productienormen'!$C$6:$F$21,4,FALSE)</f>
        <v>0</v>
      </c>
      <c r="L113" s="50" t="e">
        <f t="shared" si="6"/>
        <v>#DIV/0!</v>
      </c>
      <c r="M113" s="50" t="e">
        <f t="shared" si="7"/>
        <v>#DIV/0!</v>
      </c>
      <c r="N113" s="51" t="e">
        <f t="shared" si="8"/>
        <v>#DIV/0!</v>
      </c>
    </row>
    <row r="114" spans="1:14" x14ac:dyDescent="0.25">
      <c r="A114" t="s">
        <v>119</v>
      </c>
      <c r="B114" t="s">
        <v>203</v>
      </c>
      <c r="C114" t="s">
        <v>247</v>
      </c>
      <c r="D114" t="s">
        <v>6</v>
      </c>
      <c r="E114" t="s">
        <v>130</v>
      </c>
      <c r="F114" t="s">
        <v>229</v>
      </c>
      <c r="G114">
        <v>8</v>
      </c>
      <c r="H114" t="s">
        <v>11</v>
      </c>
      <c r="I114">
        <v>130</v>
      </c>
      <c r="J114" s="49">
        <f>VLOOKUP(H114,'1. Productienormen'!$C$6:$E$21,3,FALSE)</f>
        <v>0</v>
      </c>
      <c r="K114" s="49">
        <f>VLOOKUP(H114,'1. Productienormen'!$C$6:$F$21,4,FALSE)</f>
        <v>0</v>
      </c>
      <c r="L114" s="50" t="e">
        <f t="shared" si="6"/>
        <v>#DIV/0!</v>
      </c>
      <c r="M114" s="50" t="e">
        <f t="shared" si="7"/>
        <v>#DIV/0!</v>
      </c>
      <c r="N114" s="51" t="e">
        <f t="shared" si="8"/>
        <v>#DIV/0!</v>
      </c>
    </row>
    <row r="115" spans="1:14" x14ac:dyDescent="0.25">
      <c r="A115" t="s">
        <v>119</v>
      </c>
      <c r="B115" t="s">
        <v>203</v>
      </c>
      <c r="C115" t="s">
        <v>248</v>
      </c>
      <c r="D115" t="s">
        <v>6</v>
      </c>
      <c r="E115" t="s">
        <v>130</v>
      </c>
      <c r="F115" t="s">
        <v>229</v>
      </c>
      <c r="G115">
        <v>12</v>
      </c>
      <c r="H115" t="s">
        <v>11</v>
      </c>
      <c r="I115">
        <v>130</v>
      </c>
      <c r="J115" s="49">
        <f>VLOOKUP(H115,'1. Productienormen'!$C$6:$E$21,3,FALSE)</f>
        <v>0</v>
      </c>
      <c r="K115" s="49">
        <f>VLOOKUP(H115,'1. Productienormen'!$C$6:$F$21,4,FALSE)</f>
        <v>0</v>
      </c>
      <c r="L115" s="50" t="e">
        <f t="shared" si="6"/>
        <v>#DIV/0!</v>
      </c>
      <c r="M115" s="50" t="e">
        <f t="shared" si="7"/>
        <v>#DIV/0!</v>
      </c>
      <c r="N115" s="51" t="e">
        <f t="shared" si="8"/>
        <v>#DIV/0!</v>
      </c>
    </row>
    <row r="116" spans="1:14" x14ac:dyDescent="0.25">
      <c r="A116" t="s">
        <v>119</v>
      </c>
      <c r="B116" t="s">
        <v>203</v>
      </c>
      <c r="C116" t="s">
        <v>249</v>
      </c>
      <c r="D116" t="s">
        <v>6</v>
      </c>
      <c r="E116" t="s">
        <v>130</v>
      </c>
      <c r="F116" t="s">
        <v>229</v>
      </c>
      <c r="G116">
        <v>10</v>
      </c>
      <c r="H116" t="s">
        <v>11</v>
      </c>
      <c r="I116">
        <v>130</v>
      </c>
      <c r="J116" s="49">
        <f>VLOOKUP(H116,'1. Productienormen'!$C$6:$E$21,3,FALSE)</f>
        <v>0</v>
      </c>
      <c r="K116" s="49">
        <f>VLOOKUP(H116,'1. Productienormen'!$C$6:$F$21,4,FALSE)</f>
        <v>0</v>
      </c>
      <c r="L116" s="50" t="e">
        <f t="shared" si="6"/>
        <v>#DIV/0!</v>
      </c>
      <c r="M116" s="50" t="e">
        <f t="shared" si="7"/>
        <v>#DIV/0!</v>
      </c>
      <c r="N116" s="51" t="e">
        <f t="shared" si="8"/>
        <v>#DIV/0!</v>
      </c>
    </row>
    <row r="117" spans="1:14" x14ac:dyDescent="0.25">
      <c r="A117" t="s">
        <v>119</v>
      </c>
      <c r="B117" t="s">
        <v>203</v>
      </c>
      <c r="C117" t="s">
        <v>250</v>
      </c>
      <c r="D117" t="s">
        <v>6</v>
      </c>
      <c r="E117" t="s">
        <v>130</v>
      </c>
      <c r="F117" t="s">
        <v>229</v>
      </c>
      <c r="G117">
        <v>28</v>
      </c>
      <c r="H117" t="s">
        <v>11</v>
      </c>
      <c r="I117">
        <v>130</v>
      </c>
      <c r="J117" s="49">
        <f>VLOOKUP(H117,'1. Productienormen'!$C$6:$E$21,3,FALSE)</f>
        <v>0</v>
      </c>
      <c r="K117" s="49">
        <f>VLOOKUP(H117,'1. Productienormen'!$C$6:$F$21,4,FALSE)</f>
        <v>0</v>
      </c>
      <c r="L117" s="50" t="e">
        <f t="shared" si="6"/>
        <v>#DIV/0!</v>
      </c>
      <c r="M117" s="50" t="e">
        <f t="shared" si="7"/>
        <v>#DIV/0!</v>
      </c>
      <c r="N117" s="51" t="e">
        <f t="shared" si="8"/>
        <v>#DIV/0!</v>
      </c>
    </row>
    <row r="118" spans="1:14" x14ac:dyDescent="0.25">
      <c r="A118" t="s">
        <v>119</v>
      </c>
      <c r="B118" t="s">
        <v>203</v>
      </c>
      <c r="C118" t="s">
        <v>251</v>
      </c>
      <c r="D118" t="s">
        <v>6</v>
      </c>
      <c r="E118" t="s">
        <v>130</v>
      </c>
      <c r="F118" t="s">
        <v>229</v>
      </c>
      <c r="G118">
        <v>15</v>
      </c>
      <c r="H118" t="s">
        <v>11</v>
      </c>
      <c r="I118">
        <v>130</v>
      </c>
      <c r="J118" s="49">
        <f>VLOOKUP(H118,'1. Productienormen'!$C$6:$E$21,3,FALSE)</f>
        <v>0</v>
      </c>
      <c r="K118" s="49">
        <f>VLOOKUP(H118,'1. Productienormen'!$C$6:$F$21,4,FALSE)</f>
        <v>0</v>
      </c>
      <c r="L118" s="50" t="e">
        <f t="shared" si="6"/>
        <v>#DIV/0!</v>
      </c>
      <c r="M118" s="50" t="e">
        <f t="shared" si="7"/>
        <v>#DIV/0!</v>
      </c>
      <c r="N118" s="51" t="e">
        <f t="shared" si="8"/>
        <v>#DIV/0!</v>
      </c>
    </row>
    <row r="119" spans="1:14" x14ac:dyDescent="0.25">
      <c r="A119" t="s">
        <v>119</v>
      </c>
      <c r="B119" t="s">
        <v>203</v>
      </c>
      <c r="C119" t="s">
        <v>252</v>
      </c>
      <c r="D119" t="s">
        <v>6</v>
      </c>
      <c r="E119" t="s">
        <v>130</v>
      </c>
      <c r="F119" t="s">
        <v>229</v>
      </c>
      <c r="G119">
        <v>15</v>
      </c>
      <c r="H119" t="s">
        <v>11</v>
      </c>
      <c r="I119">
        <v>130</v>
      </c>
      <c r="J119" s="49">
        <f>VLOOKUP(H119,'1. Productienormen'!$C$6:$E$21,3,FALSE)</f>
        <v>0</v>
      </c>
      <c r="K119" s="49">
        <f>VLOOKUP(H119,'1. Productienormen'!$C$6:$F$21,4,FALSE)</f>
        <v>0</v>
      </c>
      <c r="L119" s="50" t="e">
        <f t="shared" si="6"/>
        <v>#DIV/0!</v>
      </c>
      <c r="M119" s="50" t="e">
        <f t="shared" si="7"/>
        <v>#DIV/0!</v>
      </c>
      <c r="N119" s="51" t="e">
        <f t="shared" si="8"/>
        <v>#DIV/0!</v>
      </c>
    </row>
    <row r="120" spans="1:14" x14ac:dyDescent="0.25">
      <c r="A120" t="s">
        <v>119</v>
      </c>
      <c r="B120" t="s">
        <v>203</v>
      </c>
      <c r="C120" t="s">
        <v>253</v>
      </c>
      <c r="D120" t="s">
        <v>6</v>
      </c>
      <c r="E120" t="s">
        <v>130</v>
      </c>
      <c r="F120" t="s">
        <v>229</v>
      </c>
      <c r="G120">
        <v>20</v>
      </c>
      <c r="H120" t="s">
        <v>11</v>
      </c>
      <c r="I120">
        <v>130</v>
      </c>
      <c r="J120" s="49">
        <f>VLOOKUP(H120,'1. Productienormen'!$C$6:$E$21,3,FALSE)</f>
        <v>0</v>
      </c>
      <c r="K120" s="49">
        <f>VLOOKUP(H120,'1. Productienormen'!$C$6:$F$21,4,FALSE)</f>
        <v>0</v>
      </c>
      <c r="L120" s="50" t="e">
        <f t="shared" si="6"/>
        <v>#DIV/0!</v>
      </c>
      <c r="M120" s="50" t="e">
        <f t="shared" si="7"/>
        <v>#DIV/0!</v>
      </c>
      <c r="N120" s="51" t="e">
        <f t="shared" si="8"/>
        <v>#DIV/0!</v>
      </c>
    </row>
    <row r="121" spans="1:14" x14ac:dyDescent="0.25">
      <c r="A121" t="s">
        <v>119</v>
      </c>
      <c r="B121" t="s">
        <v>203</v>
      </c>
      <c r="C121" t="s">
        <v>254</v>
      </c>
      <c r="D121" t="s">
        <v>6</v>
      </c>
      <c r="E121" t="s">
        <v>130</v>
      </c>
      <c r="F121" t="s">
        <v>229</v>
      </c>
      <c r="G121">
        <v>20</v>
      </c>
      <c r="H121" t="s">
        <v>11</v>
      </c>
      <c r="I121">
        <v>130</v>
      </c>
      <c r="J121" s="49">
        <f>VLOOKUP(H121,'1. Productienormen'!$C$6:$E$21,3,FALSE)</f>
        <v>0</v>
      </c>
      <c r="K121" s="49">
        <f>VLOOKUP(H121,'1. Productienormen'!$C$6:$F$21,4,FALSE)</f>
        <v>0</v>
      </c>
      <c r="L121" s="50" t="e">
        <f t="shared" si="6"/>
        <v>#DIV/0!</v>
      </c>
      <c r="M121" s="50" t="e">
        <f t="shared" si="7"/>
        <v>#DIV/0!</v>
      </c>
      <c r="N121" s="51" t="e">
        <f t="shared" si="8"/>
        <v>#DIV/0!</v>
      </c>
    </row>
    <row r="122" spans="1:14" x14ac:dyDescent="0.25">
      <c r="A122" t="s">
        <v>119</v>
      </c>
      <c r="B122" t="s">
        <v>203</v>
      </c>
      <c r="C122" t="s">
        <v>255</v>
      </c>
      <c r="D122" t="s">
        <v>6</v>
      </c>
      <c r="E122" t="s">
        <v>130</v>
      </c>
      <c r="F122" t="s">
        <v>229</v>
      </c>
      <c r="G122">
        <v>15</v>
      </c>
      <c r="H122" t="s">
        <v>11</v>
      </c>
      <c r="I122">
        <v>130</v>
      </c>
      <c r="J122" s="49">
        <f>VLOOKUP(H122,'1. Productienormen'!$C$6:$E$21,3,FALSE)</f>
        <v>0</v>
      </c>
      <c r="K122" s="49">
        <f>VLOOKUP(H122,'1. Productienormen'!$C$6:$F$21,4,FALSE)</f>
        <v>0</v>
      </c>
      <c r="L122" s="50" t="e">
        <f t="shared" si="6"/>
        <v>#DIV/0!</v>
      </c>
      <c r="M122" s="50" t="e">
        <f t="shared" si="7"/>
        <v>#DIV/0!</v>
      </c>
      <c r="N122" s="51" t="e">
        <f t="shared" si="8"/>
        <v>#DIV/0!</v>
      </c>
    </row>
    <row r="123" spans="1:14" x14ac:dyDescent="0.25">
      <c r="A123" t="s">
        <v>119</v>
      </c>
      <c r="B123" t="s">
        <v>203</v>
      </c>
      <c r="C123" t="s">
        <v>256</v>
      </c>
      <c r="D123" t="s">
        <v>6</v>
      </c>
      <c r="E123" t="s">
        <v>130</v>
      </c>
      <c r="F123" t="s">
        <v>229</v>
      </c>
      <c r="G123">
        <v>35</v>
      </c>
      <c r="H123" t="s">
        <v>11</v>
      </c>
      <c r="I123">
        <v>130</v>
      </c>
      <c r="J123" s="49">
        <f>VLOOKUP(H123,'1. Productienormen'!$C$6:$E$21,3,FALSE)</f>
        <v>0</v>
      </c>
      <c r="K123" s="49">
        <f>VLOOKUP(H123,'1. Productienormen'!$C$6:$F$21,4,FALSE)</f>
        <v>0</v>
      </c>
      <c r="L123" s="50" t="e">
        <f t="shared" si="6"/>
        <v>#DIV/0!</v>
      </c>
      <c r="M123" s="50" t="e">
        <f t="shared" si="7"/>
        <v>#DIV/0!</v>
      </c>
      <c r="N123" s="51" t="e">
        <f t="shared" si="8"/>
        <v>#DIV/0!</v>
      </c>
    </row>
    <row r="124" spans="1:14" x14ac:dyDescent="0.25">
      <c r="A124" t="s">
        <v>119</v>
      </c>
      <c r="B124" t="s">
        <v>203</v>
      </c>
      <c r="C124" t="s">
        <v>257</v>
      </c>
      <c r="D124" t="s">
        <v>6</v>
      </c>
      <c r="E124" t="s">
        <v>130</v>
      </c>
      <c r="F124" t="s">
        <v>229</v>
      </c>
      <c r="G124">
        <v>30</v>
      </c>
      <c r="H124" t="s">
        <v>11</v>
      </c>
      <c r="I124">
        <v>130</v>
      </c>
      <c r="J124" s="49">
        <f>VLOOKUP(H124,'1. Productienormen'!$C$6:$E$21,3,FALSE)</f>
        <v>0</v>
      </c>
      <c r="K124" s="49">
        <f>VLOOKUP(H124,'1. Productienormen'!$C$6:$F$21,4,FALSE)</f>
        <v>0</v>
      </c>
      <c r="L124" s="50" t="e">
        <f t="shared" si="6"/>
        <v>#DIV/0!</v>
      </c>
      <c r="M124" s="50" t="e">
        <f t="shared" si="7"/>
        <v>#DIV/0!</v>
      </c>
      <c r="N124" s="51" t="e">
        <f t="shared" si="8"/>
        <v>#DIV/0!</v>
      </c>
    </row>
    <row r="125" spans="1:14" x14ac:dyDescent="0.25">
      <c r="A125" t="s">
        <v>119</v>
      </c>
      <c r="B125" t="s">
        <v>203</v>
      </c>
      <c r="C125" t="s">
        <v>258</v>
      </c>
      <c r="D125" t="s">
        <v>6</v>
      </c>
      <c r="E125" t="s">
        <v>130</v>
      </c>
      <c r="F125" t="s">
        <v>229</v>
      </c>
      <c r="G125">
        <v>35</v>
      </c>
      <c r="H125" t="s">
        <v>11</v>
      </c>
      <c r="I125">
        <v>130</v>
      </c>
      <c r="J125" s="49">
        <f>VLOOKUP(H125,'1. Productienormen'!$C$6:$E$21,3,FALSE)</f>
        <v>0</v>
      </c>
      <c r="K125" s="49">
        <f>VLOOKUP(H125,'1. Productienormen'!$C$6:$F$21,4,FALSE)</f>
        <v>0</v>
      </c>
      <c r="L125" s="50" t="e">
        <f t="shared" si="6"/>
        <v>#DIV/0!</v>
      </c>
      <c r="M125" s="50" t="e">
        <f t="shared" si="7"/>
        <v>#DIV/0!</v>
      </c>
      <c r="N125" s="51" t="e">
        <f t="shared" si="8"/>
        <v>#DIV/0!</v>
      </c>
    </row>
    <row r="126" spans="1:14" x14ac:dyDescent="0.25">
      <c r="A126" t="s">
        <v>119</v>
      </c>
      <c r="B126" t="s">
        <v>203</v>
      </c>
      <c r="C126" t="s">
        <v>259</v>
      </c>
      <c r="D126" t="s">
        <v>6</v>
      </c>
      <c r="E126" t="s">
        <v>130</v>
      </c>
      <c r="F126" t="s">
        <v>229</v>
      </c>
      <c r="G126">
        <v>25</v>
      </c>
      <c r="H126" t="s">
        <v>11</v>
      </c>
      <c r="I126">
        <v>130</v>
      </c>
      <c r="J126" s="49">
        <f>VLOOKUP(H126,'1. Productienormen'!$C$6:$E$21,3,FALSE)</f>
        <v>0</v>
      </c>
      <c r="K126" s="49">
        <f>VLOOKUP(H126,'1. Productienormen'!$C$6:$F$21,4,FALSE)</f>
        <v>0</v>
      </c>
      <c r="L126" s="50" t="e">
        <f t="shared" si="6"/>
        <v>#DIV/0!</v>
      </c>
      <c r="M126" s="50" t="e">
        <f t="shared" si="7"/>
        <v>#DIV/0!</v>
      </c>
      <c r="N126" s="51" t="e">
        <f t="shared" si="8"/>
        <v>#DIV/0!</v>
      </c>
    </row>
    <row r="127" spans="1:14" x14ac:dyDescent="0.25">
      <c r="A127" t="s">
        <v>119</v>
      </c>
      <c r="B127" t="s">
        <v>203</v>
      </c>
      <c r="C127" t="s">
        <v>260</v>
      </c>
      <c r="D127" t="s">
        <v>6</v>
      </c>
      <c r="E127" t="s">
        <v>130</v>
      </c>
      <c r="F127" t="s">
        <v>229</v>
      </c>
      <c r="G127">
        <v>30</v>
      </c>
      <c r="H127" t="s">
        <v>11</v>
      </c>
      <c r="I127">
        <v>130</v>
      </c>
      <c r="J127" s="49">
        <f>VLOOKUP(H127,'1. Productienormen'!$C$6:$E$21,3,FALSE)</f>
        <v>0</v>
      </c>
      <c r="K127" s="49">
        <f>VLOOKUP(H127,'1. Productienormen'!$C$6:$F$21,4,FALSE)</f>
        <v>0</v>
      </c>
      <c r="L127" s="50" t="e">
        <f t="shared" si="6"/>
        <v>#DIV/0!</v>
      </c>
      <c r="M127" s="50" t="e">
        <f t="shared" si="7"/>
        <v>#DIV/0!</v>
      </c>
      <c r="N127" s="51" t="e">
        <f t="shared" si="8"/>
        <v>#DIV/0!</v>
      </c>
    </row>
    <row r="128" spans="1:14" x14ac:dyDescent="0.25">
      <c r="A128" t="s">
        <v>119</v>
      </c>
      <c r="B128" t="s">
        <v>203</v>
      </c>
      <c r="C128" t="s">
        <v>261</v>
      </c>
      <c r="D128" t="s">
        <v>6</v>
      </c>
      <c r="E128" t="s">
        <v>130</v>
      </c>
      <c r="F128" t="s">
        <v>229</v>
      </c>
      <c r="G128">
        <v>20</v>
      </c>
      <c r="H128" t="s">
        <v>11</v>
      </c>
      <c r="I128">
        <v>130</v>
      </c>
      <c r="J128" s="49">
        <f>VLOOKUP(H128,'1. Productienormen'!$C$6:$E$21,3,FALSE)</f>
        <v>0</v>
      </c>
      <c r="K128" s="49">
        <f>VLOOKUP(H128,'1. Productienormen'!$C$6:$F$21,4,FALSE)</f>
        <v>0</v>
      </c>
      <c r="L128" s="50" t="e">
        <f t="shared" si="6"/>
        <v>#DIV/0!</v>
      </c>
      <c r="M128" s="50" t="e">
        <f t="shared" si="7"/>
        <v>#DIV/0!</v>
      </c>
      <c r="N128" s="51" t="e">
        <f t="shared" si="8"/>
        <v>#DIV/0!</v>
      </c>
    </row>
    <row r="129" spans="1:14" x14ac:dyDescent="0.25">
      <c r="A129" t="s">
        <v>119</v>
      </c>
      <c r="B129" t="s">
        <v>203</v>
      </c>
      <c r="C129" t="s">
        <v>262</v>
      </c>
      <c r="D129" t="s">
        <v>263</v>
      </c>
      <c r="E129" t="s">
        <v>130</v>
      </c>
      <c r="F129" t="s">
        <v>146</v>
      </c>
      <c r="G129">
        <v>165</v>
      </c>
      <c r="H129" t="s">
        <v>43</v>
      </c>
      <c r="I129">
        <v>130</v>
      </c>
      <c r="J129" s="49">
        <f>VLOOKUP(H129,'1. Productienormen'!$C$6:$E$21,3,FALSE)</f>
        <v>0</v>
      </c>
      <c r="K129" s="49">
        <f>VLOOKUP(H129,'1. Productienormen'!$C$6:$F$21,4,FALSE)</f>
        <v>0</v>
      </c>
      <c r="L129" s="50" t="e">
        <f t="shared" si="6"/>
        <v>#DIV/0!</v>
      </c>
      <c r="M129" s="50" t="e">
        <f t="shared" si="7"/>
        <v>#DIV/0!</v>
      </c>
      <c r="N129" s="51" t="e">
        <f t="shared" si="8"/>
        <v>#DIV/0!</v>
      </c>
    </row>
    <row r="130" spans="1:14" x14ac:dyDescent="0.25">
      <c r="A130" t="s">
        <v>119</v>
      </c>
      <c r="B130" t="s">
        <v>203</v>
      </c>
      <c r="C130" t="s">
        <v>264</v>
      </c>
      <c r="D130" t="s">
        <v>265</v>
      </c>
      <c r="E130" t="s">
        <v>130</v>
      </c>
      <c r="F130" t="s">
        <v>146</v>
      </c>
      <c r="G130">
        <v>46</v>
      </c>
      <c r="H130" t="s">
        <v>43</v>
      </c>
      <c r="I130">
        <v>130</v>
      </c>
      <c r="J130" s="49">
        <f>VLOOKUP(H130,'1. Productienormen'!$C$6:$E$21,3,FALSE)</f>
        <v>0</v>
      </c>
      <c r="K130" s="49">
        <f>VLOOKUP(H130,'1. Productienormen'!$C$6:$F$21,4,FALSE)</f>
        <v>0</v>
      </c>
      <c r="L130" s="50" t="e">
        <f t="shared" si="6"/>
        <v>#DIV/0!</v>
      </c>
      <c r="M130" s="50" t="e">
        <f t="shared" si="7"/>
        <v>#DIV/0!</v>
      </c>
      <c r="N130" s="51" t="e">
        <f t="shared" si="8"/>
        <v>#DIV/0!</v>
      </c>
    </row>
    <row r="131" spans="1:14" x14ac:dyDescent="0.25">
      <c r="A131" t="s">
        <v>119</v>
      </c>
      <c r="B131" t="s">
        <v>203</v>
      </c>
      <c r="C131" t="s">
        <v>266</v>
      </c>
      <c r="D131" t="s">
        <v>265</v>
      </c>
      <c r="E131" t="s">
        <v>130</v>
      </c>
      <c r="F131" t="s">
        <v>146</v>
      </c>
      <c r="G131">
        <v>30</v>
      </c>
      <c r="H131" t="s">
        <v>43</v>
      </c>
      <c r="I131">
        <v>130</v>
      </c>
      <c r="J131" s="49">
        <f>VLOOKUP(H131,'1. Productienormen'!$C$6:$E$21,3,FALSE)</f>
        <v>0</v>
      </c>
      <c r="K131" s="49">
        <f>VLOOKUP(H131,'1. Productienormen'!$C$6:$F$21,4,FALSE)</f>
        <v>0</v>
      </c>
      <c r="L131" s="50" t="e">
        <f t="shared" si="6"/>
        <v>#DIV/0!</v>
      </c>
      <c r="M131" s="50" t="e">
        <f t="shared" si="7"/>
        <v>#DIV/0!</v>
      </c>
      <c r="N131" s="51" t="e">
        <f t="shared" si="8"/>
        <v>#DIV/0!</v>
      </c>
    </row>
    <row r="132" spans="1:14" x14ac:dyDescent="0.25">
      <c r="A132" t="s">
        <v>119</v>
      </c>
      <c r="B132" t="s">
        <v>203</v>
      </c>
      <c r="C132" t="s">
        <v>267</v>
      </c>
      <c r="D132" t="s">
        <v>265</v>
      </c>
      <c r="E132" t="s">
        <v>130</v>
      </c>
      <c r="F132" t="s">
        <v>146</v>
      </c>
      <c r="G132">
        <v>50</v>
      </c>
      <c r="H132" t="s">
        <v>43</v>
      </c>
      <c r="I132">
        <v>130</v>
      </c>
      <c r="J132" s="49">
        <f>VLOOKUP(H132,'1. Productienormen'!$C$6:$E$21,3,FALSE)</f>
        <v>0</v>
      </c>
      <c r="K132" s="49">
        <f>VLOOKUP(H132,'1. Productienormen'!$C$6:$F$21,4,FALSE)</f>
        <v>0</v>
      </c>
      <c r="L132" s="50" t="e">
        <f t="shared" si="6"/>
        <v>#DIV/0!</v>
      </c>
      <c r="M132" s="50" t="e">
        <f t="shared" si="7"/>
        <v>#DIV/0!</v>
      </c>
      <c r="N132" s="51" t="e">
        <f t="shared" si="8"/>
        <v>#DIV/0!</v>
      </c>
    </row>
    <row r="133" spans="1:14" x14ac:dyDescent="0.25">
      <c r="A133" t="s">
        <v>119</v>
      </c>
      <c r="B133" t="s">
        <v>203</v>
      </c>
      <c r="C133" t="s">
        <v>268</v>
      </c>
      <c r="D133" t="s">
        <v>265</v>
      </c>
      <c r="E133" t="s">
        <v>130</v>
      </c>
      <c r="F133" t="s">
        <v>146</v>
      </c>
      <c r="G133">
        <v>85</v>
      </c>
      <c r="H133" t="s">
        <v>43</v>
      </c>
      <c r="I133">
        <v>130</v>
      </c>
      <c r="J133" s="49">
        <f>VLOOKUP(H133,'1. Productienormen'!$C$6:$E$21,3,FALSE)</f>
        <v>0</v>
      </c>
      <c r="K133" s="49">
        <f>VLOOKUP(H133,'1. Productienormen'!$C$6:$F$21,4,FALSE)</f>
        <v>0</v>
      </c>
      <c r="L133" s="50" t="e">
        <f t="shared" ref="L133:L202" si="9">G133/J133</f>
        <v>#DIV/0!</v>
      </c>
      <c r="M133" s="50" t="e">
        <f t="shared" ref="M133:M202" si="10">L133*I133</f>
        <v>#DIV/0!</v>
      </c>
      <c r="N133" s="51" t="e">
        <f t="shared" ref="N133:N202" si="11">M133*K133</f>
        <v>#DIV/0!</v>
      </c>
    </row>
    <row r="134" spans="1:14" x14ac:dyDescent="0.25">
      <c r="A134" t="s">
        <v>119</v>
      </c>
      <c r="B134" t="s">
        <v>203</v>
      </c>
      <c r="C134" t="s">
        <v>269</v>
      </c>
      <c r="D134" t="s">
        <v>265</v>
      </c>
      <c r="E134" t="s">
        <v>130</v>
      </c>
      <c r="F134" t="s">
        <v>146</v>
      </c>
      <c r="G134">
        <v>91</v>
      </c>
      <c r="H134" t="s">
        <v>43</v>
      </c>
      <c r="I134">
        <v>130</v>
      </c>
      <c r="J134" s="49">
        <f>VLOOKUP(H134,'1. Productienormen'!$C$6:$E$21,3,FALSE)</f>
        <v>0</v>
      </c>
      <c r="K134" s="49">
        <f>VLOOKUP(H134,'1. Productienormen'!$C$6:$F$21,4,FALSE)</f>
        <v>0</v>
      </c>
      <c r="L134" s="50" t="e">
        <f t="shared" si="9"/>
        <v>#DIV/0!</v>
      </c>
      <c r="M134" s="50" t="e">
        <f t="shared" si="10"/>
        <v>#DIV/0!</v>
      </c>
      <c r="N134" s="51" t="e">
        <f t="shared" si="11"/>
        <v>#DIV/0!</v>
      </c>
    </row>
    <row r="135" spans="1:14" x14ac:dyDescent="0.25">
      <c r="A135" t="s">
        <v>119</v>
      </c>
      <c r="B135" t="s">
        <v>203</v>
      </c>
      <c r="C135" t="s">
        <v>270</v>
      </c>
      <c r="D135" t="s">
        <v>265</v>
      </c>
      <c r="E135" t="s">
        <v>130</v>
      </c>
      <c r="F135" t="s">
        <v>146</v>
      </c>
      <c r="G135">
        <v>30</v>
      </c>
      <c r="H135" t="s">
        <v>43</v>
      </c>
      <c r="I135">
        <v>130</v>
      </c>
      <c r="J135" s="49">
        <f>VLOOKUP(H135,'1. Productienormen'!$C$6:$E$21,3,FALSE)</f>
        <v>0</v>
      </c>
      <c r="K135" s="49">
        <f>VLOOKUP(H135,'1. Productienormen'!$C$6:$F$21,4,FALSE)</f>
        <v>0</v>
      </c>
      <c r="L135" s="50" t="e">
        <f t="shared" si="9"/>
        <v>#DIV/0!</v>
      </c>
      <c r="M135" s="50" t="e">
        <f t="shared" si="10"/>
        <v>#DIV/0!</v>
      </c>
      <c r="N135" s="51" t="e">
        <f t="shared" si="11"/>
        <v>#DIV/0!</v>
      </c>
    </row>
    <row r="136" spans="1:14" x14ac:dyDescent="0.25">
      <c r="A136" t="s">
        <v>119</v>
      </c>
      <c r="B136" t="s">
        <v>203</v>
      </c>
      <c r="C136" t="s">
        <v>271</v>
      </c>
      <c r="D136" t="s">
        <v>272</v>
      </c>
      <c r="E136" t="s">
        <v>273</v>
      </c>
      <c r="F136" t="s">
        <v>146</v>
      </c>
      <c r="G136">
        <v>110</v>
      </c>
      <c r="H136" t="s">
        <v>14</v>
      </c>
      <c r="I136">
        <v>255</v>
      </c>
      <c r="J136" s="49">
        <f>VLOOKUP(H136,'1. Productienormen'!$C$6:$E$21,3,FALSE)</f>
        <v>0</v>
      </c>
      <c r="K136" s="49">
        <f>VLOOKUP(H136,'1. Productienormen'!$C$6:$F$21,4,FALSE)</f>
        <v>0</v>
      </c>
      <c r="L136" s="50" t="e">
        <f t="shared" si="9"/>
        <v>#DIV/0!</v>
      </c>
      <c r="M136" s="50" t="e">
        <f t="shared" si="10"/>
        <v>#DIV/0!</v>
      </c>
      <c r="N136" s="51" t="e">
        <f t="shared" si="11"/>
        <v>#DIV/0!</v>
      </c>
    </row>
    <row r="137" spans="1:14" s="19" customFormat="1" x14ac:dyDescent="0.25">
      <c r="A137" s="19" t="s">
        <v>274</v>
      </c>
      <c r="G137" s="61">
        <f>SUM(G25:G136)</f>
        <v>3554.7999999999993</v>
      </c>
      <c r="L137" s="52" t="e">
        <f>SUM(L25:L136)</f>
        <v>#DIV/0!</v>
      </c>
      <c r="M137" s="52" t="e">
        <f t="shared" ref="M137:N137" si="12">SUM(M25:M136)</f>
        <v>#DIV/0!</v>
      </c>
      <c r="N137" s="53" t="e">
        <f t="shared" si="12"/>
        <v>#DIV/0!</v>
      </c>
    </row>
    <row r="138" spans="1:14" x14ac:dyDescent="0.25">
      <c r="K138"/>
    </row>
    <row r="139" spans="1:14" x14ac:dyDescent="0.25">
      <c r="A139" t="s">
        <v>275</v>
      </c>
      <c r="B139" t="s">
        <v>64</v>
      </c>
      <c r="C139">
        <v>1</v>
      </c>
      <c r="D139" t="s">
        <v>276</v>
      </c>
      <c r="E139" t="s">
        <v>130</v>
      </c>
      <c r="F139" t="s">
        <v>229</v>
      </c>
      <c r="G139">
        <v>33</v>
      </c>
      <c r="H139" t="s">
        <v>11</v>
      </c>
      <c r="I139">
        <v>130</v>
      </c>
      <c r="J139" s="49">
        <f>VLOOKUP(H139,'1. Productienormen'!$C$6:$E$21,3,FALSE)</f>
        <v>0</v>
      </c>
      <c r="K139" s="49">
        <f>VLOOKUP(H139,'1. Productienormen'!$C$6:$F$21,4,FALSE)</f>
        <v>0</v>
      </c>
      <c r="L139" s="50" t="e">
        <f t="shared" si="9"/>
        <v>#DIV/0!</v>
      </c>
      <c r="M139" s="50" t="e">
        <f t="shared" si="10"/>
        <v>#DIV/0!</v>
      </c>
      <c r="N139" s="51" t="e">
        <f t="shared" si="11"/>
        <v>#DIV/0!</v>
      </c>
    </row>
    <row r="140" spans="1:14" x14ac:dyDescent="0.25">
      <c r="A140" t="s">
        <v>275</v>
      </c>
      <c r="B140" t="s">
        <v>64</v>
      </c>
      <c r="C140">
        <v>2</v>
      </c>
      <c r="D140" t="s">
        <v>277</v>
      </c>
      <c r="E140" t="s">
        <v>130</v>
      </c>
      <c r="F140" t="s">
        <v>229</v>
      </c>
      <c r="G140">
        <v>16.63</v>
      </c>
      <c r="H140" t="s">
        <v>11</v>
      </c>
      <c r="I140">
        <v>130</v>
      </c>
      <c r="J140" s="49">
        <f>VLOOKUP(H140,'1. Productienormen'!$C$6:$E$21,3,FALSE)</f>
        <v>0</v>
      </c>
      <c r="K140" s="49">
        <f>VLOOKUP(H140,'1. Productienormen'!$C$6:$F$21,4,FALSE)</f>
        <v>0</v>
      </c>
      <c r="L140" s="50" t="e">
        <f t="shared" si="9"/>
        <v>#DIV/0!</v>
      </c>
      <c r="M140" s="50" t="e">
        <f t="shared" si="10"/>
        <v>#DIV/0!</v>
      </c>
      <c r="N140" s="51" t="e">
        <f t="shared" si="11"/>
        <v>#DIV/0!</v>
      </c>
    </row>
    <row r="141" spans="1:14" x14ac:dyDescent="0.25">
      <c r="A141" t="s">
        <v>275</v>
      </c>
      <c r="B141" t="s">
        <v>64</v>
      </c>
      <c r="C141">
        <v>3</v>
      </c>
      <c r="D141" t="s">
        <v>278</v>
      </c>
      <c r="E141" t="s">
        <v>130</v>
      </c>
      <c r="F141" t="s">
        <v>229</v>
      </c>
      <c r="G141">
        <v>28</v>
      </c>
      <c r="H141" t="s">
        <v>11</v>
      </c>
      <c r="I141">
        <v>130</v>
      </c>
      <c r="J141" s="49">
        <f>VLOOKUP(H141,'1. Productienormen'!$C$6:$E$21,3,FALSE)</f>
        <v>0</v>
      </c>
      <c r="K141" s="49">
        <f>VLOOKUP(H141,'1. Productienormen'!$C$6:$F$21,4,FALSE)</f>
        <v>0</v>
      </c>
      <c r="L141" s="50" t="e">
        <f t="shared" si="9"/>
        <v>#DIV/0!</v>
      </c>
      <c r="M141" s="50" t="e">
        <f t="shared" si="10"/>
        <v>#DIV/0!</v>
      </c>
      <c r="N141" s="51" t="e">
        <f t="shared" si="11"/>
        <v>#DIV/0!</v>
      </c>
    </row>
    <row r="142" spans="1:14" x14ac:dyDescent="0.25">
      <c r="A142" t="s">
        <v>275</v>
      </c>
      <c r="B142" t="s">
        <v>64</v>
      </c>
      <c r="C142">
        <v>4</v>
      </c>
      <c r="D142" t="s">
        <v>279</v>
      </c>
      <c r="E142" t="s">
        <v>91</v>
      </c>
      <c r="F142" t="s">
        <v>280</v>
      </c>
      <c r="G142">
        <v>7.5</v>
      </c>
      <c r="H142" t="s">
        <v>43</v>
      </c>
      <c r="I142">
        <v>2</v>
      </c>
      <c r="J142" s="49">
        <f>VLOOKUP(H142,'1. Productienormen'!$C$6:$E$21,3,FALSE)</f>
        <v>0</v>
      </c>
      <c r="K142" s="49">
        <f>VLOOKUP(H142,'1. Productienormen'!$C$6:$F$21,4,FALSE)</f>
        <v>0</v>
      </c>
      <c r="L142" s="50" t="e">
        <f t="shared" si="9"/>
        <v>#DIV/0!</v>
      </c>
      <c r="M142" s="50" t="e">
        <f t="shared" si="10"/>
        <v>#DIV/0!</v>
      </c>
      <c r="N142" s="51" t="e">
        <f t="shared" si="11"/>
        <v>#DIV/0!</v>
      </c>
    </row>
    <row r="143" spans="1:14" x14ac:dyDescent="0.25">
      <c r="A143" t="s">
        <v>275</v>
      </c>
      <c r="B143" t="s">
        <v>64</v>
      </c>
      <c r="C143">
        <v>5</v>
      </c>
      <c r="D143" t="s">
        <v>281</v>
      </c>
      <c r="E143" t="s">
        <v>91</v>
      </c>
      <c r="F143" t="s">
        <v>280</v>
      </c>
      <c r="G143">
        <v>3</v>
      </c>
      <c r="H143" t="s">
        <v>43</v>
      </c>
      <c r="I143">
        <v>2</v>
      </c>
      <c r="J143" s="49">
        <f>VLOOKUP(H143,'1. Productienormen'!$C$6:$E$21,3,FALSE)</f>
        <v>0</v>
      </c>
      <c r="K143" s="49">
        <f>VLOOKUP(H143,'1. Productienormen'!$C$6:$F$21,4,FALSE)</f>
        <v>0</v>
      </c>
      <c r="L143" s="50" t="e">
        <f t="shared" si="9"/>
        <v>#DIV/0!</v>
      </c>
      <c r="M143" s="50" t="e">
        <f t="shared" si="10"/>
        <v>#DIV/0!</v>
      </c>
      <c r="N143" s="51" t="e">
        <f t="shared" si="11"/>
        <v>#DIV/0!</v>
      </c>
    </row>
    <row r="144" spans="1:14" x14ac:dyDescent="0.25">
      <c r="A144" t="s">
        <v>275</v>
      </c>
      <c r="B144" t="s">
        <v>64</v>
      </c>
      <c r="C144">
        <v>6</v>
      </c>
      <c r="D144" t="s">
        <v>282</v>
      </c>
      <c r="E144" t="s">
        <v>130</v>
      </c>
      <c r="F144" t="s">
        <v>229</v>
      </c>
      <c r="G144">
        <v>10.5</v>
      </c>
      <c r="H144" t="s">
        <v>40</v>
      </c>
      <c r="I144">
        <v>130</v>
      </c>
      <c r="J144" s="49">
        <f>VLOOKUP(H144,'1. Productienormen'!$C$6:$E$21,3,FALSE)</f>
        <v>0</v>
      </c>
      <c r="K144" s="49">
        <f>VLOOKUP(H144,'1. Productienormen'!$C$6:$F$21,4,FALSE)</f>
        <v>0</v>
      </c>
      <c r="L144" s="50" t="e">
        <f t="shared" si="9"/>
        <v>#DIV/0!</v>
      </c>
      <c r="M144" s="50" t="e">
        <f t="shared" si="10"/>
        <v>#DIV/0!</v>
      </c>
      <c r="N144" s="51" t="e">
        <f t="shared" si="11"/>
        <v>#DIV/0!</v>
      </c>
    </row>
    <row r="145" spans="1:14" x14ac:dyDescent="0.25">
      <c r="A145" t="s">
        <v>275</v>
      </c>
      <c r="B145" t="s">
        <v>64</v>
      </c>
      <c r="C145">
        <v>7</v>
      </c>
      <c r="D145" t="s">
        <v>283</v>
      </c>
      <c r="E145" t="s">
        <v>80</v>
      </c>
      <c r="F145" t="s">
        <v>229</v>
      </c>
      <c r="G145">
        <v>8</v>
      </c>
      <c r="H145" t="s">
        <v>45</v>
      </c>
      <c r="I145">
        <v>255</v>
      </c>
      <c r="J145" s="49">
        <f>VLOOKUP(H145,'1. Productienormen'!$C$6:$E$21,3,FALSE)</f>
        <v>0</v>
      </c>
      <c r="K145" s="49">
        <f>VLOOKUP(H145,'1. Productienormen'!$C$6:$F$21,4,FALSE)</f>
        <v>0</v>
      </c>
      <c r="L145" s="50" t="e">
        <f t="shared" si="9"/>
        <v>#DIV/0!</v>
      </c>
      <c r="M145" s="50" t="e">
        <f t="shared" si="10"/>
        <v>#DIV/0!</v>
      </c>
      <c r="N145" s="51" t="e">
        <f t="shared" si="11"/>
        <v>#DIV/0!</v>
      </c>
    </row>
    <row r="146" spans="1:14" x14ac:dyDescent="0.25">
      <c r="A146" t="s">
        <v>275</v>
      </c>
      <c r="B146" t="s">
        <v>64</v>
      </c>
      <c r="C146">
        <v>9</v>
      </c>
      <c r="D146" t="s">
        <v>284</v>
      </c>
      <c r="E146" t="s">
        <v>77</v>
      </c>
      <c r="F146" t="s">
        <v>229</v>
      </c>
      <c r="G146">
        <v>15</v>
      </c>
      <c r="H146" t="s">
        <v>43</v>
      </c>
      <c r="I146">
        <v>255</v>
      </c>
      <c r="J146" s="49">
        <f>VLOOKUP(H146,'1. Productienormen'!$C$6:$E$21,3,FALSE)</f>
        <v>0</v>
      </c>
      <c r="K146" s="49">
        <f>VLOOKUP(H146,'1. Productienormen'!$C$6:$F$21,4,FALSE)</f>
        <v>0</v>
      </c>
      <c r="L146" s="50" t="e">
        <f t="shared" si="9"/>
        <v>#DIV/0!</v>
      </c>
      <c r="M146" s="50" t="e">
        <f t="shared" si="10"/>
        <v>#DIV/0!</v>
      </c>
      <c r="N146" s="51" t="e">
        <f t="shared" si="11"/>
        <v>#DIV/0!</v>
      </c>
    </row>
    <row r="147" spans="1:14" x14ac:dyDescent="0.25">
      <c r="A147" t="s">
        <v>275</v>
      </c>
      <c r="B147" t="s">
        <v>64</v>
      </c>
      <c r="C147">
        <v>10</v>
      </c>
      <c r="D147" t="s">
        <v>285</v>
      </c>
      <c r="E147" t="s">
        <v>286</v>
      </c>
      <c r="F147" t="s">
        <v>287</v>
      </c>
      <c r="G147">
        <v>3.4</v>
      </c>
      <c r="H147" t="s">
        <v>43</v>
      </c>
      <c r="I147">
        <v>255</v>
      </c>
      <c r="J147" s="49">
        <f>VLOOKUP(H147,'1. Productienormen'!$C$6:$E$21,3,FALSE)</f>
        <v>0</v>
      </c>
      <c r="K147" s="49">
        <f>VLOOKUP(H147,'1. Productienormen'!$C$6:$F$21,4,FALSE)</f>
        <v>0</v>
      </c>
      <c r="L147" s="50" t="e">
        <f t="shared" si="9"/>
        <v>#DIV/0!</v>
      </c>
      <c r="M147" s="50" t="e">
        <f t="shared" si="10"/>
        <v>#DIV/0!</v>
      </c>
      <c r="N147" s="51" t="e">
        <f t="shared" si="11"/>
        <v>#DIV/0!</v>
      </c>
    </row>
    <row r="148" spans="1:14" x14ac:dyDescent="0.25">
      <c r="A148" t="s">
        <v>275</v>
      </c>
      <c r="B148" t="s">
        <v>64</v>
      </c>
      <c r="C148">
        <v>11</v>
      </c>
      <c r="D148" t="s">
        <v>288</v>
      </c>
      <c r="E148" t="s">
        <v>286</v>
      </c>
      <c r="F148" t="s">
        <v>121</v>
      </c>
      <c r="G148">
        <v>2</v>
      </c>
      <c r="H148" t="s">
        <v>43</v>
      </c>
      <c r="I148">
        <v>52</v>
      </c>
      <c r="J148" s="49">
        <f>VLOOKUP(H148,'1. Productienormen'!$C$6:$E$21,3,FALSE)</f>
        <v>0</v>
      </c>
      <c r="K148" s="49">
        <f>VLOOKUP(H148,'1. Productienormen'!$C$6:$F$21,4,FALSE)</f>
        <v>0</v>
      </c>
      <c r="L148" s="50" t="e">
        <f t="shared" si="9"/>
        <v>#DIV/0!</v>
      </c>
      <c r="M148" s="50" t="e">
        <f t="shared" si="10"/>
        <v>#DIV/0!</v>
      </c>
      <c r="N148" s="51" t="e">
        <f t="shared" si="11"/>
        <v>#DIV/0!</v>
      </c>
    </row>
    <row r="149" spans="1:14" x14ac:dyDescent="0.25">
      <c r="A149" t="s">
        <v>275</v>
      </c>
      <c r="B149" t="s">
        <v>64</v>
      </c>
      <c r="C149">
        <v>12</v>
      </c>
      <c r="D149" t="s">
        <v>134</v>
      </c>
      <c r="E149" t="s">
        <v>88</v>
      </c>
      <c r="F149" t="s">
        <v>287</v>
      </c>
      <c r="G149">
        <v>1.8</v>
      </c>
      <c r="I149">
        <v>0</v>
      </c>
      <c r="K149"/>
      <c r="M149" s="50">
        <f t="shared" si="10"/>
        <v>0</v>
      </c>
      <c r="N149" s="51">
        <f t="shared" si="11"/>
        <v>0</v>
      </c>
    </row>
    <row r="150" spans="1:14" x14ac:dyDescent="0.25">
      <c r="A150" t="s">
        <v>275</v>
      </c>
      <c r="B150" t="s">
        <v>64</v>
      </c>
      <c r="C150">
        <v>13</v>
      </c>
      <c r="D150" t="s">
        <v>289</v>
      </c>
      <c r="E150" t="s">
        <v>97</v>
      </c>
      <c r="F150" t="s">
        <v>98</v>
      </c>
      <c r="G150">
        <v>2.8</v>
      </c>
      <c r="H150" t="s">
        <v>27</v>
      </c>
      <c r="I150">
        <v>255</v>
      </c>
      <c r="J150" s="49">
        <f>VLOOKUP(H150,'1. Productienormen'!$C$6:$E$21,3,FALSE)</f>
        <v>0</v>
      </c>
      <c r="K150" s="49">
        <f>VLOOKUP(H150,'1. Productienormen'!$C$6:$F$21,4,FALSE)</f>
        <v>0</v>
      </c>
      <c r="L150" s="50" t="e">
        <f t="shared" si="9"/>
        <v>#DIV/0!</v>
      </c>
      <c r="M150" s="50" t="e">
        <f t="shared" si="10"/>
        <v>#DIV/0!</v>
      </c>
      <c r="N150" s="51" t="e">
        <f t="shared" si="11"/>
        <v>#DIV/0!</v>
      </c>
    </row>
    <row r="151" spans="1:14" x14ac:dyDescent="0.25">
      <c r="A151" t="s">
        <v>275</v>
      </c>
      <c r="B151" t="s">
        <v>64</v>
      </c>
      <c r="C151">
        <v>14</v>
      </c>
      <c r="D151" t="s">
        <v>290</v>
      </c>
      <c r="E151" t="s">
        <v>97</v>
      </c>
      <c r="F151" t="s">
        <v>98</v>
      </c>
      <c r="G151">
        <v>10.5</v>
      </c>
      <c r="H151" t="s">
        <v>27</v>
      </c>
      <c r="I151">
        <v>255</v>
      </c>
      <c r="J151" s="49">
        <f>VLOOKUP(H151,'1. Productienormen'!$C$6:$E$21,3,FALSE)</f>
        <v>0</v>
      </c>
      <c r="K151" s="49">
        <f>VLOOKUP(H151,'1. Productienormen'!$C$6:$F$21,4,FALSE)</f>
        <v>0</v>
      </c>
      <c r="L151" s="50" t="e">
        <f t="shared" si="9"/>
        <v>#DIV/0!</v>
      </c>
      <c r="M151" s="50" t="e">
        <f t="shared" si="10"/>
        <v>#DIV/0!</v>
      </c>
      <c r="N151" s="51" t="e">
        <f t="shared" si="11"/>
        <v>#DIV/0!</v>
      </c>
    </row>
    <row r="152" spans="1:14" x14ac:dyDescent="0.25">
      <c r="A152" t="s">
        <v>275</v>
      </c>
      <c r="B152" t="s">
        <v>64</v>
      </c>
      <c r="C152">
        <v>15</v>
      </c>
      <c r="D152" t="s">
        <v>291</v>
      </c>
      <c r="E152" t="s">
        <v>97</v>
      </c>
      <c r="F152" t="s">
        <v>98</v>
      </c>
      <c r="G152">
        <v>25</v>
      </c>
      <c r="H152" t="s">
        <v>35</v>
      </c>
      <c r="I152">
        <v>255</v>
      </c>
      <c r="J152" s="49">
        <f>VLOOKUP(H152,'1. Productienormen'!$C$6:$E$21,3,FALSE)</f>
        <v>0</v>
      </c>
      <c r="K152" s="49">
        <f>VLOOKUP(H152,'1. Productienormen'!$C$6:$F$21,4,FALSE)</f>
        <v>0</v>
      </c>
      <c r="L152" s="50" t="e">
        <f t="shared" si="9"/>
        <v>#DIV/0!</v>
      </c>
      <c r="M152" s="50" t="e">
        <f t="shared" si="10"/>
        <v>#DIV/0!</v>
      </c>
      <c r="N152" s="51" t="e">
        <f t="shared" si="11"/>
        <v>#DIV/0!</v>
      </c>
    </row>
    <row r="153" spans="1:14" x14ac:dyDescent="0.25">
      <c r="A153" t="s">
        <v>275</v>
      </c>
      <c r="B153" t="s">
        <v>64</v>
      </c>
      <c r="C153">
        <v>16</v>
      </c>
      <c r="D153" t="s">
        <v>292</v>
      </c>
      <c r="E153" t="s">
        <v>97</v>
      </c>
      <c r="F153" t="s">
        <v>98</v>
      </c>
      <c r="G153">
        <v>14.4</v>
      </c>
      <c r="H153" t="s">
        <v>27</v>
      </c>
      <c r="I153">
        <v>255</v>
      </c>
      <c r="J153" s="49">
        <f>VLOOKUP(H153,'1. Productienormen'!$C$6:$E$21,3,FALSE)</f>
        <v>0</v>
      </c>
      <c r="K153" s="49">
        <f>VLOOKUP(H153,'1. Productienormen'!$C$6:$F$21,4,FALSE)</f>
        <v>0</v>
      </c>
      <c r="L153" s="50" t="e">
        <f t="shared" si="9"/>
        <v>#DIV/0!</v>
      </c>
      <c r="M153" s="50" t="e">
        <f t="shared" si="10"/>
        <v>#DIV/0!</v>
      </c>
      <c r="N153" s="51" t="e">
        <f t="shared" si="11"/>
        <v>#DIV/0!</v>
      </c>
    </row>
    <row r="154" spans="1:14" x14ac:dyDescent="0.25">
      <c r="A154" t="s">
        <v>275</v>
      </c>
      <c r="B154" t="s">
        <v>64</v>
      </c>
      <c r="C154">
        <v>17</v>
      </c>
      <c r="D154" t="s">
        <v>293</v>
      </c>
      <c r="E154" t="s">
        <v>91</v>
      </c>
      <c r="F154" t="s">
        <v>98</v>
      </c>
      <c r="G154">
        <v>2.25</v>
      </c>
      <c r="H154" t="s">
        <v>43</v>
      </c>
      <c r="I154">
        <v>52</v>
      </c>
      <c r="J154" s="49">
        <f>VLOOKUP(H154,'1. Productienormen'!$C$6:$E$21,3,FALSE)</f>
        <v>0</v>
      </c>
      <c r="K154" s="49">
        <f>VLOOKUP(H154,'1. Productienormen'!$C$6:$F$21,4,FALSE)</f>
        <v>0</v>
      </c>
      <c r="L154" s="50" t="e">
        <f t="shared" si="9"/>
        <v>#DIV/0!</v>
      </c>
      <c r="M154" s="50" t="e">
        <f t="shared" si="10"/>
        <v>#DIV/0!</v>
      </c>
      <c r="N154" s="51" t="e">
        <f t="shared" si="11"/>
        <v>#DIV/0!</v>
      </c>
    </row>
    <row r="155" spans="1:14" x14ac:dyDescent="0.25">
      <c r="A155" t="s">
        <v>275</v>
      </c>
      <c r="B155" t="s">
        <v>64</v>
      </c>
      <c r="C155">
        <v>18</v>
      </c>
      <c r="D155" t="s">
        <v>294</v>
      </c>
      <c r="E155" t="s">
        <v>97</v>
      </c>
      <c r="F155" t="s">
        <v>98</v>
      </c>
      <c r="G155">
        <v>10.5</v>
      </c>
      <c r="H155" t="s">
        <v>27</v>
      </c>
      <c r="I155">
        <v>255</v>
      </c>
      <c r="J155" s="49">
        <f>VLOOKUP(H155,'1. Productienormen'!$C$6:$E$21,3,FALSE)</f>
        <v>0</v>
      </c>
      <c r="K155" s="49">
        <f>VLOOKUP(H155,'1. Productienormen'!$C$6:$F$21,4,FALSE)</f>
        <v>0</v>
      </c>
      <c r="L155" s="50" t="e">
        <f t="shared" si="9"/>
        <v>#DIV/0!</v>
      </c>
      <c r="M155" s="50" t="e">
        <f t="shared" si="10"/>
        <v>#DIV/0!</v>
      </c>
      <c r="N155" s="51" t="e">
        <f t="shared" si="11"/>
        <v>#DIV/0!</v>
      </c>
    </row>
    <row r="156" spans="1:14" x14ac:dyDescent="0.25">
      <c r="A156" t="s">
        <v>275</v>
      </c>
      <c r="B156" t="s">
        <v>64</v>
      </c>
      <c r="C156">
        <v>19</v>
      </c>
      <c r="D156" t="s">
        <v>295</v>
      </c>
      <c r="E156" t="s">
        <v>91</v>
      </c>
      <c r="F156" t="s">
        <v>98</v>
      </c>
      <c r="G156">
        <v>30</v>
      </c>
      <c r="H156" t="s">
        <v>43</v>
      </c>
      <c r="I156">
        <v>52</v>
      </c>
      <c r="J156" s="49">
        <f>VLOOKUP(H156,'1. Productienormen'!$C$6:$E$21,3,FALSE)</f>
        <v>0</v>
      </c>
      <c r="K156" s="49">
        <f>VLOOKUP(H156,'1. Productienormen'!$C$6:$F$21,4,FALSE)</f>
        <v>0</v>
      </c>
      <c r="L156" s="50" t="e">
        <f t="shared" si="9"/>
        <v>#DIV/0!</v>
      </c>
      <c r="M156" s="50" t="e">
        <f t="shared" si="10"/>
        <v>#DIV/0!</v>
      </c>
      <c r="N156" s="51" t="e">
        <f t="shared" si="11"/>
        <v>#DIV/0!</v>
      </c>
    </row>
    <row r="157" spans="1:14" x14ac:dyDescent="0.25">
      <c r="A157" t="s">
        <v>275</v>
      </c>
      <c r="B157" t="s">
        <v>64</v>
      </c>
      <c r="C157">
        <v>20</v>
      </c>
      <c r="D157" t="s">
        <v>296</v>
      </c>
      <c r="E157" t="s">
        <v>23</v>
      </c>
      <c r="F157" t="s">
        <v>297</v>
      </c>
      <c r="G157">
        <v>415</v>
      </c>
      <c r="H157" t="s">
        <v>24</v>
      </c>
      <c r="I157">
        <v>12</v>
      </c>
      <c r="J157" s="49">
        <f>VLOOKUP(H157,'1. Productienormen'!$C$6:$E$21,3,FALSE)</f>
        <v>0</v>
      </c>
      <c r="K157" s="49">
        <f>VLOOKUP(H157,'1. Productienormen'!$C$6:$F$21,4,FALSE)</f>
        <v>0</v>
      </c>
      <c r="L157" s="50" t="e">
        <f t="shared" si="9"/>
        <v>#DIV/0!</v>
      </c>
      <c r="M157" s="50" t="e">
        <f t="shared" si="10"/>
        <v>#DIV/0!</v>
      </c>
      <c r="N157" s="51" t="e">
        <f t="shared" si="11"/>
        <v>#DIV/0!</v>
      </c>
    </row>
    <row r="158" spans="1:14" x14ac:dyDescent="0.25">
      <c r="A158" t="s">
        <v>275</v>
      </c>
      <c r="B158" t="s">
        <v>64</v>
      </c>
      <c r="C158" t="s">
        <v>298</v>
      </c>
      <c r="D158" t="s">
        <v>142</v>
      </c>
      <c r="E158" t="s">
        <v>77</v>
      </c>
      <c r="F158" t="s">
        <v>297</v>
      </c>
      <c r="G158">
        <v>7.5</v>
      </c>
      <c r="H158" t="s">
        <v>43</v>
      </c>
      <c r="I158">
        <v>104</v>
      </c>
      <c r="J158" s="49">
        <f>VLOOKUP(H158,'1. Productienormen'!$C$6:$E$21,3,FALSE)</f>
        <v>0</v>
      </c>
      <c r="K158" s="49">
        <f>VLOOKUP(H158,'1. Productienormen'!$C$6:$F$21,4,FALSE)</f>
        <v>0</v>
      </c>
      <c r="L158" s="50" t="e">
        <f t="shared" si="9"/>
        <v>#DIV/0!</v>
      </c>
      <c r="M158" s="50" t="e">
        <f t="shared" si="10"/>
        <v>#DIV/0!</v>
      </c>
      <c r="N158" s="51" t="e">
        <f t="shared" si="11"/>
        <v>#DIV/0!</v>
      </c>
    </row>
    <row r="159" spans="1:14" x14ac:dyDescent="0.25">
      <c r="A159" t="s">
        <v>275</v>
      </c>
      <c r="B159" t="s">
        <v>64</v>
      </c>
      <c r="C159">
        <v>21</v>
      </c>
      <c r="D159" t="s">
        <v>47</v>
      </c>
      <c r="E159" t="s">
        <v>88</v>
      </c>
      <c r="F159" t="s">
        <v>297</v>
      </c>
      <c r="G159">
        <v>22.5</v>
      </c>
      <c r="I159">
        <v>0</v>
      </c>
      <c r="K159"/>
      <c r="M159" s="50">
        <f t="shared" si="10"/>
        <v>0</v>
      </c>
      <c r="N159" s="51">
        <f t="shared" si="11"/>
        <v>0</v>
      </c>
    </row>
    <row r="160" spans="1:14" x14ac:dyDescent="0.25">
      <c r="A160" t="s">
        <v>275</v>
      </c>
      <c r="B160" t="s">
        <v>64</v>
      </c>
      <c r="C160">
        <v>22</v>
      </c>
      <c r="D160" t="s">
        <v>158</v>
      </c>
      <c r="E160" t="s">
        <v>91</v>
      </c>
      <c r="F160" t="s">
        <v>297</v>
      </c>
      <c r="G160">
        <v>22.5</v>
      </c>
      <c r="H160" t="s">
        <v>43</v>
      </c>
      <c r="I160">
        <v>2</v>
      </c>
      <c r="J160" s="49">
        <f>VLOOKUP(H160,'1. Productienormen'!$C$6:$E$21,3,FALSE)</f>
        <v>0</v>
      </c>
      <c r="K160" s="49">
        <f>VLOOKUP(H160,'1. Productienormen'!$C$6:$F$21,4,FALSE)</f>
        <v>0</v>
      </c>
      <c r="L160" s="50" t="e">
        <f t="shared" si="9"/>
        <v>#DIV/0!</v>
      </c>
      <c r="M160" s="50" t="e">
        <f t="shared" si="10"/>
        <v>#DIV/0!</v>
      </c>
      <c r="N160" s="51" t="e">
        <f t="shared" si="11"/>
        <v>#DIV/0!</v>
      </c>
    </row>
    <row r="161" spans="1:14" x14ac:dyDescent="0.25">
      <c r="A161" t="s">
        <v>275</v>
      </c>
      <c r="B161" t="s">
        <v>64</v>
      </c>
      <c r="C161">
        <v>23</v>
      </c>
      <c r="D161" t="s">
        <v>127</v>
      </c>
      <c r="E161" t="s">
        <v>88</v>
      </c>
      <c r="F161" t="s">
        <v>297</v>
      </c>
      <c r="G161">
        <v>0</v>
      </c>
      <c r="I161">
        <v>0</v>
      </c>
      <c r="K161"/>
      <c r="M161" s="50">
        <f t="shared" si="10"/>
        <v>0</v>
      </c>
      <c r="N161" s="51">
        <f t="shared" si="11"/>
        <v>0</v>
      </c>
    </row>
    <row r="162" spans="1:14" x14ac:dyDescent="0.25">
      <c r="A162" t="s">
        <v>275</v>
      </c>
      <c r="B162" t="s">
        <v>64</v>
      </c>
      <c r="C162">
        <v>24</v>
      </c>
      <c r="D162" t="s">
        <v>134</v>
      </c>
      <c r="E162" t="s">
        <v>88</v>
      </c>
      <c r="F162" t="s">
        <v>297</v>
      </c>
      <c r="G162">
        <v>0</v>
      </c>
      <c r="I162">
        <v>0</v>
      </c>
      <c r="K162"/>
      <c r="M162" s="50">
        <f t="shared" si="10"/>
        <v>0</v>
      </c>
      <c r="N162" s="51">
        <f t="shared" si="11"/>
        <v>0</v>
      </c>
    </row>
    <row r="163" spans="1:14" x14ac:dyDescent="0.25">
      <c r="A163" t="s">
        <v>275</v>
      </c>
      <c r="B163" t="s">
        <v>64</v>
      </c>
      <c r="C163">
        <v>25</v>
      </c>
      <c r="D163" t="s">
        <v>299</v>
      </c>
      <c r="E163" t="s">
        <v>88</v>
      </c>
      <c r="F163" t="s">
        <v>287</v>
      </c>
      <c r="G163">
        <v>0</v>
      </c>
      <c r="I163">
        <v>0</v>
      </c>
      <c r="K163"/>
      <c r="M163" s="50">
        <f t="shared" si="10"/>
        <v>0</v>
      </c>
      <c r="N163" s="51">
        <f t="shared" si="11"/>
        <v>0</v>
      </c>
    </row>
    <row r="164" spans="1:14" x14ac:dyDescent="0.25">
      <c r="A164" t="s">
        <v>275</v>
      </c>
      <c r="B164" t="s">
        <v>64</v>
      </c>
      <c r="C164">
        <v>26</v>
      </c>
      <c r="D164" t="s">
        <v>47</v>
      </c>
      <c r="E164" t="s">
        <v>88</v>
      </c>
      <c r="F164" t="s">
        <v>280</v>
      </c>
      <c r="G164">
        <v>67</v>
      </c>
      <c r="I164">
        <v>0</v>
      </c>
      <c r="K164"/>
      <c r="M164" s="50">
        <f t="shared" si="10"/>
        <v>0</v>
      </c>
      <c r="N164" s="51">
        <f t="shared" si="11"/>
        <v>0</v>
      </c>
    </row>
    <row r="165" spans="1:14" x14ac:dyDescent="0.25">
      <c r="A165" t="s">
        <v>275</v>
      </c>
      <c r="B165" t="s">
        <v>64</v>
      </c>
      <c r="C165">
        <v>28</v>
      </c>
      <c r="D165" t="s">
        <v>142</v>
      </c>
      <c r="E165" t="s">
        <v>77</v>
      </c>
      <c r="G165">
        <v>6</v>
      </c>
      <c r="H165" t="s">
        <v>43</v>
      </c>
      <c r="I165">
        <v>104</v>
      </c>
      <c r="J165" s="49">
        <f>VLOOKUP(H165,'1. Productienormen'!$C$6:$E$21,3,FALSE)</f>
        <v>0</v>
      </c>
      <c r="K165" s="49">
        <f>VLOOKUP(H165,'1. Productienormen'!$C$6:$F$21,4,FALSE)</f>
        <v>0</v>
      </c>
      <c r="L165" s="50" t="e">
        <f t="shared" si="9"/>
        <v>#DIV/0!</v>
      </c>
      <c r="M165" s="50" t="e">
        <f t="shared" si="10"/>
        <v>#DIV/0!</v>
      </c>
      <c r="N165" s="51" t="e">
        <f t="shared" si="11"/>
        <v>#DIV/0!</v>
      </c>
    </row>
    <row r="166" spans="1:14" x14ac:dyDescent="0.25">
      <c r="A166" t="s">
        <v>275</v>
      </c>
      <c r="B166" t="s">
        <v>64</v>
      </c>
      <c r="C166">
        <v>29</v>
      </c>
      <c r="D166" t="s">
        <v>300</v>
      </c>
      <c r="E166" t="s">
        <v>286</v>
      </c>
      <c r="F166" t="s">
        <v>287</v>
      </c>
      <c r="G166">
        <v>5.3</v>
      </c>
      <c r="H166" t="s">
        <v>43</v>
      </c>
      <c r="I166">
        <v>4</v>
      </c>
      <c r="J166" s="49">
        <f>VLOOKUP(H166,'1. Productienormen'!$C$6:$E$21,3,FALSE)</f>
        <v>0</v>
      </c>
      <c r="K166" s="49">
        <f>VLOOKUP(H166,'1. Productienormen'!$C$6:$F$21,4,FALSE)</f>
        <v>0</v>
      </c>
      <c r="L166" s="50" t="e">
        <f t="shared" si="9"/>
        <v>#DIV/0!</v>
      </c>
      <c r="M166" s="50" t="e">
        <f t="shared" si="10"/>
        <v>#DIV/0!</v>
      </c>
      <c r="N166" s="51" t="e">
        <f t="shared" si="11"/>
        <v>#DIV/0!</v>
      </c>
    </row>
    <row r="167" spans="1:14" x14ac:dyDescent="0.25">
      <c r="A167" t="s">
        <v>275</v>
      </c>
      <c r="B167" t="s">
        <v>64</v>
      </c>
      <c r="C167">
        <v>30</v>
      </c>
      <c r="D167" t="s">
        <v>301</v>
      </c>
      <c r="E167" t="s">
        <v>130</v>
      </c>
      <c r="F167" t="s">
        <v>280</v>
      </c>
      <c r="G167">
        <v>10.31</v>
      </c>
      <c r="H167" t="s">
        <v>8</v>
      </c>
      <c r="I167">
        <v>130</v>
      </c>
      <c r="J167" s="49">
        <f>VLOOKUP(H167,'1. Productienormen'!$C$6:$E$21,3,FALSE)</f>
        <v>0</v>
      </c>
      <c r="K167" s="49">
        <f>VLOOKUP(H167,'1. Productienormen'!$C$6:$F$21,4,FALSE)</f>
        <v>0</v>
      </c>
      <c r="L167" s="50" t="e">
        <f t="shared" si="9"/>
        <v>#DIV/0!</v>
      </c>
      <c r="M167" s="50" t="e">
        <f t="shared" si="10"/>
        <v>#DIV/0!</v>
      </c>
      <c r="N167" s="51" t="e">
        <f t="shared" si="11"/>
        <v>#DIV/0!</v>
      </c>
    </row>
    <row r="168" spans="1:14" x14ac:dyDescent="0.25">
      <c r="A168" t="s">
        <v>275</v>
      </c>
      <c r="B168" t="s">
        <v>64</v>
      </c>
      <c r="C168">
        <v>31</v>
      </c>
      <c r="D168" t="s">
        <v>302</v>
      </c>
      <c r="E168" t="s">
        <v>130</v>
      </c>
      <c r="F168" t="s">
        <v>229</v>
      </c>
      <c r="G168">
        <v>9.3000000000000007</v>
      </c>
      <c r="H168" t="s">
        <v>11</v>
      </c>
      <c r="I168">
        <v>130</v>
      </c>
      <c r="J168" s="49">
        <f>VLOOKUP(H168,'1. Productienormen'!$C$6:$E$21,3,FALSE)</f>
        <v>0</v>
      </c>
      <c r="K168" s="49">
        <f>VLOOKUP(H168,'1. Productienormen'!$C$6:$F$21,4,FALSE)</f>
        <v>0</v>
      </c>
      <c r="L168" s="50" t="e">
        <f t="shared" si="9"/>
        <v>#DIV/0!</v>
      </c>
      <c r="M168" s="50" t="e">
        <f t="shared" si="10"/>
        <v>#DIV/0!</v>
      </c>
      <c r="N168" s="51" t="e">
        <f t="shared" si="11"/>
        <v>#DIV/0!</v>
      </c>
    </row>
    <row r="169" spans="1:14" x14ac:dyDescent="0.25">
      <c r="A169" t="s">
        <v>275</v>
      </c>
      <c r="B169" t="s">
        <v>303</v>
      </c>
      <c r="C169">
        <v>34</v>
      </c>
      <c r="D169" t="s">
        <v>304</v>
      </c>
      <c r="E169" t="s">
        <v>105</v>
      </c>
      <c r="F169" t="s">
        <v>297</v>
      </c>
      <c r="G169">
        <v>31.2</v>
      </c>
      <c r="H169" t="s">
        <v>35</v>
      </c>
      <c r="I169">
        <v>104</v>
      </c>
      <c r="J169" s="49">
        <f>VLOOKUP(H169,'1. Productienormen'!$C$6:$E$21,3,FALSE)</f>
        <v>0</v>
      </c>
      <c r="K169" s="49">
        <f>VLOOKUP(H169,'1. Productienormen'!$C$6:$F$21,4,FALSE)</f>
        <v>0</v>
      </c>
      <c r="L169" s="50" t="e">
        <f t="shared" si="9"/>
        <v>#DIV/0!</v>
      </c>
      <c r="M169" s="50" t="e">
        <f t="shared" si="10"/>
        <v>#DIV/0!</v>
      </c>
      <c r="N169" s="51" t="e">
        <f t="shared" si="11"/>
        <v>#DIV/0!</v>
      </c>
    </row>
    <row r="170" spans="1:14" x14ac:dyDescent="0.25">
      <c r="A170" t="s">
        <v>275</v>
      </c>
      <c r="B170" t="s">
        <v>303</v>
      </c>
      <c r="C170">
        <v>35</v>
      </c>
      <c r="D170" t="s">
        <v>126</v>
      </c>
      <c r="E170" t="s">
        <v>91</v>
      </c>
      <c r="F170" t="s">
        <v>287</v>
      </c>
      <c r="G170">
        <v>8.5</v>
      </c>
      <c r="H170" t="s">
        <v>43</v>
      </c>
      <c r="I170">
        <v>2</v>
      </c>
      <c r="J170" s="49">
        <f>VLOOKUP(H170,'1. Productienormen'!$C$6:$E$21,3,FALSE)</f>
        <v>0</v>
      </c>
      <c r="K170" s="49">
        <f>VLOOKUP(H170,'1. Productienormen'!$C$6:$F$21,4,FALSE)</f>
        <v>0</v>
      </c>
      <c r="L170" s="50" t="e">
        <f t="shared" si="9"/>
        <v>#DIV/0!</v>
      </c>
      <c r="M170" s="50" t="e">
        <f t="shared" si="10"/>
        <v>#DIV/0!</v>
      </c>
      <c r="N170" s="51" t="e">
        <f t="shared" si="11"/>
        <v>#DIV/0!</v>
      </c>
    </row>
    <row r="171" spans="1:14" x14ac:dyDescent="0.25">
      <c r="A171" t="s">
        <v>275</v>
      </c>
      <c r="B171" t="s">
        <v>303</v>
      </c>
      <c r="C171">
        <v>36</v>
      </c>
      <c r="D171" t="s">
        <v>305</v>
      </c>
      <c r="E171" t="s">
        <v>88</v>
      </c>
      <c r="F171" t="s">
        <v>297</v>
      </c>
      <c r="G171">
        <v>0</v>
      </c>
      <c r="I171">
        <v>0</v>
      </c>
      <c r="K171"/>
      <c r="M171" s="50">
        <f t="shared" si="10"/>
        <v>0</v>
      </c>
      <c r="N171" s="51">
        <f t="shared" si="11"/>
        <v>0</v>
      </c>
    </row>
    <row r="172" spans="1:14" x14ac:dyDescent="0.25">
      <c r="A172" t="s">
        <v>275</v>
      </c>
      <c r="B172" t="s">
        <v>306</v>
      </c>
      <c r="C172">
        <v>32</v>
      </c>
      <c r="D172" t="s">
        <v>307</v>
      </c>
      <c r="E172" t="s">
        <v>88</v>
      </c>
      <c r="F172" t="s">
        <v>297</v>
      </c>
      <c r="G172">
        <v>3.1</v>
      </c>
      <c r="I172">
        <v>0</v>
      </c>
      <c r="K172"/>
      <c r="M172" s="50">
        <f t="shared" si="10"/>
        <v>0</v>
      </c>
      <c r="N172" s="51">
        <f t="shared" si="11"/>
        <v>0</v>
      </c>
    </row>
    <row r="173" spans="1:14" x14ac:dyDescent="0.25">
      <c r="A173" t="s">
        <v>275</v>
      </c>
      <c r="B173" t="s">
        <v>306</v>
      </c>
      <c r="C173">
        <v>41</v>
      </c>
      <c r="D173" t="s">
        <v>308</v>
      </c>
      <c r="E173" t="s">
        <v>77</v>
      </c>
      <c r="F173" t="s">
        <v>229</v>
      </c>
      <c r="G173">
        <v>1.6</v>
      </c>
      <c r="H173" t="s">
        <v>45</v>
      </c>
      <c r="I173">
        <v>104</v>
      </c>
      <c r="J173" s="49">
        <f>VLOOKUP(H173,'1. Productienormen'!$C$6:$E$21,3,FALSE)</f>
        <v>0</v>
      </c>
      <c r="K173" s="49">
        <f>VLOOKUP(H173,'1. Productienormen'!$C$6:$F$21,4,FALSE)</f>
        <v>0</v>
      </c>
      <c r="L173" s="50" t="e">
        <f t="shared" si="9"/>
        <v>#DIV/0!</v>
      </c>
      <c r="M173" s="50" t="e">
        <f t="shared" si="10"/>
        <v>#DIV/0!</v>
      </c>
      <c r="N173" s="51" t="e">
        <f t="shared" si="11"/>
        <v>#DIV/0!</v>
      </c>
    </row>
    <row r="174" spans="1:14" x14ac:dyDescent="0.25">
      <c r="A174" t="s">
        <v>275</v>
      </c>
      <c r="B174" t="s">
        <v>306</v>
      </c>
      <c r="C174">
        <v>42</v>
      </c>
      <c r="D174" t="s">
        <v>13</v>
      </c>
      <c r="E174" t="s">
        <v>273</v>
      </c>
      <c r="F174" t="s">
        <v>229</v>
      </c>
      <c r="G174">
        <v>62</v>
      </c>
      <c r="H174" t="s">
        <v>16</v>
      </c>
      <c r="I174">
        <v>255</v>
      </c>
      <c r="J174" s="49">
        <f>VLOOKUP(H174,'1. Productienormen'!$C$6:$E$21,3,FALSE)</f>
        <v>0</v>
      </c>
      <c r="K174" s="49">
        <f>VLOOKUP(H174,'1. Productienormen'!$C$6:$F$21,4,FALSE)</f>
        <v>0</v>
      </c>
      <c r="L174" s="50" t="e">
        <f t="shared" si="9"/>
        <v>#DIV/0!</v>
      </c>
      <c r="M174" s="50" t="e">
        <f t="shared" si="10"/>
        <v>#DIV/0!</v>
      </c>
      <c r="N174" s="51" t="e">
        <f t="shared" si="11"/>
        <v>#DIV/0!</v>
      </c>
    </row>
    <row r="175" spans="1:14" x14ac:dyDescent="0.25">
      <c r="A175" t="s">
        <v>275</v>
      </c>
      <c r="B175" t="s">
        <v>306</v>
      </c>
      <c r="C175">
        <v>43</v>
      </c>
      <c r="D175" t="s">
        <v>309</v>
      </c>
      <c r="E175" t="s">
        <v>112</v>
      </c>
      <c r="F175" t="s">
        <v>287</v>
      </c>
      <c r="G175">
        <v>22.3</v>
      </c>
      <c r="H175" t="s">
        <v>19</v>
      </c>
      <c r="I175">
        <v>52</v>
      </c>
      <c r="J175" s="49">
        <f>VLOOKUP(H175,'1. Productienormen'!$C$6:$E$21,3,FALSE)</f>
        <v>0</v>
      </c>
      <c r="K175" s="49">
        <f>VLOOKUP(H175,'1. Productienormen'!$C$6:$F$21,4,FALSE)</f>
        <v>0</v>
      </c>
      <c r="L175" s="50" t="e">
        <f t="shared" si="9"/>
        <v>#DIV/0!</v>
      </c>
      <c r="M175" s="50" t="e">
        <f t="shared" si="10"/>
        <v>#DIV/0!</v>
      </c>
      <c r="N175" s="51" t="e">
        <f t="shared" si="11"/>
        <v>#DIV/0!</v>
      </c>
    </row>
    <row r="176" spans="1:14" x14ac:dyDescent="0.25">
      <c r="A176" t="s">
        <v>275</v>
      </c>
      <c r="B176" t="s">
        <v>306</v>
      </c>
      <c r="C176">
        <v>44</v>
      </c>
      <c r="D176" t="s">
        <v>226</v>
      </c>
      <c r="E176" t="s">
        <v>112</v>
      </c>
      <c r="F176" t="s">
        <v>98</v>
      </c>
      <c r="G176">
        <v>10.5</v>
      </c>
      <c r="H176" t="s">
        <v>19</v>
      </c>
      <c r="I176">
        <v>52</v>
      </c>
      <c r="J176" s="49">
        <f>VLOOKUP(H176,'1. Productienormen'!$C$6:$E$21,3,FALSE)</f>
        <v>0</v>
      </c>
      <c r="K176" s="49">
        <f>VLOOKUP(H176,'1. Productienormen'!$C$6:$F$21,4,FALSE)</f>
        <v>0</v>
      </c>
      <c r="L176" s="50" t="e">
        <f t="shared" si="9"/>
        <v>#DIV/0!</v>
      </c>
      <c r="M176" s="50" t="e">
        <f t="shared" si="10"/>
        <v>#DIV/0!</v>
      </c>
      <c r="N176" s="51" t="e">
        <f t="shared" si="11"/>
        <v>#DIV/0!</v>
      </c>
    </row>
    <row r="177" spans="1:14" x14ac:dyDescent="0.25">
      <c r="A177" t="s">
        <v>275</v>
      </c>
      <c r="B177" t="s">
        <v>306</v>
      </c>
      <c r="C177" t="s">
        <v>310</v>
      </c>
      <c r="D177" t="s">
        <v>224</v>
      </c>
      <c r="E177" t="s">
        <v>91</v>
      </c>
      <c r="F177" t="s">
        <v>98</v>
      </c>
      <c r="G177">
        <v>4.5</v>
      </c>
      <c r="H177" t="s">
        <v>43</v>
      </c>
      <c r="I177">
        <v>52</v>
      </c>
      <c r="J177" s="49">
        <f>VLOOKUP(H177,'1. Productienormen'!$C$6:$E$21,3,FALSE)</f>
        <v>0</v>
      </c>
      <c r="K177" s="49">
        <f>VLOOKUP(H177,'1. Productienormen'!$C$6:$F$21,4,FALSE)</f>
        <v>0</v>
      </c>
      <c r="L177" s="50" t="e">
        <f t="shared" si="9"/>
        <v>#DIV/0!</v>
      </c>
      <c r="M177" s="50" t="e">
        <f t="shared" si="10"/>
        <v>#DIV/0!</v>
      </c>
      <c r="N177" s="51" t="e">
        <f t="shared" si="11"/>
        <v>#DIV/0!</v>
      </c>
    </row>
    <row r="178" spans="1:14" x14ac:dyDescent="0.25">
      <c r="A178" t="s">
        <v>275</v>
      </c>
      <c r="B178" t="s">
        <v>306</v>
      </c>
      <c r="C178">
        <v>45</v>
      </c>
      <c r="D178" t="s">
        <v>311</v>
      </c>
      <c r="E178" t="s">
        <v>115</v>
      </c>
      <c r="F178" t="s">
        <v>229</v>
      </c>
      <c r="G178">
        <v>52</v>
      </c>
      <c r="H178" t="s">
        <v>40</v>
      </c>
      <c r="I178">
        <v>130</v>
      </c>
      <c r="J178" s="49">
        <f>VLOOKUP(H178,'1. Productienormen'!$C$6:$E$21,3,FALSE)</f>
        <v>0</v>
      </c>
      <c r="K178" s="49">
        <f>VLOOKUP(H178,'1. Productienormen'!$C$6:$F$21,4,FALSE)</f>
        <v>0</v>
      </c>
      <c r="L178" s="50" t="e">
        <f t="shared" si="9"/>
        <v>#DIV/0!</v>
      </c>
      <c r="M178" s="50" t="e">
        <f t="shared" si="10"/>
        <v>#DIV/0!</v>
      </c>
      <c r="N178" s="51" t="e">
        <f t="shared" si="11"/>
        <v>#DIV/0!</v>
      </c>
    </row>
    <row r="179" spans="1:14" x14ac:dyDescent="0.25">
      <c r="A179" t="s">
        <v>275</v>
      </c>
      <c r="B179" t="s">
        <v>306</v>
      </c>
      <c r="C179">
        <v>47</v>
      </c>
      <c r="D179" t="s">
        <v>312</v>
      </c>
      <c r="E179" t="s">
        <v>313</v>
      </c>
      <c r="F179" t="s">
        <v>287</v>
      </c>
      <c r="G179">
        <v>6</v>
      </c>
      <c r="H179" t="s">
        <v>38</v>
      </c>
      <c r="I179">
        <v>4</v>
      </c>
      <c r="J179" s="49">
        <f>VLOOKUP(H179,'1. Productienormen'!$C$6:$E$21,3,FALSE)</f>
        <v>0</v>
      </c>
      <c r="K179" s="49">
        <f>VLOOKUP(H179,'1. Productienormen'!$C$6:$F$21,4,FALSE)</f>
        <v>0</v>
      </c>
      <c r="L179" s="50" t="e">
        <f t="shared" si="9"/>
        <v>#DIV/0!</v>
      </c>
      <c r="M179" s="50" t="e">
        <f t="shared" si="10"/>
        <v>#DIV/0!</v>
      </c>
      <c r="N179" s="51" t="e">
        <f t="shared" si="11"/>
        <v>#DIV/0!</v>
      </c>
    </row>
    <row r="180" spans="1:14" x14ac:dyDescent="0.25">
      <c r="A180" t="s">
        <v>275</v>
      </c>
      <c r="B180" t="s">
        <v>306</v>
      </c>
      <c r="C180">
        <v>48</v>
      </c>
      <c r="D180" t="s">
        <v>314</v>
      </c>
      <c r="E180" t="s">
        <v>77</v>
      </c>
      <c r="F180" t="s">
        <v>229</v>
      </c>
      <c r="G180">
        <v>14.6</v>
      </c>
      <c r="H180" t="s">
        <v>45</v>
      </c>
      <c r="I180">
        <v>104</v>
      </c>
      <c r="J180" s="49">
        <f>VLOOKUP(H180,'1. Productienormen'!$C$6:$E$21,3,FALSE)</f>
        <v>0</v>
      </c>
      <c r="K180" s="49">
        <f>VLOOKUP(H180,'1. Productienormen'!$C$6:$F$21,4,FALSE)</f>
        <v>0</v>
      </c>
      <c r="L180" s="50" t="e">
        <f t="shared" si="9"/>
        <v>#DIV/0!</v>
      </c>
      <c r="M180" s="50" t="e">
        <f t="shared" si="10"/>
        <v>#DIV/0!</v>
      </c>
      <c r="N180" s="51" t="e">
        <f t="shared" si="11"/>
        <v>#DIV/0!</v>
      </c>
    </row>
    <row r="181" spans="1:14" x14ac:dyDescent="0.25">
      <c r="A181" t="s">
        <v>275</v>
      </c>
      <c r="B181" t="s">
        <v>306</v>
      </c>
      <c r="C181">
        <v>49</v>
      </c>
      <c r="D181" t="s">
        <v>315</v>
      </c>
      <c r="E181" t="s">
        <v>97</v>
      </c>
      <c r="F181" t="s">
        <v>98</v>
      </c>
      <c r="G181">
        <v>15</v>
      </c>
      <c r="H181" t="s">
        <v>27</v>
      </c>
      <c r="I181">
        <v>255</v>
      </c>
      <c r="J181" s="49">
        <f>VLOOKUP(H181,'1. Productienormen'!$C$6:$E$21,3,FALSE)</f>
        <v>0</v>
      </c>
      <c r="K181" s="49">
        <f>VLOOKUP(H181,'1. Productienormen'!$C$6:$F$21,4,FALSE)</f>
        <v>0</v>
      </c>
      <c r="L181" s="50" t="e">
        <f t="shared" si="9"/>
        <v>#DIV/0!</v>
      </c>
      <c r="M181" s="50" t="e">
        <f t="shared" si="10"/>
        <v>#DIV/0!</v>
      </c>
      <c r="N181" s="51" t="e">
        <f t="shared" si="11"/>
        <v>#DIV/0!</v>
      </c>
    </row>
    <row r="182" spans="1:14" x14ac:dyDescent="0.25">
      <c r="A182" t="s">
        <v>275</v>
      </c>
      <c r="B182" t="s">
        <v>316</v>
      </c>
      <c r="C182">
        <v>34</v>
      </c>
      <c r="D182" t="s">
        <v>317</v>
      </c>
      <c r="E182" t="s">
        <v>317</v>
      </c>
      <c r="F182" t="s">
        <v>287</v>
      </c>
      <c r="G182">
        <v>31.25</v>
      </c>
      <c r="H182" t="s">
        <v>30</v>
      </c>
      <c r="I182">
        <v>104</v>
      </c>
      <c r="J182" s="49">
        <f>VLOOKUP(H182,'1. Productienormen'!$C$6:$E$21,3,FALSE)</f>
        <v>0</v>
      </c>
      <c r="K182" s="49">
        <f>VLOOKUP(H182,'1. Productienormen'!$C$6:$F$21,4,FALSE)</f>
        <v>0</v>
      </c>
      <c r="L182" s="50" t="e">
        <f t="shared" si="9"/>
        <v>#DIV/0!</v>
      </c>
      <c r="M182" s="50" t="e">
        <f t="shared" si="10"/>
        <v>#DIV/0!</v>
      </c>
      <c r="N182" s="51" t="e">
        <f t="shared" si="11"/>
        <v>#DIV/0!</v>
      </c>
    </row>
    <row r="183" spans="1:14" x14ac:dyDescent="0.25">
      <c r="A183" t="s">
        <v>275</v>
      </c>
      <c r="B183" t="s">
        <v>306</v>
      </c>
      <c r="C183">
        <v>32</v>
      </c>
      <c r="D183" t="s">
        <v>135</v>
      </c>
      <c r="E183" t="s">
        <v>186</v>
      </c>
      <c r="F183" t="s">
        <v>98</v>
      </c>
      <c r="G183">
        <v>3</v>
      </c>
      <c r="H183" t="s">
        <v>27</v>
      </c>
      <c r="I183">
        <v>104</v>
      </c>
      <c r="J183" s="49">
        <f>VLOOKUP(H183,'1. Productienormen'!$C$6:$E$21,3,FALSE)</f>
        <v>0</v>
      </c>
      <c r="K183" s="49">
        <f>VLOOKUP(H183,'1. Productienormen'!$C$6:$F$21,4,FALSE)</f>
        <v>0</v>
      </c>
      <c r="L183" s="50" t="e">
        <f t="shared" si="9"/>
        <v>#DIV/0!</v>
      </c>
      <c r="M183" s="50" t="e">
        <f t="shared" si="10"/>
        <v>#DIV/0!</v>
      </c>
      <c r="N183" s="51" t="e">
        <f t="shared" si="11"/>
        <v>#DIV/0!</v>
      </c>
    </row>
    <row r="184" spans="1:14" x14ac:dyDescent="0.25">
      <c r="A184" t="s">
        <v>275</v>
      </c>
      <c r="B184" t="s">
        <v>306</v>
      </c>
      <c r="C184" t="s">
        <v>318</v>
      </c>
      <c r="D184" t="s">
        <v>319</v>
      </c>
      <c r="E184" t="s">
        <v>186</v>
      </c>
      <c r="F184" t="s">
        <v>98</v>
      </c>
      <c r="G184">
        <v>3.1</v>
      </c>
      <c r="H184" t="s">
        <v>27</v>
      </c>
      <c r="I184">
        <v>52</v>
      </c>
      <c r="J184" s="49">
        <f>VLOOKUP(H184,'1. Productienormen'!$C$6:$E$21,3,FALSE)</f>
        <v>0</v>
      </c>
      <c r="K184" s="49">
        <f>VLOOKUP(H184,'1. Productienormen'!$C$6:$F$21,4,FALSE)</f>
        <v>0</v>
      </c>
      <c r="L184" s="50" t="e">
        <f t="shared" si="9"/>
        <v>#DIV/0!</v>
      </c>
      <c r="M184" s="50" t="e">
        <f t="shared" si="10"/>
        <v>#DIV/0!</v>
      </c>
      <c r="N184" s="51" t="e">
        <f t="shared" si="11"/>
        <v>#DIV/0!</v>
      </c>
    </row>
    <row r="185" spans="1:14" x14ac:dyDescent="0.25">
      <c r="A185" t="s">
        <v>275</v>
      </c>
      <c r="B185" t="s">
        <v>306</v>
      </c>
      <c r="C185" t="s">
        <v>320</v>
      </c>
      <c r="D185" t="s">
        <v>319</v>
      </c>
      <c r="E185" t="s">
        <v>186</v>
      </c>
      <c r="F185" t="s">
        <v>98</v>
      </c>
      <c r="G185">
        <v>3.1</v>
      </c>
      <c r="H185" t="s">
        <v>27</v>
      </c>
      <c r="I185">
        <v>52</v>
      </c>
      <c r="J185" s="49">
        <f>VLOOKUP(H185,'1. Productienormen'!$C$6:$E$21,3,FALSE)</f>
        <v>0</v>
      </c>
      <c r="K185" s="49">
        <f>VLOOKUP(H185,'1. Productienormen'!$C$6:$F$21,4,FALSE)</f>
        <v>0</v>
      </c>
      <c r="L185" s="50" t="e">
        <f t="shared" si="9"/>
        <v>#DIV/0!</v>
      </c>
      <c r="M185" s="50" t="e">
        <f t="shared" si="10"/>
        <v>#DIV/0!</v>
      </c>
      <c r="N185" s="51" t="e">
        <f t="shared" si="11"/>
        <v>#DIV/0!</v>
      </c>
    </row>
    <row r="186" spans="1:14" x14ac:dyDescent="0.25">
      <c r="A186" t="s">
        <v>275</v>
      </c>
      <c r="B186" t="s">
        <v>306</v>
      </c>
      <c r="C186">
        <v>31</v>
      </c>
      <c r="D186" t="s">
        <v>29</v>
      </c>
      <c r="E186" t="s">
        <v>174</v>
      </c>
      <c r="F186" t="s">
        <v>287</v>
      </c>
      <c r="G186">
        <v>9.3000000000000007</v>
      </c>
      <c r="H186" t="s">
        <v>30</v>
      </c>
      <c r="I186">
        <v>4</v>
      </c>
      <c r="J186" s="49">
        <f>VLOOKUP(H186,'1. Productienormen'!$C$6:$E$21,3,FALSE)</f>
        <v>0</v>
      </c>
      <c r="K186" s="49">
        <f>VLOOKUP(H186,'1. Productienormen'!$C$6:$F$21,4,FALSE)</f>
        <v>0</v>
      </c>
      <c r="L186" s="50" t="e">
        <f t="shared" si="9"/>
        <v>#DIV/0!</v>
      </c>
      <c r="M186" s="50" t="e">
        <f t="shared" si="10"/>
        <v>#DIV/0!</v>
      </c>
      <c r="N186" s="51" t="e">
        <f t="shared" si="11"/>
        <v>#DIV/0!</v>
      </c>
    </row>
    <row r="187" spans="1:14" x14ac:dyDescent="0.25">
      <c r="A187" t="s">
        <v>275</v>
      </c>
      <c r="B187" t="s">
        <v>306</v>
      </c>
      <c r="C187">
        <v>30</v>
      </c>
      <c r="D187" t="s">
        <v>29</v>
      </c>
      <c r="E187" t="s">
        <v>174</v>
      </c>
      <c r="F187" t="s">
        <v>287</v>
      </c>
      <c r="G187">
        <v>10.31</v>
      </c>
      <c r="H187" t="s">
        <v>30</v>
      </c>
      <c r="I187">
        <v>4</v>
      </c>
      <c r="J187" s="49">
        <f>VLOOKUP(H187,'1. Productienormen'!$C$6:$E$21,3,FALSE)</f>
        <v>0</v>
      </c>
      <c r="K187" s="49">
        <f>VLOOKUP(H187,'1. Productienormen'!$C$6:$F$21,4,FALSE)</f>
        <v>0</v>
      </c>
      <c r="L187" s="50" t="e">
        <f t="shared" si="9"/>
        <v>#DIV/0!</v>
      </c>
      <c r="M187" s="50" t="e">
        <f t="shared" si="10"/>
        <v>#DIV/0!</v>
      </c>
      <c r="N187" s="51" t="e">
        <f t="shared" si="11"/>
        <v>#DIV/0!</v>
      </c>
    </row>
    <row r="188" spans="1:14" x14ac:dyDescent="0.25">
      <c r="A188" t="s">
        <v>275</v>
      </c>
      <c r="B188" t="s">
        <v>306</v>
      </c>
      <c r="C188">
        <v>35</v>
      </c>
      <c r="D188" t="s">
        <v>6</v>
      </c>
      <c r="E188" t="s">
        <v>321</v>
      </c>
      <c r="F188" t="s">
        <v>287</v>
      </c>
      <c r="G188">
        <v>8.5</v>
      </c>
      <c r="H188" t="s">
        <v>8</v>
      </c>
      <c r="I188">
        <v>104</v>
      </c>
      <c r="J188" s="49">
        <f>VLOOKUP(H188,'1. Productienormen'!$C$6:$E$21,3,FALSE)</f>
        <v>0</v>
      </c>
      <c r="K188" s="49">
        <f>VLOOKUP(H188,'1. Productienormen'!$C$6:$F$21,4,FALSE)</f>
        <v>0</v>
      </c>
      <c r="L188" s="50" t="e">
        <f t="shared" si="9"/>
        <v>#DIV/0!</v>
      </c>
      <c r="M188" s="50" t="e">
        <f t="shared" si="10"/>
        <v>#DIV/0!</v>
      </c>
      <c r="N188" s="51" t="e">
        <f t="shared" si="11"/>
        <v>#DIV/0!</v>
      </c>
    </row>
    <row r="189" spans="1:14" x14ac:dyDescent="0.25">
      <c r="A189" t="s">
        <v>275</v>
      </c>
      <c r="B189" t="s">
        <v>306</v>
      </c>
      <c r="C189" t="s">
        <v>322</v>
      </c>
      <c r="D189" t="s">
        <v>314</v>
      </c>
      <c r="E189" t="s">
        <v>538</v>
      </c>
      <c r="F189" t="s">
        <v>287</v>
      </c>
      <c r="G189">
        <v>6</v>
      </c>
      <c r="H189" t="s">
        <v>43</v>
      </c>
      <c r="I189">
        <v>104</v>
      </c>
      <c r="J189" s="49">
        <f>VLOOKUP(H189,'1. Productienormen'!$C$6:$E$21,3,FALSE)</f>
        <v>0</v>
      </c>
      <c r="K189" s="49">
        <f>VLOOKUP(H189,'1. Productienormen'!$C$6:$F$21,4,FALSE)</f>
        <v>0</v>
      </c>
      <c r="L189" s="50" t="e">
        <f t="shared" si="9"/>
        <v>#DIV/0!</v>
      </c>
      <c r="M189" s="50" t="e">
        <f t="shared" si="10"/>
        <v>#DIV/0!</v>
      </c>
      <c r="N189" s="51" t="e">
        <f t="shared" si="11"/>
        <v>#DIV/0!</v>
      </c>
    </row>
    <row r="190" spans="1:14" s="19" customFormat="1" x14ac:dyDescent="0.25">
      <c r="A190" s="19" t="s">
        <v>324</v>
      </c>
      <c r="G190" s="61">
        <f>SUM(G139:G189)</f>
        <v>1095.5499999999995</v>
      </c>
      <c r="L190" s="52" t="e">
        <f t="shared" ref="L190" si="13">SUM(L139:L189)</f>
        <v>#DIV/0!</v>
      </c>
      <c r="M190" s="52" t="e">
        <f t="shared" ref="M190" si="14">SUM(M139:M189)</f>
        <v>#DIV/0!</v>
      </c>
      <c r="N190" s="53" t="e">
        <f t="shared" ref="N190" si="15">SUM(N139:N189)</f>
        <v>#DIV/0!</v>
      </c>
    </row>
    <row r="191" spans="1:14" x14ac:dyDescent="0.25">
      <c r="K191"/>
    </row>
    <row r="192" spans="1:14" x14ac:dyDescent="0.25">
      <c r="A192" t="s">
        <v>325</v>
      </c>
      <c r="B192" t="s">
        <v>64</v>
      </c>
      <c r="D192" t="s">
        <v>296</v>
      </c>
      <c r="E192" t="s">
        <v>23</v>
      </c>
      <c r="F192" t="s">
        <v>297</v>
      </c>
      <c r="G192">
        <v>137.5</v>
      </c>
      <c r="H192" t="s">
        <v>24</v>
      </c>
      <c r="I192">
        <v>12</v>
      </c>
      <c r="J192" s="49">
        <f>VLOOKUP(H192,'1. Productienormen'!$C$6:$E$21,3,FALSE)</f>
        <v>0</v>
      </c>
      <c r="K192" s="49">
        <f>VLOOKUP(H192,'1. Productienormen'!$C$6:$F$21,4,FALSE)</f>
        <v>0</v>
      </c>
      <c r="L192" s="50" t="e">
        <f t="shared" si="9"/>
        <v>#DIV/0!</v>
      </c>
      <c r="M192" s="50" t="e">
        <f t="shared" si="10"/>
        <v>#DIV/0!</v>
      </c>
      <c r="N192" s="51" t="e">
        <f t="shared" si="11"/>
        <v>#DIV/0!</v>
      </c>
    </row>
    <row r="193" spans="1:14" x14ac:dyDescent="0.25">
      <c r="A193" t="s">
        <v>325</v>
      </c>
      <c r="B193" t="s">
        <v>64</v>
      </c>
      <c r="D193" t="s">
        <v>34</v>
      </c>
      <c r="E193" t="s">
        <v>105</v>
      </c>
      <c r="F193" t="s">
        <v>297</v>
      </c>
      <c r="G193">
        <v>35</v>
      </c>
      <c r="H193" t="s">
        <v>35</v>
      </c>
      <c r="I193">
        <v>104</v>
      </c>
      <c r="J193" s="49">
        <f>VLOOKUP(H193,'1. Productienormen'!$C$6:$E$21,3,FALSE)</f>
        <v>0</v>
      </c>
      <c r="K193" s="49">
        <f>VLOOKUP(H193,'1. Productienormen'!$C$6:$F$21,4,FALSE)</f>
        <v>0</v>
      </c>
      <c r="L193" s="50" t="e">
        <f t="shared" si="9"/>
        <v>#DIV/0!</v>
      </c>
      <c r="M193" s="50" t="e">
        <f t="shared" si="10"/>
        <v>#DIV/0!</v>
      </c>
      <c r="N193" s="51" t="e">
        <f t="shared" si="11"/>
        <v>#DIV/0!</v>
      </c>
    </row>
    <row r="194" spans="1:14" x14ac:dyDescent="0.25">
      <c r="A194" t="s">
        <v>325</v>
      </c>
      <c r="B194" t="s">
        <v>64</v>
      </c>
      <c r="D194" t="s">
        <v>326</v>
      </c>
      <c r="E194" t="s">
        <v>97</v>
      </c>
      <c r="F194" t="s">
        <v>297</v>
      </c>
      <c r="G194">
        <v>6</v>
      </c>
      <c r="H194" t="s">
        <v>27</v>
      </c>
      <c r="I194">
        <v>104</v>
      </c>
      <c r="J194" s="49">
        <f>VLOOKUP(H194,'1. Productienormen'!$C$6:$E$21,3,FALSE)</f>
        <v>0</v>
      </c>
      <c r="K194" s="49">
        <f>VLOOKUP(H194,'1. Productienormen'!$C$6:$F$21,4,FALSE)</f>
        <v>0</v>
      </c>
      <c r="L194" s="50" t="e">
        <f t="shared" si="9"/>
        <v>#DIV/0!</v>
      </c>
      <c r="M194" s="50" t="e">
        <f t="shared" si="10"/>
        <v>#DIV/0!</v>
      </c>
      <c r="N194" s="51" t="e">
        <f t="shared" si="11"/>
        <v>#DIV/0!</v>
      </c>
    </row>
    <row r="195" spans="1:14" x14ac:dyDescent="0.25">
      <c r="A195" t="s">
        <v>325</v>
      </c>
      <c r="B195" t="s">
        <v>64</v>
      </c>
      <c r="D195" t="s">
        <v>327</v>
      </c>
      <c r="E195" t="s">
        <v>97</v>
      </c>
      <c r="F195" t="s">
        <v>297</v>
      </c>
      <c r="G195">
        <v>5</v>
      </c>
      <c r="H195" t="s">
        <v>27</v>
      </c>
      <c r="I195">
        <v>104</v>
      </c>
      <c r="J195" s="49">
        <f>VLOOKUP(H195,'1. Productienormen'!$C$6:$E$21,3,FALSE)</f>
        <v>0</v>
      </c>
      <c r="K195" s="49">
        <f>VLOOKUP(H195,'1. Productienormen'!$C$6:$F$21,4,FALSE)</f>
        <v>0</v>
      </c>
      <c r="L195" s="50" t="e">
        <f t="shared" si="9"/>
        <v>#DIV/0!</v>
      </c>
      <c r="M195" s="50" t="e">
        <f t="shared" si="10"/>
        <v>#DIV/0!</v>
      </c>
      <c r="N195" s="51" t="e">
        <f t="shared" si="11"/>
        <v>#DIV/0!</v>
      </c>
    </row>
    <row r="196" spans="1:14" x14ac:dyDescent="0.25">
      <c r="A196" t="s">
        <v>325</v>
      </c>
      <c r="B196" t="s">
        <v>64</v>
      </c>
      <c r="D196" t="s">
        <v>134</v>
      </c>
      <c r="E196" t="s">
        <v>88</v>
      </c>
      <c r="F196" t="s">
        <v>297</v>
      </c>
      <c r="G196">
        <v>2.25</v>
      </c>
      <c r="I196">
        <v>0</v>
      </c>
      <c r="K196"/>
      <c r="M196" s="50">
        <f t="shared" si="10"/>
        <v>0</v>
      </c>
      <c r="N196" s="51">
        <f t="shared" si="11"/>
        <v>0</v>
      </c>
    </row>
    <row r="197" spans="1:14" x14ac:dyDescent="0.25">
      <c r="A197" t="s">
        <v>325</v>
      </c>
      <c r="B197" t="s">
        <v>64</v>
      </c>
      <c r="D197" t="s">
        <v>158</v>
      </c>
      <c r="E197" t="s">
        <v>91</v>
      </c>
      <c r="F197" t="s">
        <v>297</v>
      </c>
      <c r="G197">
        <v>5.25</v>
      </c>
      <c r="H197" t="s">
        <v>43</v>
      </c>
      <c r="I197">
        <v>2</v>
      </c>
      <c r="J197" s="49">
        <f>VLOOKUP(H197,'1. Productienormen'!$C$6:$E$21,3,FALSE)</f>
        <v>0</v>
      </c>
      <c r="K197" s="49">
        <f>VLOOKUP(H197,'1. Productienormen'!$C$6:$F$21,4,FALSE)</f>
        <v>0</v>
      </c>
      <c r="L197" s="50" t="e">
        <f t="shared" si="9"/>
        <v>#DIV/0!</v>
      </c>
      <c r="M197" s="50" t="e">
        <f t="shared" si="10"/>
        <v>#DIV/0!</v>
      </c>
      <c r="N197" s="51" t="e">
        <f t="shared" si="11"/>
        <v>#DIV/0!</v>
      </c>
    </row>
    <row r="198" spans="1:14" x14ac:dyDescent="0.25">
      <c r="A198" t="s">
        <v>325</v>
      </c>
      <c r="B198" t="s">
        <v>64</v>
      </c>
      <c r="D198" t="s">
        <v>283</v>
      </c>
      <c r="E198" t="s">
        <v>80</v>
      </c>
      <c r="F198" t="s">
        <v>549</v>
      </c>
      <c r="G198">
        <v>8</v>
      </c>
      <c r="H198" t="s">
        <v>45</v>
      </c>
      <c r="I198">
        <v>52</v>
      </c>
      <c r="J198" s="49">
        <f>VLOOKUP(H198,'1. Productienormen'!$C$6:$E$21,3,FALSE)</f>
        <v>0</v>
      </c>
      <c r="K198" s="49">
        <f>VLOOKUP(H198,'1. Productienormen'!$C$6:$F$21,4,FALSE)</f>
        <v>0</v>
      </c>
      <c r="L198" s="50" t="e">
        <f t="shared" si="9"/>
        <v>#DIV/0!</v>
      </c>
      <c r="M198" s="50" t="e">
        <f t="shared" si="10"/>
        <v>#DIV/0!</v>
      </c>
      <c r="N198" s="51" t="e">
        <f t="shared" si="11"/>
        <v>#DIV/0!</v>
      </c>
    </row>
    <row r="199" spans="1:14" s="19" customFormat="1" x14ac:dyDescent="0.25">
      <c r="A199" s="19" t="s">
        <v>328</v>
      </c>
      <c r="G199" s="61">
        <f>SUM(G192:G198)</f>
        <v>199</v>
      </c>
      <c r="L199" s="52" t="e">
        <f t="shared" ref="L199" si="16">SUM(L192:L198)</f>
        <v>#DIV/0!</v>
      </c>
      <c r="M199" s="52" t="e">
        <f t="shared" ref="M199" si="17">SUM(M192:M198)</f>
        <v>#DIV/0!</v>
      </c>
      <c r="N199" s="53" t="e">
        <f t="shared" ref="N199" si="18">SUM(N192:N198)</f>
        <v>#DIV/0!</v>
      </c>
    </row>
    <row r="200" spans="1:14" x14ac:dyDescent="0.25">
      <c r="K200"/>
    </row>
    <row r="201" spans="1:14" x14ac:dyDescent="0.25">
      <c r="A201" t="s">
        <v>329</v>
      </c>
      <c r="B201" t="s">
        <v>64</v>
      </c>
      <c r="D201" t="s">
        <v>23</v>
      </c>
      <c r="E201" t="s">
        <v>23</v>
      </c>
      <c r="F201" t="s">
        <v>67</v>
      </c>
      <c r="G201">
        <v>567</v>
      </c>
      <c r="H201" t="s">
        <v>24</v>
      </c>
      <c r="I201">
        <v>12</v>
      </c>
      <c r="J201" s="49">
        <f>VLOOKUP(H201,'1. Productienormen'!$C$6:$E$21,3,FALSE)</f>
        <v>0</v>
      </c>
      <c r="K201" s="49">
        <f>VLOOKUP(H201,'1. Productienormen'!$C$6:$F$21,4,FALSE)</f>
        <v>0</v>
      </c>
      <c r="L201" s="50" t="e">
        <f t="shared" si="9"/>
        <v>#DIV/0!</v>
      </c>
      <c r="M201" s="50" t="e">
        <f t="shared" si="10"/>
        <v>#DIV/0!</v>
      </c>
      <c r="N201" s="51" t="e">
        <f t="shared" si="11"/>
        <v>#DIV/0!</v>
      </c>
    </row>
    <row r="202" spans="1:14" x14ac:dyDescent="0.25">
      <c r="A202" t="s">
        <v>329</v>
      </c>
      <c r="B202" t="s">
        <v>64</v>
      </c>
      <c r="C202" t="s">
        <v>75</v>
      </c>
      <c r="D202" t="s">
        <v>330</v>
      </c>
      <c r="E202" t="s">
        <v>70</v>
      </c>
      <c r="F202" t="s">
        <v>67</v>
      </c>
      <c r="G202">
        <v>25.52</v>
      </c>
      <c r="H202" t="s">
        <v>8</v>
      </c>
      <c r="I202">
        <v>104</v>
      </c>
      <c r="J202" s="49">
        <f>VLOOKUP(H202,'1. Productienormen'!$C$6:$E$21,3,FALSE)</f>
        <v>0</v>
      </c>
      <c r="K202" s="49">
        <f>VLOOKUP(H202,'1. Productienormen'!$C$6:$F$21,4,FALSE)</f>
        <v>0</v>
      </c>
      <c r="L202" s="50" t="e">
        <f t="shared" si="9"/>
        <v>#DIV/0!</v>
      </c>
      <c r="M202" s="50" t="e">
        <f t="shared" si="10"/>
        <v>#DIV/0!</v>
      </c>
      <c r="N202" s="51" t="e">
        <f t="shared" si="11"/>
        <v>#DIV/0!</v>
      </c>
    </row>
    <row r="203" spans="1:14" x14ac:dyDescent="0.25">
      <c r="A203" t="s">
        <v>329</v>
      </c>
      <c r="B203" t="s">
        <v>64</v>
      </c>
      <c r="C203" t="s">
        <v>78</v>
      </c>
      <c r="D203" t="s">
        <v>331</v>
      </c>
      <c r="E203" t="s">
        <v>77</v>
      </c>
      <c r="F203" t="s">
        <v>67</v>
      </c>
      <c r="G203">
        <v>12.16</v>
      </c>
      <c r="H203" t="s">
        <v>43</v>
      </c>
      <c r="I203">
        <v>104</v>
      </c>
      <c r="J203" s="49">
        <f>VLOOKUP(H203,'1. Productienormen'!$C$6:$E$21,3,FALSE)</f>
        <v>0</v>
      </c>
      <c r="K203" s="49">
        <f>VLOOKUP(H203,'1. Productienormen'!$C$6:$F$21,4,FALSE)</f>
        <v>0</v>
      </c>
      <c r="L203" s="50" t="e">
        <f t="shared" ref="L203:L268" si="19">G203/J203</f>
        <v>#DIV/0!</v>
      </c>
      <c r="M203" s="50" t="e">
        <f t="shared" ref="M203:M268" si="20">L203*I203</f>
        <v>#DIV/0!</v>
      </c>
      <c r="N203" s="51" t="e">
        <f t="shared" ref="N203:N268" si="21">M203*K203</f>
        <v>#DIV/0!</v>
      </c>
    </row>
    <row r="204" spans="1:14" x14ac:dyDescent="0.25">
      <c r="A204" t="s">
        <v>329</v>
      </c>
      <c r="B204" t="s">
        <v>64</v>
      </c>
      <c r="C204" t="s">
        <v>92</v>
      </c>
      <c r="D204" t="s">
        <v>332</v>
      </c>
      <c r="E204" t="s">
        <v>70</v>
      </c>
      <c r="F204" t="s">
        <v>67</v>
      </c>
      <c r="G204">
        <v>31.389999999999997</v>
      </c>
      <c r="H204" t="s">
        <v>8</v>
      </c>
      <c r="I204">
        <v>104</v>
      </c>
      <c r="J204" s="49">
        <f>VLOOKUP(H204,'1. Productienormen'!$C$6:$E$21,3,FALSE)</f>
        <v>0</v>
      </c>
      <c r="K204" s="49">
        <f>VLOOKUP(H204,'1. Productienormen'!$C$6:$F$21,4,FALSE)</f>
        <v>0</v>
      </c>
      <c r="L204" s="50" t="e">
        <f t="shared" si="19"/>
        <v>#DIV/0!</v>
      </c>
      <c r="M204" s="50" t="e">
        <f t="shared" si="20"/>
        <v>#DIV/0!</v>
      </c>
      <c r="N204" s="51" t="e">
        <f t="shared" si="21"/>
        <v>#DIV/0!</v>
      </c>
    </row>
    <row r="205" spans="1:14" x14ac:dyDescent="0.25">
      <c r="A205" t="s">
        <v>329</v>
      </c>
      <c r="B205" t="s">
        <v>64</v>
      </c>
      <c r="C205" t="s">
        <v>65</v>
      </c>
      <c r="D205" t="s">
        <v>333</v>
      </c>
      <c r="E205" t="s">
        <v>80</v>
      </c>
      <c r="F205" t="s">
        <v>67</v>
      </c>
      <c r="G205">
        <v>2.8600000000000003</v>
      </c>
      <c r="H205" t="s">
        <v>43</v>
      </c>
      <c r="I205">
        <v>104</v>
      </c>
      <c r="J205" s="49">
        <f>VLOOKUP(H205,'1. Productienormen'!$C$6:$E$21,3,FALSE)</f>
        <v>0</v>
      </c>
      <c r="K205" s="49">
        <f>VLOOKUP(H205,'1. Productienormen'!$C$6:$F$21,4,FALSE)</f>
        <v>0</v>
      </c>
      <c r="L205" s="50" t="e">
        <f t="shared" si="19"/>
        <v>#DIV/0!</v>
      </c>
      <c r="M205" s="50" t="e">
        <f t="shared" si="20"/>
        <v>#DIV/0!</v>
      </c>
      <c r="N205" s="51" t="e">
        <f t="shared" si="21"/>
        <v>#DIV/0!</v>
      </c>
    </row>
    <row r="206" spans="1:14" x14ac:dyDescent="0.25">
      <c r="A206" t="s">
        <v>329</v>
      </c>
      <c r="B206" t="s">
        <v>64</v>
      </c>
      <c r="C206" t="s">
        <v>68</v>
      </c>
      <c r="D206" t="s">
        <v>83</v>
      </c>
      <c r="E206" t="s">
        <v>77</v>
      </c>
      <c r="F206" t="s">
        <v>334</v>
      </c>
      <c r="G206">
        <v>5.7200000000000006</v>
      </c>
      <c r="H206" t="s">
        <v>45</v>
      </c>
      <c r="I206">
        <v>104</v>
      </c>
      <c r="J206" s="49">
        <f>VLOOKUP(H206,'1. Productienormen'!$C$6:$E$21,3,FALSE)</f>
        <v>0</v>
      </c>
      <c r="K206" s="49">
        <f>VLOOKUP(H206,'1. Productienormen'!$C$6:$F$21,4,FALSE)</f>
        <v>0</v>
      </c>
      <c r="L206" s="50" t="e">
        <f t="shared" si="19"/>
        <v>#DIV/0!</v>
      </c>
      <c r="M206" s="50" t="e">
        <f t="shared" si="20"/>
        <v>#DIV/0!</v>
      </c>
      <c r="N206" s="51" t="e">
        <f t="shared" si="21"/>
        <v>#DIV/0!</v>
      </c>
    </row>
    <row r="207" spans="1:14" x14ac:dyDescent="0.25">
      <c r="A207" t="s">
        <v>329</v>
      </c>
      <c r="B207" t="s">
        <v>64</v>
      </c>
      <c r="C207" t="s">
        <v>71</v>
      </c>
      <c r="D207" t="s">
        <v>335</v>
      </c>
      <c r="E207" t="s">
        <v>286</v>
      </c>
      <c r="F207" t="s">
        <v>67</v>
      </c>
      <c r="G207">
        <v>10.5</v>
      </c>
      <c r="H207" t="s">
        <v>43</v>
      </c>
      <c r="I207">
        <v>104</v>
      </c>
      <c r="J207" s="49">
        <f>VLOOKUP(H207,'1. Productienormen'!$C$6:$E$21,3,FALSE)</f>
        <v>0</v>
      </c>
      <c r="K207" s="49">
        <f>VLOOKUP(H207,'1. Productienormen'!$C$6:$F$21,4,FALSE)</f>
        <v>0</v>
      </c>
      <c r="L207" s="50" t="e">
        <f t="shared" si="19"/>
        <v>#DIV/0!</v>
      </c>
      <c r="M207" s="50" t="e">
        <f t="shared" si="20"/>
        <v>#DIV/0!</v>
      </c>
      <c r="N207" s="51" t="e">
        <f t="shared" si="21"/>
        <v>#DIV/0!</v>
      </c>
    </row>
    <row r="208" spans="1:14" x14ac:dyDescent="0.25">
      <c r="A208" t="s">
        <v>329</v>
      </c>
      <c r="B208" t="s">
        <v>64</v>
      </c>
      <c r="C208" t="s">
        <v>73</v>
      </c>
      <c r="D208" t="s">
        <v>76</v>
      </c>
      <c r="E208" t="s">
        <v>77</v>
      </c>
      <c r="F208" t="s">
        <v>67</v>
      </c>
      <c r="G208">
        <v>2.1</v>
      </c>
      <c r="H208" t="s">
        <v>43</v>
      </c>
      <c r="I208">
        <v>104</v>
      </c>
      <c r="J208" s="49">
        <f>VLOOKUP(H208,'1. Productienormen'!$C$6:$E$21,3,FALSE)</f>
        <v>0</v>
      </c>
      <c r="K208" s="49">
        <f>VLOOKUP(H208,'1. Productienormen'!$C$6:$F$21,4,FALSE)</f>
        <v>0</v>
      </c>
      <c r="L208" s="50" t="e">
        <f t="shared" si="19"/>
        <v>#DIV/0!</v>
      </c>
      <c r="M208" s="50" t="e">
        <f t="shared" si="20"/>
        <v>#DIV/0!</v>
      </c>
      <c r="N208" s="51" t="e">
        <f t="shared" si="21"/>
        <v>#DIV/0!</v>
      </c>
    </row>
    <row r="209" spans="1:14" x14ac:dyDescent="0.25">
      <c r="A209" t="s">
        <v>329</v>
      </c>
      <c r="B209" t="s">
        <v>64</v>
      </c>
      <c r="C209" t="s">
        <v>73</v>
      </c>
      <c r="D209" t="s">
        <v>76</v>
      </c>
      <c r="E209" t="s">
        <v>77</v>
      </c>
      <c r="F209" t="s">
        <v>67</v>
      </c>
      <c r="G209">
        <v>15.540000000000001</v>
      </c>
      <c r="H209" t="s">
        <v>43</v>
      </c>
      <c r="I209">
        <v>104</v>
      </c>
      <c r="J209" s="49">
        <f>VLOOKUP(H209,'1. Productienormen'!$C$6:$E$21,3,FALSE)</f>
        <v>0</v>
      </c>
      <c r="K209" s="49">
        <f>VLOOKUP(H209,'1. Productienormen'!$C$6:$F$21,4,FALSE)</f>
        <v>0</v>
      </c>
      <c r="L209" s="50" t="e">
        <f t="shared" si="19"/>
        <v>#DIV/0!</v>
      </c>
      <c r="M209" s="50" t="e">
        <f t="shared" si="20"/>
        <v>#DIV/0!</v>
      </c>
      <c r="N209" s="51" t="e">
        <f t="shared" si="21"/>
        <v>#DIV/0!</v>
      </c>
    </row>
    <row r="210" spans="1:14" x14ac:dyDescent="0.25">
      <c r="A210" t="s">
        <v>329</v>
      </c>
      <c r="B210" t="s">
        <v>64</v>
      </c>
      <c r="C210" t="s">
        <v>73</v>
      </c>
      <c r="D210" t="s">
        <v>76</v>
      </c>
      <c r="E210" t="s">
        <v>77</v>
      </c>
      <c r="F210" t="s">
        <v>67</v>
      </c>
      <c r="G210">
        <v>10.8</v>
      </c>
      <c r="H210" t="s">
        <v>43</v>
      </c>
      <c r="I210">
        <v>104</v>
      </c>
      <c r="J210" s="49">
        <f>VLOOKUP(H210,'1. Productienormen'!$C$6:$E$21,3,FALSE)</f>
        <v>0</v>
      </c>
      <c r="K210" s="49">
        <f>VLOOKUP(H210,'1. Productienormen'!$C$6:$F$21,4,FALSE)</f>
        <v>0</v>
      </c>
      <c r="L210" s="50" t="e">
        <f t="shared" si="19"/>
        <v>#DIV/0!</v>
      </c>
      <c r="M210" s="50" t="e">
        <f t="shared" si="20"/>
        <v>#DIV/0!</v>
      </c>
      <c r="N210" s="51" t="e">
        <f t="shared" si="21"/>
        <v>#DIV/0!</v>
      </c>
    </row>
    <row r="211" spans="1:14" x14ac:dyDescent="0.25">
      <c r="A211" t="s">
        <v>329</v>
      </c>
      <c r="B211" t="s">
        <v>64</v>
      </c>
      <c r="C211" t="s">
        <v>99</v>
      </c>
      <c r="D211" t="s">
        <v>76</v>
      </c>
      <c r="E211" t="s">
        <v>77</v>
      </c>
      <c r="F211" t="s">
        <v>67</v>
      </c>
      <c r="G211">
        <v>10.219999999999999</v>
      </c>
      <c r="H211" t="s">
        <v>43</v>
      </c>
      <c r="I211">
        <v>104</v>
      </c>
      <c r="J211" s="49">
        <f>VLOOKUP(H211,'1. Productienormen'!$C$6:$E$21,3,FALSE)</f>
        <v>0</v>
      </c>
      <c r="K211" s="49">
        <f>VLOOKUP(H211,'1. Productienormen'!$C$6:$F$21,4,FALSE)</f>
        <v>0</v>
      </c>
      <c r="L211" s="50" t="e">
        <f t="shared" si="19"/>
        <v>#DIV/0!</v>
      </c>
      <c r="M211" s="50" t="e">
        <f t="shared" si="20"/>
        <v>#DIV/0!</v>
      </c>
      <c r="N211" s="51" t="e">
        <f t="shared" si="21"/>
        <v>#DIV/0!</v>
      </c>
    </row>
    <row r="212" spans="1:14" x14ac:dyDescent="0.25">
      <c r="A212" t="s">
        <v>329</v>
      </c>
      <c r="B212" t="s">
        <v>64</v>
      </c>
      <c r="C212">
        <v>4</v>
      </c>
      <c r="D212" t="s">
        <v>336</v>
      </c>
      <c r="E212" t="s">
        <v>91</v>
      </c>
      <c r="F212" t="s">
        <v>67</v>
      </c>
      <c r="G212">
        <v>31.5</v>
      </c>
      <c r="H212" t="s">
        <v>43</v>
      </c>
      <c r="I212">
        <v>2</v>
      </c>
      <c r="J212" s="49">
        <f>VLOOKUP(H212,'1. Productienormen'!$C$6:$E$21,3,FALSE)</f>
        <v>0</v>
      </c>
      <c r="K212" s="49">
        <f>VLOOKUP(H212,'1. Productienormen'!$C$6:$F$21,4,FALSE)</f>
        <v>0</v>
      </c>
      <c r="L212" s="50" t="e">
        <f t="shared" si="19"/>
        <v>#DIV/0!</v>
      </c>
      <c r="M212" s="50" t="e">
        <f t="shared" si="20"/>
        <v>#DIV/0!</v>
      </c>
      <c r="N212" s="51" t="e">
        <f t="shared" si="21"/>
        <v>#DIV/0!</v>
      </c>
    </row>
    <row r="213" spans="1:14" x14ac:dyDescent="0.25">
      <c r="A213" t="s">
        <v>329</v>
      </c>
      <c r="B213" t="s">
        <v>64</v>
      </c>
      <c r="C213">
        <v>4</v>
      </c>
      <c r="D213" t="s">
        <v>336</v>
      </c>
      <c r="E213" t="s">
        <v>91</v>
      </c>
      <c r="F213" t="s">
        <v>67</v>
      </c>
      <c r="G213">
        <v>3.12</v>
      </c>
      <c r="H213" t="s">
        <v>43</v>
      </c>
      <c r="I213">
        <v>2</v>
      </c>
      <c r="J213" s="49">
        <f>VLOOKUP(H213,'1. Productienormen'!$C$6:$E$21,3,FALSE)</f>
        <v>0</v>
      </c>
      <c r="K213" s="49">
        <f>VLOOKUP(H213,'1. Productienormen'!$C$6:$F$21,4,FALSE)</f>
        <v>0</v>
      </c>
      <c r="L213" s="50" t="e">
        <f t="shared" si="19"/>
        <v>#DIV/0!</v>
      </c>
      <c r="M213" s="50" t="e">
        <f t="shared" si="20"/>
        <v>#DIV/0!</v>
      </c>
      <c r="N213" s="51" t="e">
        <f t="shared" si="21"/>
        <v>#DIV/0!</v>
      </c>
    </row>
    <row r="214" spans="1:14" x14ac:dyDescent="0.25">
      <c r="A214" t="s">
        <v>329</v>
      </c>
      <c r="B214" t="s">
        <v>64</v>
      </c>
      <c r="C214" t="s">
        <v>84</v>
      </c>
      <c r="D214" t="s">
        <v>337</v>
      </c>
      <c r="E214" t="s">
        <v>97</v>
      </c>
      <c r="F214" t="s">
        <v>67</v>
      </c>
      <c r="G214">
        <v>16.34</v>
      </c>
      <c r="H214" t="s">
        <v>27</v>
      </c>
      <c r="I214">
        <v>104</v>
      </c>
      <c r="J214" s="49">
        <f>VLOOKUP(H214,'1. Productienormen'!$C$6:$E$21,3,FALSE)</f>
        <v>0</v>
      </c>
      <c r="K214" s="49">
        <f>VLOOKUP(H214,'1. Productienormen'!$C$6:$F$21,4,FALSE)</f>
        <v>0</v>
      </c>
      <c r="L214" s="50" t="e">
        <f t="shared" si="19"/>
        <v>#DIV/0!</v>
      </c>
      <c r="M214" s="50" t="e">
        <f t="shared" si="20"/>
        <v>#DIV/0!</v>
      </c>
      <c r="N214" s="51" t="e">
        <f t="shared" si="21"/>
        <v>#DIV/0!</v>
      </c>
    </row>
    <row r="215" spans="1:14" x14ac:dyDescent="0.25">
      <c r="A215" t="s">
        <v>329</v>
      </c>
      <c r="B215" t="s">
        <v>338</v>
      </c>
      <c r="D215" t="s">
        <v>339</v>
      </c>
      <c r="E215" t="s">
        <v>97</v>
      </c>
      <c r="F215" t="s">
        <v>67</v>
      </c>
      <c r="G215">
        <v>46.331360946745555</v>
      </c>
      <c r="H215" t="s">
        <v>27</v>
      </c>
      <c r="I215">
        <v>104</v>
      </c>
      <c r="J215" s="49">
        <f>VLOOKUP(H215,'1. Productienormen'!$C$6:$E$21,3,FALSE)</f>
        <v>0</v>
      </c>
      <c r="K215" s="49">
        <f>VLOOKUP(H215,'1. Productienormen'!$C$6:$F$21,4,FALSE)</f>
        <v>0</v>
      </c>
      <c r="L215" s="50" t="e">
        <f t="shared" si="19"/>
        <v>#DIV/0!</v>
      </c>
      <c r="M215" s="50" t="e">
        <f t="shared" si="20"/>
        <v>#DIV/0!</v>
      </c>
      <c r="N215" s="51" t="e">
        <f t="shared" si="21"/>
        <v>#DIV/0!</v>
      </c>
    </row>
    <row r="216" spans="1:14" x14ac:dyDescent="0.25">
      <c r="A216" t="s">
        <v>329</v>
      </c>
      <c r="B216" t="s">
        <v>338</v>
      </c>
      <c r="D216" t="s">
        <v>340</v>
      </c>
      <c r="E216" t="s">
        <v>105</v>
      </c>
      <c r="F216" t="s">
        <v>67</v>
      </c>
      <c r="G216">
        <v>11.1</v>
      </c>
      <c r="H216" t="s">
        <v>35</v>
      </c>
      <c r="I216">
        <v>104</v>
      </c>
      <c r="J216" s="49">
        <f>VLOOKUP(H216,'1. Productienormen'!$C$6:$E$21,3,FALSE)</f>
        <v>0</v>
      </c>
      <c r="K216" s="49">
        <f>VLOOKUP(H216,'1. Productienormen'!$C$6:$F$21,4,FALSE)</f>
        <v>0</v>
      </c>
      <c r="L216" s="50" t="e">
        <f t="shared" si="19"/>
        <v>#DIV/0!</v>
      </c>
      <c r="M216" s="50" t="e">
        <f t="shared" si="20"/>
        <v>#DIV/0!</v>
      </c>
      <c r="N216" s="51" t="e">
        <f t="shared" si="21"/>
        <v>#DIV/0!</v>
      </c>
    </row>
    <row r="217" spans="1:14" x14ac:dyDescent="0.25">
      <c r="A217" t="s">
        <v>329</v>
      </c>
      <c r="B217" t="s">
        <v>338</v>
      </c>
      <c r="D217" t="s">
        <v>340</v>
      </c>
      <c r="E217" t="s">
        <v>105</v>
      </c>
      <c r="F217" t="s">
        <v>67</v>
      </c>
      <c r="G217">
        <v>4</v>
      </c>
      <c r="H217" t="s">
        <v>35</v>
      </c>
      <c r="I217">
        <v>104</v>
      </c>
      <c r="J217" s="49">
        <f>VLOOKUP(H217,'1. Productienormen'!$C$6:$E$21,3,FALSE)</f>
        <v>0</v>
      </c>
      <c r="K217" s="49">
        <f>VLOOKUP(H217,'1. Productienormen'!$C$6:$F$21,4,FALSE)</f>
        <v>0</v>
      </c>
      <c r="L217" s="50" t="e">
        <f t="shared" si="19"/>
        <v>#DIV/0!</v>
      </c>
      <c r="M217" s="50" t="e">
        <f t="shared" si="20"/>
        <v>#DIV/0!</v>
      </c>
      <c r="N217" s="51" t="e">
        <f t="shared" si="21"/>
        <v>#DIV/0!</v>
      </c>
    </row>
    <row r="218" spans="1:14" x14ac:dyDescent="0.25">
      <c r="A218" t="s">
        <v>329</v>
      </c>
      <c r="B218" t="s">
        <v>341</v>
      </c>
      <c r="D218" t="s">
        <v>211</v>
      </c>
      <c r="E218" t="s">
        <v>212</v>
      </c>
      <c r="F218" t="s">
        <v>67</v>
      </c>
      <c r="G218">
        <v>46.37130177514792</v>
      </c>
      <c r="H218" t="s">
        <v>43</v>
      </c>
      <c r="I218">
        <v>52</v>
      </c>
      <c r="J218" s="49">
        <f>VLOOKUP(H218,'1. Productienormen'!$C$6:$E$21,3,FALSE)</f>
        <v>0</v>
      </c>
      <c r="K218" s="49">
        <f>VLOOKUP(H218,'1. Productienormen'!$C$6:$F$21,4,FALSE)</f>
        <v>0</v>
      </c>
      <c r="L218" s="50" t="e">
        <f t="shared" si="19"/>
        <v>#DIV/0!</v>
      </c>
      <c r="M218" s="50" t="e">
        <f t="shared" si="20"/>
        <v>#DIV/0!</v>
      </c>
      <c r="N218" s="51" t="e">
        <f t="shared" si="21"/>
        <v>#DIV/0!</v>
      </c>
    </row>
    <row r="219" spans="1:14" x14ac:dyDescent="0.25">
      <c r="A219" t="s">
        <v>329</v>
      </c>
      <c r="B219" t="s">
        <v>341</v>
      </c>
      <c r="D219" t="s">
        <v>211</v>
      </c>
      <c r="E219" t="s">
        <v>212</v>
      </c>
      <c r="F219" t="s">
        <v>67</v>
      </c>
      <c r="G219">
        <v>14.392011834319524</v>
      </c>
      <c r="H219" t="s">
        <v>43</v>
      </c>
      <c r="I219">
        <v>52</v>
      </c>
      <c r="J219" s="49">
        <f>VLOOKUP(H219,'1. Productienormen'!$C$6:$E$21,3,FALSE)</f>
        <v>0</v>
      </c>
      <c r="K219" s="49">
        <f>VLOOKUP(H219,'1. Productienormen'!$C$6:$F$21,4,FALSE)</f>
        <v>0</v>
      </c>
      <c r="L219" s="50" t="e">
        <f t="shared" si="19"/>
        <v>#DIV/0!</v>
      </c>
      <c r="M219" s="50" t="e">
        <f t="shared" si="20"/>
        <v>#DIV/0!</v>
      </c>
      <c r="N219" s="51" t="e">
        <f t="shared" si="21"/>
        <v>#DIV/0!</v>
      </c>
    </row>
    <row r="220" spans="1:14" x14ac:dyDescent="0.25">
      <c r="A220" t="s">
        <v>329</v>
      </c>
      <c r="B220" t="s">
        <v>342</v>
      </c>
      <c r="C220" t="s">
        <v>343</v>
      </c>
      <c r="D220" t="s">
        <v>83</v>
      </c>
      <c r="E220" t="s">
        <v>77</v>
      </c>
      <c r="F220" t="s">
        <v>67</v>
      </c>
      <c r="G220">
        <v>10</v>
      </c>
      <c r="H220" t="s">
        <v>43</v>
      </c>
      <c r="I220">
        <v>104</v>
      </c>
      <c r="J220" s="49">
        <f>VLOOKUP(H220,'1. Productienormen'!$C$6:$E$21,3,FALSE)</f>
        <v>0</v>
      </c>
      <c r="K220" s="49">
        <f>VLOOKUP(H220,'1. Productienormen'!$C$6:$F$21,4,FALSE)</f>
        <v>0</v>
      </c>
      <c r="L220" s="50" t="e">
        <f t="shared" si="19"/>
        <v>#DIV/0!</v>
      </c>
      <c r="M220" s="50" t="e">
        <f t="shared" si="20"/>
        <v>#DIV/0!</v>
      </c>
      <c r="N220" s="51" t="e">
        <f t="shared" si="21"/>
        <v>#DIV/0!</v>
      </c>
    </row>
    <row r="221" spans="1:14" x14ac:dyDescent="0.25">
      <c r="A221" t="s">
        <v>329</v>
      </c>
      <c r="B221" t="s">
        <v>342</v>
      </c>
      <c r="C221" t="s">
        <v>344</v>
      </c>
      <c r="D221" t="s">
        <v>83</v>
      </c>
      <c r="E221" t="s">
        <v>77</v>
      </c>
      <c r="F221" t="s">
        <v>67</v>
      </c>
      <c r="G221">
        <v>15.040000000000001</v>
      </c>
      <c r="H221" t="s">
        <v>43</v>
      </c>
      <c r="I221">
        <v>104</v>
      </c>
      <c r="J221" s="49">
        <f>VLOOKUP(H221,'1. Productienormen'!$C$6:$E$21,3,FALSE)</f>
        <v>0</v>
      </c>
      <c r="K221" s="49">
        <f>VLOOKUP(H221,'1. Productienormen'!$C$6:$F$21,4,FALSE)</f>
        <v>0</v>
      </c>
      <c r="L221" s="50" t="e">
        <f t="shared" si="19"/>
        <v>#DIV/0!</v>
      </c>
      <c r="M221" s="50" t="e">
        <f t="shared" si="20"/>
        <v>#DIV/0!</v>
      </c>
      <c r="N221" s="51" t="e">
        <f t="shared" si="21"/>
        <v>#DIV/0!</v>
      </c>
    </row>
    <row r="222" spans="1:14" x14ac:dyDescent="0.25">
      <c r="A222" t="s">
        <v>329</v>
      </c>
      <c r="B222" t="s">
        <v>342</v>
      </c>
      <c r="C222" t="s">
        <v>344</v>
      </c>
      <c r="D222" t="s">
        <v>345</v>
      </c>
      <c r="E222" t="s">
        <v>77</v>
      </c>
      <c r="F222" t="s">
        <v>67</v>
      </c>
      <c r="G222">
        <v>4.8600000000000003</v>
      </c>
      <c r="H222" t="s">
        <v>43</v>
      </c>
      <c r="I222">
        <v>104</v>
      </c>
      <c r="J222" s="49">
        <f>VLOOKUP(H222,'1. Productienormen'!$C$6:$E$21,3,FALSE)</f>
        <v>0</v>
      </c>
      <c r="K222" s="49">
        <f>VLOOKUP(H222,'1. Productienormen'!$C$6:$F$21,4,FALSE)</f>
        <v>0</v>
      </c>
      <c r="L222" s="50" t="e">
        <f t="shared" si="19"/>
        <v>#DIV/0!</v>
      </c>
      <c r="M222" s="50" t="e">
        <f t="shared" si="20"/>
        <v>#DIV/0!</v>
      </c>
      <c r="N222" s="51" t="e">
        <f t="shared" si="21"/>
        <v>#DIV/0!</v>
      </c>
    </row>
    <row r="223" spans="1:14" x14ac:dyDescent="0.25">
      <c r="A223" t="s">
        <v>329</v>
      </c>
      <c r="B223" t="s">
        <v>342</v>
      </c>
      <c r="C223" t="s">
        <v>344</v>
      </c>
      <c r="D223" t="s">
        <v>335</v>
      </c>
      <c r="E223" t="s">
        <v>286</v>
      </c>
      <c r="F223" t="s">
        <v>67</v>
      </c>
      <c r="G223">
        <v>5.5</v>
      </c>
      <c r="H223" t="s">
        <v>43</v>
      </c>
      <c r="I223">
        <v>104</v>
      </c>
      <c r="J223" s="49">
        <f>VLOOKUP(H223,'1. Productienormen'!$C$6:$E$21,3,FALSE)</f>
        <v>0</v>
      </c>
      <c r="K223" s="49">
        <f>VLOOKUP(H223,'1. Productienormen'!$C$6:$F$21,4,FALSE)</f>
        <v>0</v>
      </c>
      <c r="L223" s="50" t="e">
        <f t="shared" si="19"/>
        <v>#DIV/0!</v>
      </c>
      <c r="M223" s="50" t="e">
        <f t="shared" si="20"/>
        <v>#DIV/0!</v>
      </c>
      <c r="N223" s="51" t="e">
        <f t="shared" si="21"/>
        <v>#DIV/0!</v>
      </c>
    </row>
    <row r="224" spans="1:14" x14ac:dyDescent="0.25">
      <c r="A224" t="s">
        <v>329</v>
      </c>
      <c r="B224" t="s">
        <v>342</v>
      </c>
      <c r="C224" t="s">
        <v>346</v>
      </c>
      <c r="D224" t="s">
        <v>87</v>
      </c>
      <c r="E224" t="s">
        <v>88</v>
      </c>
      <c r="F224" t="s">
        <v>67</v>
      </c>
      <c r="G224">
        <v>7.5</v>
      </c>
      <c r="I224">
        <v>0</v>
      </c>
      <c r="K224"/>
      <c r="M224" s="50">
        <f t="shared" si="20"/>
        <v>0</v>
      </c>
      <c r="N224" s="51">
        <f t="shared" si="21"/>
        <v>0</v>
      </c>
    </row>
    <row r="225" spans="1:14" x14ac:dyDescent="0.25">
      <c r="A225" t="s">
        <v>329</v>
      </c>
      <c r="B225" t="s">
        <v>342</v>
      </c>
      <c r="C225" t="s">
        <v>103</v>
      </c>
      <c r="D225" t="s">
        <v>347</v>
      </c>
      <c r="E225" t="s">
        <v>145</v>
      </c>
      <c r="F225" t="s">
        <v>348</v>
      </c>
      <c r="G225">
        <v>2.5600000000000005</v>
      </c>
      <c r="H225" t="s">
        <v>43</v>
      </c>
      <c r="I225">
        <v>52</v>
      </c>
      <c r="J225" s="49">
        <f>VLOOKUP(H225,'1. Productienormen'!$C$6:$E$21,3,FALSE)</f>
        <v>0</v>
      </c>
      <c r="K225" s="49">
        <f>VLOOKUP(H225,'1. Productienormen'!$C$6:$F$21,4,FALSE)</f>
        <v>0</v>
      </c>
      <c r="L225" s="50" t="e">
        <f t="shared" si="19"/>
        <v>#DIV/0!</v>
      </c>
      <c r="M225" s="50" t="e">
        <f t="shared" si="20"/>
        <v>#DIV/0!</v>
      </c>
      <c r="N225" s="51" t="e">
        <f t="shared" si="21"/>
        <v>#DIV/0!</v>
      </c>
    </row>
    <row r="226" spans="1:14" x14ac:dyDescent="0.25">
      <c r="A226" t="s">
        <v>329</v>
      </c>
      <c r="B226" t="s">
        <v>342</v>
      </c>
      <c r="C226" t="s">
        <v>349</v>
      </c>
      <c r="D226" t="s">
        <v>350</v>
      </c>
      <c r="E226" t="s">
        <v>97</v>
      </c>
      <c r="F226" t="s">
        <v>67</v>
      </c>
      <c r="G226">
        <v>5.3199999999999994</v>
      </c>
      <c r="H226" t="s">
        <v>27</v>
      </c>
      <c r="I226">
        <v>104</v>
      </c>
      <c r="J226" s="49">
        <f>VLOOKUP(H226,'1. Productienormen'!$C$6:$E$21,3,FALSE)</f>
        <v>0</v>
      </c>
      <c r="K226" s="49">
        <f>VLOOKUP(H226,'1. Productienormen'!$C$6:$F$21,4,FALSE)</f>
        <v>0</v>
      </c>
      <c r="L226" s="50" t="e">
        <f t="shared" si="19"/>
        <v>#DIV/0!</v>
      </c>
      <c r="M226" s="50" t="e">
        <f t="shared" si="20"/>
        <v>#DIV/0!</v>
      </c>
      <c r="N226" s="51" t="e">
        <f t="shared" si="21"/>
        <v>#DIV/0!</v>
      </c>
    </row>
    <row r="227" spans="1:14" x14ac:dyDescent="0.25">
      <c r="A227" t="s">
        <v>329</v>
      </c>
      <c r="B227" t="s">
        <v>342</v>
      </c>
      <c r="C227" t="s">
        <v>351</v>
      </c>
      <c r="D227" t="s">
        <v>352</v>
      </c>
      <c r="E227" t="s">
        <v>115</v>
      </c>
      <c r="F227" t="s">
        <v>348</v>
      </c>
      <c r="G227">
        <v>43.120000000000005</v>
      </c>
      <c r="H227" t="s">
        <v>38</v>
      </c>
      <c r="I227">
        <v>104</v>
      </c>
      <c r="J227" s="49">
        <f>VLOOKUP(H227,'1. Productienormen'!$C$6:$E$21,3,FALSE)</f>
        <v>0</v>
      </c>
      <c r="K227" s="49">
        <f>VLOOKUP(H227,'1. Productienormen'!$C$6:$F$21,4,FALSE)</f>
        <v>0</v>
      </c>
      <c r="L227" s="50" t="e">
        <f t="shared" si="19"/>
        <v>#DIV/0!</v>
      </c>
      <c r="M227" s="50" t="e">
        <f t="shared" si="20"/>
        <v>#DIV/0!</v>
      </c>
      <c r="N227" s="51" t="e">
        <f t="shared" si="21"/>
        <v>#DIV/0!</v>
      </c>
    </row>
    <row r="228" spans="1:14" x14ac:dyDescent="0.25">
      <c r="A228" t="s">
        <v>329</v>
      </c>
      <c r="B228" t="s">
        <v>342</v>
      </c>
      <c r="C228" t="s">
        <v>353</v>
      </c>
      <c r="D228" t="s">
        <v>354</v>
      </c>
      <c r="E228" t="s">
        <v>115</v>
      </c>
      <c r="F228" t="s">
        <v>348</v>
      </c>
      <c r="G228">
        <v>57.2</v>
      </c>
      <c r="H228" t="s">
        <v>38</v>
      </c>
      <c r="I228">
        <v>104</v>
      </c>
      <c r="J228" s="49">
        <f>VLOOKUP(H228,'1. Productienormen'!$C$6:$E$21,3,FALSE)</f>
        <v>0</v>
      </c>
      <c r="K228" s="49">
        <f>VLOOKUP(H228,'1. Productienormen'!$C$6:$F$21,4,FALSE)</f>
        <v>0</v>
      </c>
      <c r="L228" s="50" t="e">
        <f t="shared" si="19"/>
        <v>#DIV/0!</v>
      </c>
      <c r="M228" s="50" t="e">
        <f t="shared" si="20"/>
        <v>#DIV/0!</v>
      </c>
      <c r="N228" s="51" t="e">
        <f t="shared" si="21"/>
        <v>#DIV/0!</v>
      </c>
    </row>
    <row r="229" spans="1:14" x14ac:dyDescent="0.25">
      <c r="A229" t="s">
        <v>329</v>
      </c>
      <c r="B229" t="s">
        <v>342</v>
      </c>
      <c r="C229" t="s">
        <v>196</v>
      </c>
      <c r="D229" t="s">
        <v>355</v>
      </c>
      <c r="E229" t="s">
        <v>273</v>
      </c>
      <c r="F229" t="s">
        <v>348</v>
      </c>
      <c r="G229">
        <v>109.7</v>
      </c>
      <c r="H229" t="s">
        <v>14</v>
      </c>
      <c r="I229">
        <v>104</v>
      </c>
      <c r="J229" s="49">
        <f>VLOOKUP(H229,'1. Productienormen'!$C$6:$E$21,3,FALSE)</f>
        <v>0</v>
      </c>
      <c r="K229" s="49">
        <f>VLOOKUP(H229,'1. Productienormen'!$C$6:$F$21,4,FALSE)</f>
        <v>0</v>
      </c>
      <c r="L229" s="50" t="e">
        <f t="shared" si="19"/>
        <v>#DIV/0!</v>
      </c>
      <c r="M229" s="50" t="e">
        <f t="shared" si="20"/>
        <v>#DIV/0!</v>
      </c>
      <c r="N229" s="51" t="e">
        <f t="shared" si="21"/>
        <v>#DIV/0!</v>
      </c>
    </row>
    <row r="230" spans="1:14" x14ac:dyDescent="0.25">
      <c r="A230" t="s">
        <v>329</v>
      </c>
      <c r="B230" t="s">
        <v>342</v>
      </c>
      <c r="C230" t="s">
        <v>196</v>
      </c>
      <c r="D230" t="s">
        <v>356</v>
      </c>
      <c r="E230" t="s">
        <v>112</v>
      </c>
      <c r="F230" t="s">
        <v>67</v>
      </c>
      <c r="G230">
        <v>6</v>
      </c>
      <c r="H230" t="s">
        <v>19</v>
      </c>
      <c r="I230">
        <v>52</v>
      </c>
      <c r="J230" s="49">
        <f>VLOOKUP(H230,'1. Productienormen'!$C$6:$E$21,3,FALSE)</f>
        <v>0</v>
      </c>
      <c r="K230" s="49">
        <f>VLOOKUP(H230,'1. Productienormen'!$C$6:$F$21,4,FALSE)</f>
        <v>0</v>
      </c>
      <c r="L230" s="50" t="e">
        <f t="shared" si="19"/>
        <v>#DIV/0!</v>
      </c>
      <c r="M230" s="50" t="e">
        <f t="shared" si="20"/>
        <v>#DIV/0!</v>
      </c>
      <c r="N230" s="51" t="e">
        <f t="shared" si="21"/>
        <v>#DIV/0!</v>
      </c>
    </row>
    <row r="231" spans="1:14" x14ac:dyDescent="0.25">
      <c r="A231" t="s">
        <v>329</v>
      </c>
      <c r="B231" t="s">
        <v>342</v>
      </c>
      <c r="D231" t="s">
        <v>356</v>
      </c>
      <c r="E231" t="s">
        <v>112</v>
      </c>
      <c r="F231" t="s">
        <v>67</v>
      </c>
      <c r="G231">
        <v>4.75</v>
      </c>
      <c r="H231" t="s">
        <v>19</v>
      </c>
      <c r="I231">
        <v>52</v>
      </c>
      <c r="J231" s="49">
        <f>VLOOKUP(H231,'1. Productienormen'!$C$6:$E$21,3,FALSE)</f>
        <v>0</v>
      </c>
      <c r="K231" s="49">
        <f>VLOOKUP(H231,'1. Productienormen'!$C$6:$F$21,4,FALSE)</f>
        <v>0</v>
      </c>
      <c r="L231" s="50" t="e">
        <f t="shared" si="19"/>
        <v>#DIV/0!</v>
      </c>
      <c r="M231" s="50" t="e">
        <f t="shared" si="20"/>
        <v>#DIV/0!</v>
      </c>
      <c r="N231" s="51" t="e">
        <f t="shared" si="21"/>
        <v>#DIV/0!</v>
      </c>
    </row>
    <row r="232" spans="1:14" x14ac:dyDescent="0.25">
      <c r="A232" t="s">
        <v>329</v>
      </c>
      <c r="B232" t="s">
        <v>342</v>
      </c>
      <c r="C232" t="s">
        <v>357</v>
      </c>
      <c r="D232" t="s">
        <v>117</v>
      </c>
      <c r="E232" t="s">
        <v>112</v>
      </c>
      <c r="F232" t="s">
        <v>67</v>
      </c>
      <c r="G232">
        <v>4</v>
      </c>
      <c r="H232" t="s">
        <v>19</v>
      </c>
      <c r="I232">
        <v>52</v>
      </c>
      <c r="J232" s="49">
        <f>VLOOKUP(H232,'1. Productienormen'!$C$6:$E$21,3,FALSE)</f>
        <v>0</v>
      </c>
      <c r="K232" s="49">
        <f>VLOOKUP(H232,'1. Productienormen'!$C$6:$F$21,4,FALSE)</f>
        <v>0</v>
      </c>
      <c r="L232" s="50" t="e">
        <f t="shared" si="19"/>
        <v>#DIV/0!</v>
      </c>
      <c r="M232" s="50" t="e">
        <f t="shared" si="20"/>
        <v>#DIV/0!</v>
      </c>
      <c r="N232" s="51" t="e">
        <f t="shared" si="21"/>
        <v>#DIV/0!</v>
      </c>
    </row>
    <row r="233" spans="1:14" x14ac:dyDescent="0.25">
      <c r="A233" t="s">
        <v>329</v>
      </c>
      <c r="B233" t="s">
        <v>342</v>
      </c>
      <c r="C233" t="s">
        <v>358</v>
      </c>
      <c r="D233" t="s">
        <v>117</v>
      </c>
      <c r="E233" t="s">
        <v>112</v>
      </c>
      <c r="F233" t="s">
        <v>67</v>
      </c>
      <c r="G233">
        <v>16.170000000000002</v>
      </c>
      <c r="H233" t="s">
        <v>19</v>
      </c>
      <c r="I233">
        <v>52</v>
      </c>
      <c r="J233" s="49">
        <f>VLOOKUP(H233,'1. Productienormen'!$C$6:$E$21,3,FALSE)</f>
        <v>0</v>
      </c>
      <c r="K233" s="49">
        <f>VLOOKUP(H233,'1. Productienormen'!$C$6:$F$21,4,FALSE)</f>
        <v>0</v>
      </c>
      <c r="L233" s="50" t="e">
        <f t="shared" si="19"/>
        <v>#DIV/0!</v>
      </c>
      <c r="M233" s="50" t="e">
        <f t="shared" si="20"/>
        <v>#DIV/0!</v>
      </c>
      <c r="N233" s="51" t="e">
        <f t="shared" si="21"/>
        <v>#DIV/0!</v>
      </c>
    </row>
    <row r="234" spans="1:14" x14ac:dyDescent="0.25">
      <c r="A234" t="s">
        <v>329</v>
      </c>
      <c r="B234" t="s">
        <v>342</v>
      </c>
      <c r="C234" t="s">
        <v>359</v>
      </c>
      <c r="D234" t="s">
        <v>337</v>
      </c>
      <c r="E234" t="s">
        <v>97</v>
      </c>
      <c r="F234" t="s">
        <v>67</v>
      </c>
      <c r="G234">
        <v>9</v>
      </c>
      <c r="H234" t="s">
        <v>27</v>
      </c>
      <c r="I234">
        <v>104</v>
      </c>
      <c r="J234" s="49">
        <f>VLOOKUP(H234,'1. Productienormen'!$C$6:$E$21,3,FALSE)</f>
        <v>0</v>
      </c>
      <c r="K234" s="49">
        <f>VLOOKUP(H234,'1. Productienormen'!$C$6:$F$21,4,FALSE)</f>
        <v>0</v>
      </c>
      <c r="L234" s="50" t="e">
        <f t="shared" si="19"/>
        <v>#DIV/0!</v>
      </c>
      <c r="M234" s="50" t="e">
        <f t="shared" si="20"/>
        <v>#DIV/0!</v>
      </c>
      <c r="N234" s="51" t="e">
        <f t="shared" si="21"/>
        <v>#DIV/0!</v>
      </c>
    </row>
    <row r="235" spans="1:14" x14ac:dyDescent="0.25">
      <c r="A235" t="s">
        <v>329</v>
      </c>
      <c r="B235" t="s">
        <v>342</v>
      </c>
      <c r="C235" t="s">
        <v>360</v>
      </c>
      <c r="D235" t="s">
        <v>337</v>
      </c>
      <c r="E235" t="s">
        <v>97</v>
      </c>
      <c r="F235" t="s">
        <v>67</v>
      </c>
      <c r="G235">
        <v>1.53</v>
      </c>
      <c r="H235" t="s">
        <v>27</v>
      </c>
      <c r="I235">
        <v>104</v>
      </c>
      <c r="J235" s="49">
        <f>VLOOKUP(H235,'1. Productienormen'!$C$6:$E$21,3,FALSE)</f>
        <v>0</v>
      </c>
      <c r="K235" s="49">
        <f>VLOOKUP(H235,'1. Productienormen'!$C$6:$F$21,4,FALSE)</f>
        <v>0</v>
      </c>
      <c r="L235" s="50" t="e">
        <f t="shared" si="19"/>
        <v>#DIV/0!</v>
      </c>
      <c r="M235" s="50" t="e">
        <f t="shared" si="20"/>
        <v>#DIV/0!</v>
      </c>
      <c r="N235" s="51" t="e">
        <f t="shared" si="21"/>
        <v>#DIV/0!</v>
      </c>
    </row>
    <row r="236" spans="1:14" x14ac:dyDescent="0.25">
      <c r="A236" t="s">
        <v>329</v>
      </c>
      <c r="B236" t="s">
        <v>342</v>
      </c>
      <c r="C236" t="s">
        <v>172</v>
      </c>
      <c r="D236" t="s">
        <v>337</v>
      </c>
      <c r="E236" t="s">
        <v>97</v>
      </c>
      <c r="F236" t="s">
        <v>67</v>
      </c>
      <c r="G236">
        <v>4.18</v>
      </c>
      <c r="H236" t="s">
        <v>27</v>
      </c>
      <c r="I236">
        <v>104</v>
      </c>
      <c r="J236" s="49">
        <f>VLOOKUP(H236,'1. Productienormen'!$C$6:$E$21,3,FALSE)</f>
        <v>0</v>
      </c>
      <c r="K236" s="49">
        <f>VLOOKUP(H236,'1. Productienormen'!$C$6:$F$21,4,FALSE)</f>
        <v>0</v>
      </c>
      <c r="L236" s="50" t="e">
        <f t="shared" si="19"/>
        <v>#DIV/0!</v>
      </c>
      <c r="M236" s="50" t="e">
        <f t="shared" si="20"/>
        <v>#DIV/0!</v>
      </c>
      <c r="N236" s="51" t="e">
        <f t="shared" si="21"/>
        <v>#DIV/0!</v>
      </c>
    </row>
    <row r="237" spans="1:14" x14ac:dyDescent="0.25">
      <c r="A237" t="s">
        <v>329</v>
      </c>
      <c r="B237" t="s">
        <v>342</v>
      </c>
      <c r="C237" t="s">
        <v>361</v>
      </c>
      <c r="D237" t="s">
        <v>337</v>
      </c>
      <c r="E237" t="s">
        <v>97</v>
      </c>
      <c r="F237" t="s">
        <v>67</v>
      </c>
      <c r="G237">
        <v>1.35</v>
      </c>
      <c r="H237" t="s">
        <v>27</v>
      </c>
      <c r="I237">
        <v>104</v>
      </c>
      <c r="J237" s="49">
        <f>VLOOKUP(H237,'1. Productienormen'!$C$6:$E$21,3,FALSE)</f>
        <v>0</v>
      </c>
      <c r="K237" s="49">
        <f>VLOOKUP(H237,'1. Productienormen'!$C$6:$F$21,4,FALSE)</f>
        <v>0</v>
      </c>
      <c r="L237" s="50" t="e">
        <f t="shared" si="19"/>
        <v>#DIV/0!</v>
      </c>
      <c r="M237" s="50" t="e">
        <f t="shared" si="20"/>
        <v>#DIV/0!</v>
      </c>
      <c r="N237" s="51" t="e">
        <f t="shared" si="21"/>
        <v>#DIV/0!</v>
      </c>
    </row>
    <row r="238" spans="1:14" x14ac:dyDescent="0.25">
      <c r="A238" t="s">
        <v>329</v>
      </c>
      <c r="B238" t="s">
        <v>342</v>
      </c>
      <c r="C238" t="s">
        <v>184</v>
      </c>
      <c r="D238" t="s">
        <v>362</v>
      </c>
      <c r="E238" t="s">
        <v>313</v>
      </c>
      <c r="F238" t="s">
        <v>67</v>
      </c>
      <c r="G238">
        <v>11.61</v>
      </c>
      <c r="H238" t="s">
        <v>38</v>
      </c>
      <c r="I238">
        <v>104</v>
      </c>
      <c r="J238" s="49">
        <f>VLOOKUP(H238,'1. Productienormen'!$C$6:$E$21,3,FALSE)</f>
        <v>0</v>
      </c>
      <c r="K238" s="49">
        <f>VLOOKUP(H238,'1. Productienormen'!$C$6:$F$21,4,FALSE)</f>
        <v>0</v>
      </c>
      <c r="L238" s="50" t="e">
        <f t="shared" si="19"/>
        <v>#DIV/0!</v>
      </c>
      <c r="M238" s="50" t="e">
        <f t="shared" si="20"/>
        <v>#DIV/0!</v>
      </c>
      <c r="N238" s="51" t="e">
        <f t="shared" si="21"/>
        <v>#DIV/0!</v>
      </c>
    </row>
    <row r="239" spans="1:14" x14ac:dyDescent="0.25">
      <c r="A239" t="s">
        <v>329</v>
      </c>
      <c r="B239" t="s">
        <v>342</v>
      </c>
      <c r="C239" t="s">
        <v>184</v>
      </c>
      <c r="D239" t="s">
        <v>362</v>
      </c>
      <c r="E239" t="s">
        <v>313</v>
      </c>
      <c r="F239" t="s">
        <v>67</v>
      </c>
      <c r="G239">
        <v>3.2199999999999998</v>
      </c>
      <c r="H239" t="s">
        <v>38</v>
      </c>
      <c r="I239">
        <v>104</v>
      </c>
      <c r="J239" s="49">
        <f>VLOOKUP(H239,'1. Productienormen'!$C$6:$E$21,3,FALSE)</f>
        <v>0</v>
      </c>
      <c r="K239" s="49">
        <f>VLOOKUP(H239,'1. Productienormen'!$C$6:$F$21,4,FALSE)</f>
        <v>0</v>
      </c>
      <c r="L239" s="50" t="e">
        <f t="shared" si="19"/>
        <v>#DIV/0!</v>
      </c>
      <c r="M239" s="50" t="e">
        <f t="shared" si="20"/>
        <v>#DIV/0!</v>
      </c>
      <c r="N239" s="51" t="e">
        <f t="shared" si="21"/>
        <v>#DIV/0!</v>
      </c>
    </row>
    <row r="240" spans="1:14" s="19" customFormat="1" x14ac:dyDescent="0.25">
      <c r="A240" s="19" t="s">
        <v>363</v>
      </c>
      <c r="G240" s="61">
        <f>SUM(G201:G239)</f>
        <v>1189.574674556213</v>
      </c>
      <c r="L240" s="52" t="e">
        <f>SUM(L201:L239)</f>
        <v>#DIV/0!</v>
      </c>
      <c r="M240" s="52" t="e">
        <f t="shared" ref="M240:N240" si="22">SUM(M201:M239)</f>
        <v>#DIV/0!</v>
      </c>
      <c r="N240" s="53" t="e">
        <f t="shared" si="22"/>
        <v>#DIV/0!</v>
      </c>
    </row>
    <row r="241" spans="1:14" x14ac:dyDescent="0.25">
      <c r="K241"/>
    </row>
    <row r="242" spans="1:14" x14ac:dyDescent="0.25">
      <c r="A242" t="s">
        <v>364</v>
      </c>
      <c r="B242" t="s">
        <v>64</v>
      </c>
      <c r="D242" t="s">
        <v>365</v>
      </c>
      <c r="E242" t="s">
        <v>130</v>
      </c>
      <c r="F242" t="s">
        <v>229</v>
      </c>
      <c r="G242">
        <v>24</v>
      </c>
      <c r="H242" t="s">
        <v>11</v>
      </c>
      <c r="I242">
        <v>130</v>
      </c>
      <c r="J242" s="49">
        <f>VLOOKUP(H242,'1. Productienormen'!$C$6:$E$21,3,FALSE)</f>
        <v>0</v>
      </c>
      <c r="K242" s="49">
        <f>VLOOKUP(H242,'1. Productienormen'!$C$6:$F$21,4,FALSE)</f>
        <v>0</v>
      </c>
      <c r="L242" s="50" t="e">
        <f t="shared" si="19"/>
        <v>#DIV/0!</v>
      </c>
      <c r="M242" s="50" t="e">
        <f t="shared" si="20"/>
        <v>#DIV/0!</v>
      </c>
      <c r="N242" s="51" t="e">
        <f t="shared" si="21"/>
        <v>#DIV/0!</v>
      </c>
    </row>
    <row r="243" spans="1:14" x14ac:dyDescent="0.25">
      <c r="A243" t="s">
        <v>364</v>
      </c>
      <c r="B243" t="s">
        <v>64</v>
      </c>
      <c r="D243" t="s">
        <v>366</v>
      </c>
      <c r="E243" t="s">
        <v>130</v>
      </c>
      <c r="F243" t="s">
        <v>229</v>
      </c>
      <c r="G243">
        <v>16</v>
      </c>
      <c r="H243" t="s">
        <v>11</v>
      </c>
      <c r="I243">
        <v>130</v>
      </c>
      <c r="J243" s="49">
        <f>VLOOKUP(H243,'1. Productienormen'!$C$6:$E$21,3,FALSE)</f>
        <v>0</v>
      </c>
      <c r="K243" s="49">
        <f>VLOOKUP(H243,'1. Productienormen'!$C$6:$F$21,4,FALSE)</f>
        <v>0</v>
      </c>
      <c r="L243" s="50" t="e">
        <f t="shared" si="19"/>
        <v>#DIV/0!</v>
      </c>
      <c r="M243" s="50" t="e">
        <f t="shared" si="20"/>
        <v>#DIV/0!</v>
      </c>
      <c r="N243" s="51" t="e">
        <f t="shared" si="21"/>
        <v>#DIV/0!</v>
      </c>
    </row>
    <row r="244" spans="1:14" x14ac:dyDescent="0.25">
      <c r="A244" t="s">
        <v>364</v>
      </c>
      <c r="B244" t="s">
        <v>64</v>
      </c>
      <c r="D244" t="s">
        <v>367</v>
      </c>
      <c r="E244" t="s">
        <v>130</v>
      </c>
      <c r="F244" t="s">
        <v>229</v>
      </c>
      <c r="G244">
        <v>17</v>
      </c>
      <c r="H244" t="s">
        <v>11</v>
      </c>
      <c r="I244">
        <v>130</v>
      </c>
      <c r="J244" s="49">
        <f>VLOOKUP(H244,'1. Productienormen'!$C$6:$E$21,3,FALSE)</f>
        <v>0</v>
      </c>
      <c r="K244" s="49">
        <f>VLOOKUP(H244,'1. Productienormen'!$C$6:$F$21,4,FALSE)</f>
        <v>0</v>
      </c>
      <c r="L244" s="50" t="e">
        <f t="shared" si="19"/>
        <v>#DIV/0!</v>
      </c>
      <c r="M244" s="50" t="e">
        <f t="shared" si="20"/>
        <v>#DIV/0!</v>
      </c>
      <c r="N244" s="51" t="e">
        <f t="shared" si="21"/>
        <v>#DIV/0!</v>
      </c>
    </row>
    <row r="245" spans="1:14" x14ac:dyDescent="0.25">
      <c r="A245" t="s">
        <v>364</v>
      </c>
      <c r="B245" t="s">
        <v>64</v>
      </c>
      <c r="D245" t="s">
        <v>368</v>
      </c>
      <c r="E245" t="s">
        <v>130</v>
      </c>
      <c r="F245" t="s">
        <v>229</v>
      </c>
      <c r="G245">
        <v>9</v>
      </c>
      <c r="H245" t="s">
        <v>11</v>
      </c>
      <c r="I245">
        <v>130</v>
      </c>
      <c r="J245" s="49">
        <f>VLOOKUP(H245,'1. Productienormen'!$C$6:$E$21,3,FALSE)</f>
        <v>0</v>
      </c>
      <c r="K245" s="49">
        <f>VLOOKUP(H245,'1. Productienormen'!$C$6:$F$21,4,FALSE)</f>
        <v>0</v>
      </c>
      <c r="L245" s="50" t="e">
        <f t="shared" si="19"/>
        <v>#DIV/0!</v>
      </c>
      <c r="M245" s="50" t="e">
        <f t="shared" si="20"/>
        <v>#DIV/0!</v>
      </c>
      <c r="N245" s="51" t="e">
        <f t="shared" si="21"/>
        <v>#DIV/0!</v>
      </c>
    </row>
    <row r="246" spans="1:14" x14ac:dyDescent="0.25">
      <c r="A246" t="s">
        <v>364</v>
      </c>
      <c r="B246" t="s">
        <v>64</v>
      </c>
      <c r="D246" t="s">
        <v>369</v>
      </c>
      <c r="E246" t="s">
        <v>130</v>
      </c>
      <c r="F246" t="s">
        <v>229</v>
      </c>
      <c r="G246">
        <v>24</v>
      </c>
      <c r="H246" t="s">
        <v>11</v>
      </c>
      <c r="I246">
        <v>130</v>
      </c>
      <c r="J246" s="49">
        <f>VLOOKUP(H246,'1. Productienormen'!$C$6:$E$21,3,FALSE)</f>
        <v>0</v>
      </c>
      <c r="K246" s="49">
        <f>VLOOKUP(H246,'1. Productienormen'!$C$6:$F$21,4,FALSE)</f>
        <v>0</v>
      </c>
      <c r="L246" s="50" t="e">
        <f t="shared" si="19"/>
        <v>#DIV/0!</v>
      </c>
      <c r="M246" s="50" t="e">
        <f t="shared" si="20"/>
        <v>#DIV/0!</v>
      </c>
      <c r="N246" s="51" t="e">
        <f t="shared" si="21"/>
        <v>#DIV/0!</v>
      </c>
    </row>
    <row r="247" spans="1:14" x14ac:dyDescent="0.25">
      <c r="A247" t="s">
        <v>364</v>
      </c>
      <c r="B247" t="s">
        <v>64</v>
      </c>
      <c r="D247" t="s">
        <v>69</v>
      </c>
      <c r="E247" t="s">
        <v>130</v>
      </c>
      <c r="F247" t="s">
        <v>229</v>
      </c>
      <c r="G247">
        <v>18</v>
      </c>
      <c r="H247" t="s">
        <v>11</v>
      </c>
      <c r="I247">
        <v>130</v>
      </c>
      <c r="J247" s="49">
        <f>VLOOKUP(H247,'1. Productienormen'!$C$6:$E$21,3,FALSE)</f>
        <v>0</v>
      </c>
      <c r="K247" s="49">
        <f>VLOOKUP(H247,'1. Productienormen'!$C$6:$F$21,4,FALSE)</f>
        <v>0</v>
      </c>
      <c r="L247" s="50" t="e">
        <f t="shared" si="19"/>
        <v>#DIV/0!</v>
      </c>
      <c r="M247" s="50" t="e">
        <f t="shared" si="20"/>
        <v>#DIV/0!</v>
      </c>
      <c r="N247" s="51" t="e">
        <f t="shared" si="21"/>
        <v>#DIV/0!</v>
      </c>
    </row>
    <row r="248" spans="1:14" x14ac:dyDescent="0.25">
      <c r="A248" t="s">
        <v>364</v>
      </c>
      <c r="B248" t="s">
        <v>64</v>
      </c>
      <c r="D248" t="s">
        <v>370</v>
      </c>
      <c r="E248" t="s">
        <v>115</v>
      </c>
      <c r="F248" t="s">
        <v>229</v>
      </c>
      <c r="G248">
        <v>10</v>
      </c>
      <c r="H248" t="s">
        <v>40</v>
      </c>
      <c r="I248">
        <v>130</v>
      </c>
      <c r="J248" s="49">
        <f>VLOOKUP(H248,'1. Productienormen'!$C$6:$E$21,3,FALSE)</f>
        <v>0</v>
      </c>
      <c r="K248" s="49">
        <f>VLOOKUP(H248,'1. Productienormen'!$C$6:$F$21,4,FALSE)</f>
        <v>0</v>
      </c>
      <c r="L248" s="50" t="e">
        <f t="shared" si="19"/>
        <v>#DIV/0!</v>
      </c>
      <c r="M248" s="50" t="e">
        <f t="shared" si="20"/>
        <v>#DIV/0!</v>
      </c>
      <c r="N248" s="51" t="e">
        <f t="shared" si="21"/>
        <v>#DIV/0!</v>
      </c>
    </row>
    <row r="249" spans="1:14" x14ac:dyDescent="0.25">
      <c r="A249" t="s">
        <v>364</v>
      </c>
      <c r="B249" t="s">
        <v>64</v>
      </c>
      <c r="D249" t="s">
        <v>83</v>
      </c>
      <c r="E249" t="s">
        <v>77</v>
      </c>
      <c r="F249" t="s">
        <v>348</v>
      </c>
      <c r="G249">
        <v>12</v>
      </c>
      <c r="H249" t="s">
        <v>43</v>
      </c>
      <c r="I249">
        <v>255</v>
      </c>
      <c r="J249" s="49">
        <f>VLOOKUP(H249,'1. Productienormen'!$C$6:$E$21,3,FALSE)</f>
        <v>0</v>
      </c>
      <c r="K249" s="49">
        <f>VLOOKUP(H249,'1. Productienormen'!$C$6:$F$21,4,FALSE)</f>
        <v>0</v>
      </c>
      <c r="L249" s="50" t="e">
        <f t="shared" si="19"/>
        <v>#DIV/0!</v>
      </c>
      <c r="M249" s="50" t="e">
        <f t="shared" si="20"/>
        <v>#DIV/0!</v>
      </c>
      <c r="N249" s="51" t="e">
        <f t="shared" si="21"/>
        <v>#DIV/0!</v>
      </c>
    </row>
    <row r="250" spans="1:14" x14ac:dyDescent="0.25">
      <c r="A250" t="s">
        <v>364</v>
      </c>
      <c r="B250" t="s">
        <v>64</v>
      </c>
      <c r="D250" t="s">
        <v>76</v>
      </c>
      <c r="E250" t="s">
        <v>77</v>
      </c>
      <c r="F250" t="s">
        <v>348</v>
      </c>
      <c r="G250">
        <v>12</v>
      </c>
      <c r="H250" t="s">
        <v>43</v>
      </c>
      <c r="I250">
        <v>255</v>
      </c>
      <c r="J250" s="49">
        <f>VLOOKUP(H250,'1. Productienormen'!$C$6:$E$21,3,FALSE)</f>
        <v>0</v>
      </c>
      <c r="K250" s="49">
        <f>VLOOKUP(H250,'1. Productienormen'!$C$6:$F$21,4,FALSE)</f>
        <v>0</v>
      </c>
      <c r="L250" s="50" t="e">
        <f t="shared" si="19"/>
        <v>#DIV/0!</v>
      </c>
      <c r="M250" s="50" t="e">
        <f t="shared" si="20"/>
        <v>#DIV/0!</v>
      </c>
      <c r="N250" s="51" t="e">
        <f t="shared" si="21"/>
        <v>#DIV/0!</v>
      </c>
    </row>
    <row r="251" spans="1:14" x14ac:dyDescent="0.25">
      <c r="A251" t="s">
        <v>364</v>
      </c>
      <c r="B251" t="s">
        <v>64</v>
      </c>
      <c r="D251" t="s">
        <v>340</v>
      </c>
      <c r="E251" t="s">
        <v>91</v>
      </c>
      <c r="F251" t="s">
        <v>348</v>
      </c>
      <c r="G251">
        <v>32</v>
      </c>
      <c r="H251" t="s">
        <v>43</v>
      </c>
      <c r="I251">
        <v>2</v>
      </c>
      <c r="J251" s="49">
        <f>VLOOKUP(H251,'1. Productienormen'!$C$6:$E$21,3,FALSE)</f>
        <v>0</v>
      </c>
      <c r="K251" s="49">
        <f>VLOOKUP(H251,'1. Productienormen'!$C$6:$F$21,4,FALSE)</f>
        <v>0</v>
      </c>
      <c r="L251" s="50" t="e">
        <f t="shared" si="19"/>
        <v>#DIV/0!</v>
      </c>
      <c r="M251" s="50" t="e">
        <f t="shared" si="20"/>
        <v>#DIV/0!</v>
      </c>
      <c r="N251" s="51" t="e">
        <f t="shared" si="21"/>
        <v>#DIV/0!</v>
      </c>
    </row>
    <row r="252" spans="1:14" x14ac:dyDescent="0.25">
      <c r="A252" t="s">
        <v>364</v>
      </c>
      <c r="B252" t="s">
        <v>64</v>
      </c>
      <c r="D252" t="s">
        <v>371</v>
      </c>
      <c r="E252" t="s">
        <v>23</v>
      </c>
      <c r="F252" t="s">
        <v>67</v>
      </c>
      <c r="G252">
        <v>380</v>
      </c>
      <c r="H252" t="s">
        <v>24</v>
      </c>
      <c r="I252">
        <v>12</v>
      </c>
      <c r="J252" s="49">
        <f>VLOOKUP(H252,'1. Productienormen'!$C$6:$E$21,3,FALSE)</f>
        <v>0</v>
      </c>
      <c r="K252" s="49">
        <f>VLOOKUP(H252,'1. Productienormen'!$C$6:$F$21,4,FALSE)</f>
        <v>0</v>
      </c>
      <c r="L252" s="50" t="e">
        <f t="shared" si="19"/>
        <v>#DIV/0!</v>
      </c>
      <c r="M252" s="50" t="e">
        <f t="shared" si="20"/>
        <v>#DIV/0!</v>
      </c>
      <c r="N252" s="51" t="e">
        <f t="shared" si="21"/>
        <v>#DIV/0!</v>
      </c>
    </row>
    <row r="253" spans="1:14" x14ac:dyDescent="0.25">
      <c r="A253" t="s">
        <v>364</v>
      </c>
      <c r="B253" t="s">
        <v>64</v>
      </c>
      <c r="D253" t="s">
        <v>372</v>
      </c>
      <c r="E253" t="s">
        <v>88</v>
      </c>
      <c r="F253" t="s">
        <v>67</v>
      </c>
      <c r="G253">
        <v>70</v>
      </c>
      <c r="I253">
        <v>0</v>
      </c>
      <c r="K253"/>
      <c r="M253" s="21">
        <f t="shared" si="20"/>
        <v>0</v>
      </c>
      <c r="N253" s="17">
        <f t="shared" si="21"/>
        <v>0</v>
      </c>
    </row>
    <row r="254" spans="1:14" x14ac:dyDescent="0.25">
      <c r="A254" t="s">
        <v>364</v>
      </c>
      <c r="B254" t="s">
        <v>64</v>
      </c>
      <c r="D254" t="s">
        <v>373</v>
      </c>
      <c r="E254" t="s">
        <v>130</v>
      </c>
      <c r="F254" t="s">
        <v>229</v>
      </c>
      <c r="G254">
        <v>15</v>
      </c>
      <c r="H254" t="s">
        <v>11</v>
      </c>
      <c r="I254">
        <v>130</v>
      </c>
      <c r="J254" s="49">
        <f>VLOOKUP(H254,'1. Productienormen'!$C$6:$E$21,3,FALSE)</f>
        <v>0</v>
      </c>
      <c r="K254" s="49">
        <f>VLOOKUP(H254,'1. Productienormen'!$C$6:$F$21,4,FALSE)</f>
        <v>0</v>
      </c>
      <c r="L254" s="50" t="e">
        <f t="shared" si="19"/>
        <v>#DIV/0!</v>
      </c>
      <c r="M254" s="50" t="e">
        <f t="shared" si="20"/>
        <v>#DIV/0!</v>
      </c>
      <c r="N254" s="51" t="e">
        <f t="shared" si="21"/>
        <v>#DIV/0!</v>
      </c>
    </row>
    <row r="255" spans="1:14" x14ac:dyDescent="0.25">
      <c r="A255" t="s">
        <v>364</v>
      </c>
      <c r="B255" t="s">
        <v>64</v>
      </c>
      <c r="D255" t="s">
        <v>337</v>
      </c>
      <c r="E255" t="s">
        <v>97</v>
      </c>
      <c r="F255" t="s">
        <v>348</v>
      </c>
      <c r="G255">
        <v>11</v>
      </c>
      <c r="H255" t="s">
        <v>27</v>
      </c>
      <c r="I255">
        <v>255</v>
      </c>
      <c r="J255" s="49">
        <f>VLOOKUP(H255,'1. Productienormen'!$C$6:$E$21,3,FALSE)</f>
        <v>0</v>
      </c>
      <c r="K255" s="49">
        <f>VLOOKUP(H255,'1. Productienormen'!$C$6:$F$21,4,FALSE)</f>
        <v>0</v>
      </c>
      <c r="L255" s="50" t="e">
        <f t="shared" si="19"/>
        <v>#DIV/0!</v>
      </c>
      <c r="M255" s="50" t="e">
        <f t="shared" si="20"/>
        <v>#DIV/0!</v>
      </c>
      <c r="N255" s="51" t="e">
        <f t="shared" si="21"/>
        <v>#DIV/0!</v>
      </c>
    </row>
    <row r="256" spans="1:14" x14ac:dyDescent="0.25">
      <c r="A256" t="s">
        <v>364</v>
      </c>
      <c r="B256" t="s">
        <v>64</v>
      </c>
      <c r="D256" t="s">
        <v>339</v>
      </c>
      <c r="E256" t="s">
        <v>97</v>
      </c>
      <c r="F256" t="s">
        <v>374</v>
      </c>
      <c r="G256">
        <v>12</v>
      </c>
      <c r="H256" t="s">
        <v>27</v>
      </c>
      <c r="I256">
        <v>255</v>
      </c>
      <c r="J256" s="49">
        <f>VLOOKUP(H256,'1. Productienormen'!$C$6:$E$21,3,FALSE)</f>
        <v>0</v>
      </c>
      <c r="K256" s="49">
        <f>VLOOKUP(H256,'1. Productienormen'!$C$6:$F$21,4,FALSE)</f>
        <v>0</v>
      </c>
      <c r="L256" s="50" t="e">
        <f t="shared" si="19"/>
        <v>#DIV/0!</v>
      </c>
      <c r="M256" s="50" t="e">
        <f t="shared" si="20"/>
        <v>#DIV/0!</v>
      </c>
      <c r="N256" s="51" t="e">
        <f t="shared" si="21"/>
        <v>#DIV/0!</v>
      </c>
    </row>
    <row r="257" spans="1:14" x14ac:dyDescent="0.25">
      <c r="A257" t="s">
        <v>364</v>
      </c>
      <c r="B257" t="s">
        <v>64</v>
      </c>
      <c r="D257" t="s">
        <v>347</v>
      </c>
      <c r="E257" t="s">
        <v>145</v>
      </c>
      <c r="F257" t="s">
        <v>229</v>
      </c>
      <c r="G257">
        <v>1</v>
      </c>
      <c r="H257" t="s">
        <v>45</v>
      </c>
      <c r="I257">
        <v>52</v>
      </c>
      <c r="J257" s="49">
        <f>VLOOKUP(H257,'1. Productienormen'!$C$6:$E$21,3,FALSE)</f>
        <v>0</v>
      </c>
      <c r="K257" s="49">
        <f>VLOOKUP(H257,'1. Productienormen'!$C$6:$F$21,4,FALSE)</f>
        <v>0</v>
      </c>
      <c r="L257" s="50" t="e">
        <f t="shared" si="19"/>
        <v>#DIV/0!</v>
      </c>
      <c r="M257" s="50" t="e">
        <f t="shared" si="20"/>
        <v>#DIV/0!</v>
      </c>
      <c r="N257" s="51" t="e">
        <f t="shared" si="21"/>
        <v>#DIV/0!</v>
      </c>
    </row>
    <row r="258" spans="1:14" x14ac:dyDescent="0.25">
      <c r="A258" t="s">
        <v>364</v>
      </c>
      <c r="B258" t="s">
        <v>64</v>
      </c>
      <c r="D258" t="s">
        <v>375</v>
      </c>
      <c r="E258" t="s">
        <v>88</v>
      </c>
      <c r="F258" t="s">
        <v>67</v>
      </c>
      <c r="G258">
        <v>9</v>
      </c>
      <c r="I258">
        <v>0</v>
      </c>
      <c r="K258"/>
      <c r="M258" s="21">
        <f t="shared" si="20"/>
        <v>0</v>
      </c>
      <c r="N258" s="17">
        <f t="shared" si="21"/>
        <v>0</v>
      </c>
    </row>
    <row r="259" spans="1:14" x14ac:dyDescent="0.25">
      <c r="A259" t="s">
        <v>364</v>
      </c>
      <c r="B259" t="s">
        <v>64</v>
      </c>
      <c r="D259" t="s">
        <v>376</v>
      </c>
      <c r="E259" t="s">
        <v>88</v>
      </c>
      <c r="F259" t="s">
        <v>67</v>
      </c>
      <c r="G259">
        <v>15</v>
      </c>
      <c r="I259">
        <v>0</v>
      </c>
      <c r="K259"/>
      <c r="M259" s="21">
        <f t="shared" si="20"/>
        <v>0</v>
      </c>
      <c r="N259" s="17">
        <f t="shared" si="21"/>
        <v>0</v>
      </c>
    </row>
    <row r="260" spans="1:14" x14ac:dyDescent="0.25">
      <c r="A260" t="s">
        <v>364</v>
      </c>
      <c r="B260" t="s">
        <v>377</v>
      </c>
      <c r="D260" t="s">
        <v>378</v>
      </c>
      <c r="E260" t="s">
        <v>97</v>
      </c>
      <c r="F260" t="s">
        <v>374</v>
      </c>
      <c r="G260">
        <v>20</v>
      </c>
      <c r="H260" t="s">
        <v>27</v>
      </c>
      <c r="I260">
        <v>255</v>
      </c>
      <c r="J260" s="49">
        <f>VLOOKUP(H260,'1. Productienormen'!$C$6:$E$21,3,FALSE)</f>
        <v>0</v>
      </c>
      <c r="K260" s="49">
        <f>VLOOKUP(H260,'1. Productienormen'!$C$6:$F$21,4,FALSE)</f>
        <v>0</v>
      </c>
      <c r="L260" s="50" t="e">
        <f t="shared" si="19"/>
        <v>#DIV/0!</v>
      </c>
      <c r="M260" s="50" t="e">
        <f t="shared" si="20"/>
        <v>#DIV/0!</v>
      </c>
      <c r="N260" s="51" t="e">
        <f t="shared" si="21"/>
        <v>#DIV/0!</v>
      </c>
    </row>
    <row r="261" spans="1:14" x14ac:dyDescent="0.25">
      <c r="A261" t="s">
        <v>364</v>
      </c>
      <c r="B261" t="s">
        <v>377</v>
      </c>
      <c r="D261" t="s">
        <v>83</v>
      </c>
      <c r="E261" t="s">
        <v>77</v>
      </c>
      <c r="F261" t="s">
        <v>374</v>
      </c>
      <c r="G261">
        <v>10</v>
      </c>
      <c r="H261" t="s">
        <v>43</v>
      </c>
      <c r="I261">
        <v>255</v>
      </c>
      <c r="J261" s="49">
        <f>VLOOKUP(H261,'1. Productienormen'!$C$6:$E$21,3,FALSE)</f>
        <v>0</v>
      </c>
      <c r="K261" s="49">
        <f>VLOOKUP(H261,'1. Productienormen'!$C$6:$F$21,4,FALSE)</f>
        <v>0</v>
      </c>
      <c r="L261" s="50" t="e">
        <f t="shared" si="19"/>
        <v>#DIV/0!</v>
      </c>
      <c r="M261" s="50" t="e">
        <f t="shared" si="20"/>
        <v>#DIV/0!</v>
      </c>
      <c r="N261" s="51" t="e">
        <f t="shared" si="21"/>
        <v>#DIV/0!</v>
      </c>
    </row>
    <row r="262" spans="1:14" x14ac:dyDescent="0.25">
      <c r="A262" t="s">
        <v>364</v>
      </c>
      <c r="B262" t="s">
        <v>377</v>
      </c>
      <c r="D262" t="s">
        <v>379</v>
      </c>
      <c r="E262" t="s">
        <v>91</v>
      </c>
      <c r="F262" t="s">
        <v>374</v>
      </c>
      <c r="G262">
        <v>20</v>
      </c>
      <c r="H262" t="s">
        <v>43</v>
      </c>
      <c r="I262">
        <v>2</v>
      </c>
      <c r="J262" s="49">
        <f>VLOOKUP(H262,'1. Productienormen'!$C$6:$E$21,3,FALSE)</f>
        <v>0</v>
      </c>
      <c r="K262" s="49">
        <f>VLOOKUP(H262,'1. Productienormen'!$C$6:$F$21,4,FALSE)</f>
        <v>0</v>
      </c>
      <c r="L262" s="50" t="e">
        <f t="shared" si="19"/>
        <v>#DIV/0!</v>
      </c>
      <c r="M262" s="50" t="e">
        <f t="shared" si="20"/>
        <v>#DIV/0!</v>
      </c>
      <c r="N262" s="51" t="e">
        <f t="shared" si="21"/>
        <v>#DIV/0!</v>
      </c>
    </row>
    <row r="263" spans="1:14" x14ac:dyDescent="0.25">
      <c r="A263" t="s">
        <v>364</v>
      </c>
      <c r="B263" t="s">
        <v>377</v>
      </c>
      <c r="D263" t="s">
        <v>380</v>
      </c>
      <c r="E263" t="s">
        <v>91</v>
      </c>
      <c r="F263" t="s">
        <v>374</v>
      </c>
      <c r="G263">
        <v>20</v>
      </c>
      <c r="H263" t="s">
        <v>43</v>
      </c>
      <c r="I263">
        <v>2</v>
      </c>
      <c r="J263" s="49">
        <f>VLOOKUP(H263,'1. Productienormen'!$C$6:$E$21,3,FALSE)</f>
        <v>0</v>
      </c>
      <c r="K263" s="49">
        <f>VLOOKUP(H263,'1. Productienormen'!$C$6:$F$21,4,FALSE)</f>
        <v>0</v>
      </c>
      <c r="L263" s="50" t="e">
        <f t="shared" si="19"/>
        <v>#DIV/0!</v>
      </c>
      <c r="M263" s="50" t="e">
        <f t="shared" si="20"/>
        <v>#DIV/0!</v>
      </c>
      <c r="N263" s="51" t="e">
        <f t="shared" si="21"/>
        <v>#DIV/0!</v>
      </c>
    </row>
    <row r="264" spans="1:14" x14ac:dyDescent="0.25">
      <c r="A264" t="s">
        <v>364</v>
      </c>
      <c r="B264" t="s">
        <v>377</v>
      </c>
      <c r="D264" t="s">
        <v>381</v>
      </c>
      <c r="E264" t="s">
        <v>91</v>
      </c>
      <c r="F264" t="s">
        <v>374</v>
      </c>
      <c r="G264">
        <v>120</v>
      </c>
      <c r="H264" t="s">
        <v>43</v>
      </c>
      <c r="I264">
        <v>4</v>
      </c>
      <c r="J264" s="49">
        <f>VLOOKUP(H264,'1. Productienormen'!$C$6:$E$21,3,FALSE)</f>
        <v>0</v>
      </c>
      <c r="K264" s="49">
        <f>VLOOKUP(H264,'1. Productienormen'!$C$6:$F$21,4,FALSE)</f>
        <v>0</v>
      </c>
      <c r="L264" s="50" t="e">
        <f t="shared" si="19"/>
        <v>#DIV/0!</v>
      </c>
      <c r="M264" s="50" t="e">
        <f t="shared" si="20"/>
        <v>#DIV/0!</v>
      </c>
      <c r="N264" s="51" t="e">
        <f t="shared" si="21"/>
        <v>#DIV/0!</v>
      </c>
    </row>
    <row r="265" spans="1:14" x14ac:dyDescent="0.25">
      <c r="A265" t="s">
        <v>364</v>
      </c>
      <c r="B265" t="s">
        <v>377</v>
      </c>
      <c r="D265" t="s">
        <v>382</v>
      </c>
      <c r="E265" t="s">
        <v>91</v>
      </c>
      <c r="F265" t="s">
        <v>374</v>
      </c>
      <c r="G265">
        <v>15</v>
      </c>
      <c r="H265" t="s">
        <v>43</v>
      </c>
      <c r="I265">
        <v>2</v>
      </c>
      <c r="J265" s="49">
        <f>VLOOKUP(H265,'1. Productienormen'!$C$6:$E$21,3,FALSE)</f>
        <v>0</v>
      </c>
      <c r="K265" s="49">
        <f>VLOOKUP(H265,'1. Productienormen'!$C$6:$F$21,4,FALSE)</f>
        <v>0</v>
      </c>
      <c r="L265" s="50" t="e">
        <f t="shared" si="19"/>
        <v>#DIV/0!</v>
      </c>
      <c r="M265" s="50" t="e">
        <f t="shared" si="20"/>
        <v>#DIV/0!</v>
      </c>
      <c r="N265" s="51" t="e">
        <f t="shared" si="21"/>
        <v>#DIV/0!</v>
      </c>
    </row>
    <row r="266" spans="1:14" x14ac:dyDescent="0.25">
      <c r="A266" t="s">
        <v>364</v>
      </c>
      <c r="B266" t="s">
        <v>377</v>
      </c>
      <c r="D266" t="s">
        <v>383</v>
      </c>
      <c r="E266" t="s">
        <v>70</v>
      </c>
      <c r="F266" t="s">
        <v>374</v>
      </c>
      <c r="G266">
        <v>35</v>
      </c>
      <c r="H266" t="s">
        <v>8</v>
      </c>
      <c r="I266">
        <v>52</v>
      </c>
      <c r="J266" s="49">
        <f>VLOOKUP(H266,'1. Productienormen'!$C$6:$E$21,3,FALSE)</f>
        <v>0</v>
      </c>
      <c r="K266" s="49">
        <f>VLOOKUP(H266,'1. Productienormen'!$C$6:$F$21,4,FALSE)</f>
        <v>0</v>
      </c>
      <c r="L266" s="50" t="e">
        <f t="shared" si="19"/>
        <v>#DIV/0!</v>
      </c>
      <c r="M266" s="50" t="e">
        <f t="shared" si="20"/>
        <v>#DIV/0!</v>
      </c>
      <c r="N266" s="51" t="e">
        <f t="shared" si="21"/>
        <v>#DIV/0!</v>
      </c>
    </row>
    <row r="267" spans="1:14" x14ac:dyDescent="0.25">
      <c r="A267" t="s">
        <v>364</v>
      </c>
      <c r="B267" t="s">
        <v>154</v>
      </c>
      <c r="D267" t="s">
        <v>384</v>
      </c>
      <c r="E267" t="s">
        <v>88</v>
      </c>
      <c r="F267" t="s">
        <v>385</v>
      </c>
      <c r="G267">
        <v>10</v>
      </c>
      <c r="I267">
        <v>0</v>
      </c>
      <c r="K267"/>
      <c r="M267" s="21">
        <f t="shared" si="20"/>
        <v>0</v>
      </c>
      <c r="N267" s="17">
        <f t="shared" si="21"/>
        <v>0</v>
      </c>
    </row>
    <row r="268" spans="1:14" x14ac:dyDescent="0.25">
      <c r="A268" t="s">
        <v>364</v>
      </c>
      <c r="B268" t="s">
        <v>154</v>
      </c>
      <c r="D268" t="s">
        <v>354</v>
      </c>
      <c r="E268" t="s">
        <v>115</v>
      </c>
      <c r="F268" t="s">
        <v>348</v>
      </c>
      <c r="G268">
        <v>30</v>
      </c>
      <c r="H268" t="s">
        <v>38</v>
      </c>
      <c r="I268">
        <v>130</v>
      </c>
      <c r="J268" s="49">
        <f>VLOOKUP(H268,'1. Productienormen'!$C$6:$E$21,3,FALSE)</f>
        <v>0</v>
      </c>
      <c r="K268" s="49">
        <f>VLOOKUP(H268,'1. Productienormen'!$C$6:$F$21,4,FALSE)</f>
        <v>0</v>
      </c>
      <c r="L268" s="50" t="e">
        <f t="shared" si="19"/>
        <v>#DIV/0!</v>
      </c>
      <c r="M268" s="50" t="e">
        <f t="shared" si="20"/>
        <v>#DIV/0!</v>
      </c>
      <c r="N268" s="51" t="e">
        <f t="shared" si="21"/>
        <v>#DIV/0!</v>
      </c>
    </row>
    <row r="269" spans="1:14" x14ac:dyDescent="0.25">
      <c r="A269" t="s">
        <v>364</v>
      </c>
      <c r="B269" t="s">
        <v>154</v>
      </c>
      <c r="D269" t="s">
        <v>386</v>
      </c>
      <c r="E269" t="s">
        <v>115</v>
      </c>
      <c r="F269" t="s">
        <v>348</v>
      </c>
      <c r="G269">
        <v>40</v>
      </c>
      <c r="H269" t="s">
        <v>38</v>
      </c>
      <c r="I269">
        <v>130</v>
      </c>
      <c r="J269" s="49">
        <f>VLOOKUP(H269,'1. Productienormen'!$C$6:$E$21,3,FALSE)</f>
        <v>0</v>
      </c>
      <c r="K269" s="49">
        <f>VLOOKUP(H269,'1. Productienormen'!$C$6:$F$21,4,FALSE)</f>
        <v>0</v>
      </c>
      <c r="L269" s="50" t="e">
        <f t="shared" ref="L269:L299" si="23">G269/J269</f>
        <v>#DIV/0!</v>
      </c>
      <c r="M269" s="50" t="e">
        <f t="shared" ref="M269:M299" si="24">L269*I269</f>
        <v>#DIV/0!</v>
      </c>
      <c r="N269" s="51" t="e">
        <f t="shared" ref="N269:N299" si="25">M269*K269</f>
        <v>#DIV/0!</v>
      </c>
    </row>
    <row r="270" spans="1:14" x14ac:dyDescent="0.25">
      <c r="A270" t="s">
        <v>364</v>
      </c>
      <c r="B270" t="s">
        <v>154</v>
      </c>
      <c r="D270" t="s">
        <v>356</v>
      </c>
      <c r="E270" t="s">
        <v>112</v>
      </c>
      <c r="F270" t="s">
        <v>348</v>
      </c>
      <c r="G270">
        <v>10</v>
      </c>
      <c r="H270" t="s">
        <v>19</v>
      </c>
      <c r="I270">
        <v>52</v>
      </c>
      <c r="J270" s="49">
        <f>VLOOKUP(H270,'1. Productienormen'!$C$6:$E$21,3,FALSE)</f>
        <v>0</v>
      </c>
      <c r="K270" s="49">
        <f>VLOOKUP(H270,'1. Productienormen'!$C$6:$F$21,4,FALSE)</f>
        <v>0</v>
      </c>
      <c r="L270" s="50" t="e">
        <f t="shared" si="23"/>
        <v>#DIV/0!</v>
      </c>
      <c r="M270" s="50" t="e">
        <f t="shared" si="24"/>
        <v>#DIV/0!</v>
      </c>
      <c r="N270" s="51" t="e">
        <f t="shared" si="25"/>
        <v>#DIV/0!</v>
      </c>
    </row>
    <row r="271" spans="1:14" x14ac:dyDescent="0.25">
      <c r="A271" t="s">
        <v>364</v>
      </c>
      <c r="B271" t="s">
        <v>154</v>
      </c>
      <c r="D271" t="s">
        <v>117</v>
      </c>
      <c r="E271" t="s">
        <v>112</v>
      </c>
      <c r="F271" t="s">
        <v>374</v>
      </c>
      <c r="G271">
        <v>20</v>
      </c>
      <c r="H271" t="s">
        <v>19</v>
      </c>
      <c r="I271">
        <v>52</v>
      </c>
      <c r="J271" s="49">
        <f>VLOOKUP(H271,'1. Productienormen'!$C$6:$E$21,3,FALSE)</f>
        <v>0</v>
      </c>
      <c r="K271" s="49">
        <f>VLOOKUP(H271,'1. Productienormen'!$C$6:$F$21,4,FALSE)</f>
        <v>0</v>
      </c>
      <c r="L271" s="50" t="e">
        <f t="shared" si="23"/>
        <v>#DIV/0!</v>
      </c>
      <c r="M271" s="50" t="e">
        <f t="shared" si="24"/>
        <v>#DIV/0!</v>
      </c>
      <c r="N271" s="51" t="e">
        <f t="shared" si="25"/>
        <v>#DIV/0!</v>
      </c>
    </row>
    <row r="272" spans="1:14" x14ac:dyDescent="0.25">
      <c r="A272" t="s">
        <v>364</v>
      </c>
      <c r="B272" t="s">
        <v>154</v>
      </c>
      <c r="D272" t="s">
        <v>83</v>
      </c>
      <c r="E272" t="s">
        <v>77</v>
      </c>
      <c r="F272" t="s">
        <v>387</v>
      </c>
      <c r="G272">
        <v>30</v>
      </c>
      <c r="H272" t="s">
        <v>43</v>
      </c>
      <c r="I272">
        <v>255</v>
      </c>
      <c r="J272" s="49">
        <f>VLOOKUP(H272,'1. Productienormen'!$C$6:$E$21,3,FALSE)</f>
        <v>0</v>
      </c>
      <c r="K272" s="49">
        <f>VLOOKUP(H272,'1. Productienormen'!$C$6:$F$21,4,FALSE)</f>
        <v>0</v>
      </c>
      <c r="L272" s="50" t="e">
        <f t="shared" si="23"/>
        <v>#DIV/0!</v>
      </c>
      <c r="M272" s="50" t="e">
        <f t="shared" si="24"/>
        <v>#DIV/0!</v>
      </c>
      <c r="N272" s="51" t="e">
        <f t="shared" si="25"/>
        <v>#DIV/0!</v>
      </c>
    </row>
    <row r="273" spans="1:14" x14ac:dyDescent="0.25">
      <c r="A273" t="s">
        <v>364</v>
      </c>
      <c r="B273" t="s">
        <v>154</v>
      </c>
      <c r="D273" t="s">
        <v>337</v>
      </c>
      <c r="E273" t="s">
        <v>97</v>
      </c>
      <c r="F273" t="s">
        <v>374</v>
      </c>
      <c r="G273">
        <v>32</v>
      </c>
      <c r="H273" t="s">
        <v>27</v>
      </c>
      <c r="I273">
        <v>255</v>
      </c>
      <c r="J273" s="49">
        <f>VLOOKUP(H273,'1. Productienormen'!$C$6:$E$21,3,FALSE)</f>
        <v>0</v>
      </c>
      <c r="K273" s="49">
        <f>VLOOKUP(H273,'1. Productienormen'!$C$6:$F$21,4,FALSE)</f>
        <v>0</v>
      </c>
      <c r="L273" s="50" t="e">
        <f t="shared" si="23"/>
        <v>#DIV/0!</v>
      </c>
      <c r="M273" s="50" t="e">
        <f t="shared" si="24"/>
        <v>#DIV/0!</v>
      </c>
      <c r="N273" s="51" t="e">
        <f t="shared" si="25"/>
        <v>#DIV/0!</v>
      </c>
    </row>
    <row r="274" spans="1:14" x14ac:dyDescent="0.25">
      <c r="A274" t="s">
        <v>364</v>
      </c>
      <c r="B274" t="s">
        <v>154</v>
      </c>
      <c r="D274" t="s">
        <v>362</v>
      </c>
      <c r="E274" t="s">
        <v>313</v>
      </c>
      <c r="F274" t="s">
        <v>374</v>
      </c>
      <c r="G274">
        <v>3</v>
      </c>
      <c r="H274" t="s">
        <v>38</v>
      </c>
      <c r="I274">
        <v>104</v>
      </c>
      <c r="J274" s="49">
        <f>VLOOKUP(H274,'1. Productienormen'!$C$6:$E$21,3,FALSE)</f>
        <v>0</v>
      </c>
      <c r="K274" s="49">
        <f>VLOOKUP(H274,'1. Productienormen'!$C$6:$F$21,4,FALSE)</f>
        <v>0</v>
      </c>
      <c r="L274" s="50" t="e">
        <f t="shared" si="23"/>
        <v>#DIV/0!</v>
      </c>
      <c r="M274" s="50" t="e">
        <f t="shared" si="24"/>
        <v>#DIV/0!</v>
      </c>
      <c r="N274" s="51" t="e">
        <f t="shared" si="25"/>
        <v>#DIV/0!</v>
      </c>
    </row>
    <row r="275" spans="1:14" x14ac:dyDescent="0.25">
      <c r="A275" t="s">
        <v>364</v>
      </c>
      <c r="B275" t="s">
        <v>303</v>
      </c>
      <c r="D275" t="s">
        <v>388</v>
      </c>
      <c r="E275" t="s">
        <v>212</v>
      </c>
      <c r="F275" t="s">
        <v>389</v>
      </c>
      <c r="G275">
        <v>96</v>
      </c>
      <c r="H275" t="s">
        <v>43</v>
      </c>
      <c r="I275">
        <v>52</v>
      </c>
      <c r="J275" s="49">
        <f>VLOOKUP(H275,'1. Productienormen'!$C$6:$E$21,3,FALSE)</f>
        <v>0</v>
      </c>
      <c r="K275" s="49">
        <f>VLOOKUP(H275,'1. Productienormen'!$C$6:$F$21,4,FALSE)</f>
        <v>0</v>
      </c>
      <c r="L275" s="50" t="e">
        <f t="shared" si="23"/>
        <v>#DIV/0!</v>
      </c>
      <c r="M275" s="50" t="e">
        <f t="shared" si="24"/>
        <v>#DIV/0!</v>
      </c>
      <c r="N275" s="51" t="e">
        <f t="shared" si="25"/>
        <v>#DIV/0!</v>
      </c>
    </row>
    <row r="276" spans="1:14" x14ac:dyDescent="0.25">
      <c r="A276" t="s">
        <v>364</v>
      </c>
      <c r="B276" t="s">
        <v>154</v>
      </c>
      <c r="D276" t="s">
        <v>390</v>
      </c>
      <c r="E276" t="s">
        <v>70</v>
      </c>
      <c r="F276" t="s">
        <v>280</v>
      </c>
      <c r="G276">
        <v>30</v>
      </c>
      <c r="H276" t="s">
        <v>8</v>
      </c>
      <c r="I276">
        <v>255</v>
      </c>
      <c r="J276" s="49">
        <f>VLOOKUP(H276,'1. Productienormen'!$C$6:$E$21,3,FALSE)</f>
        <v>0</v>
      </c>
      <c r="K276" s="49">
        <f>VLOOKUP(H276,'1. Productienormen'!$C$6:$F$21,4,FALSE)</f>
        <v>0</v>
      </c>
      <c r="L276" s="50" t="e">
        <f t="shared" si="23"/>
        <v>#DIV/0!</v>
      </c>
      <c r="M276" s="50" t="e">
        <f t="shared" si="24"/>
        <v>#DIV/0!</v>
      </c>
      <c r="N276" s="51" t="e">
        <f t="shared" si="25"/>
        <v>#DIV/0!</v>
      </c>
    </row>
    <row r="277" spans="1:14" x14ac:dyDescent="0.25">
      <c r="A277" t="s">
        <v>364</v>
      </c>
      <c r="B277" t="s">
        <v>154</v>
      </c>
      <c r="D277" t="s">
        <v>391</v>
      </c>
      <c r="E277" t="s">
        <v>174</v>
      </c>
      <c r="F277" t="s">
        <v>280</v>
      </c>
      <c r="G277">
        <v>11</v>
      </c>
      <c r="H277" t="s">
        <v>30</v>
      </c>
      <c r="I277">
        <v>4</v>
      </c>
      <c r="J277" s="49">
        <f>VLOOKUP(H277,'1. Productienormen'!$C$6:$E$21,3,FALSE)</f>
        <v>0</v>
      </c>
      <c r="K277" s="49">
        <f>VLOOKUP(H277,'1. Productienormen'!$C$6:$F$21,4,FALSE)</f>
        <v>0</v>
      </c>
      <c r="L277" s="50" t="e">
        <f t="shared" si="23"/>
        <v>#DIV/0!</v>
      </c>
      <c r="M277" s="50" t="e">
        <f t="shared" si="24"/>
        <v>#DIV/0!</v>
      </c>
      <c r="N277" s="51" t="e">
        <f t="shared" si="25"/>
        <v>#DIV/0!</v>
      </c>
    </row>
    <row r="278" spans="1:14" x14ac:dyDescent="0.25">
      <c r="A278" t="s">
        <v>364</v>
      </c>
      <c r="B278" t="s">
        <v>154</v>
      </c>
      <c r="D278" t="s">
        <v>29</v>
      </c>
      <c r="E278" t="s">
        <v>174</v>
      </c>
      <c r="F278" t="s">
        <v>280</v>
      </c>
      <c r="G278">
        <v>8</v>
      </c>
      <c r="H278" t="s">
        <v>30</v>
      </c>
      <c r="I278">
        <v>4</v>
      </c>
      <c r="J278" s="49">
        <f>VLOOKUP(H278,'1. Productienormen'!$C$6:$E$21,3,FALSE)</f>
        <v>0</v>
      </c>
      <c r="K278" s="49">
        <f>VLOOKUP(H278,'1. Productienormen'!$C$6:$F$21,4,FALSE)</f>
        <v>0</v>
      </c>
      <c r="L278" s="50" t="e">
        <f t="shared" si="23"/>
        <v>#DIV/0!</v>
      </c>
      <c r="M278" s="50" t="e">
        <f t="shared" si="24"/>
        <v>#DIV/0!</v>
      </c>
      <c r="N278" s="51" t="e">
        <f t="shared" si="25"/>
        <v>#DIV/0!</v>
      </c>
    </row>
    <row r="279" spans="1:14" x14ac:dyDescent="0.25">
      <c r="A279" t="s">
        <v>364</v>
      </c>
      <c r="B279" t="s">
        <v>154</v>
      </c>
      <c r="D279" t="s">
        <v>29</v>
      </c>
      <c r="E279" t="s">
        <v>174</v>
      </c>
      <c r="F279" t="s">
        <v>280</v>
      </c>
      <c r="G279">
        <v>5.25</v>
      </c>
      <c r="H279" t="s">
        <v>30</v>
      </c>
      <c r="I279">
        <v>4</v>
      </c>
      <c r="J279" s="49">
        <f>VLOOKUP(H279,'1. Productienormen'!$C$6:$E$21,3,FALSE)</f>
        <v>0</v>
      </c>
      <c r="K279" s="49">
        <f>VLOOKUP(H279,'1. Productienormen'!$C$6:$F$21,4,FALSE)</f>
        <v>0</v>
      </c>
      <c r="L279" s="50" t="e">
        <f t="shared" si="23"/>
        <v>#DIV/0!</v>
      </c>
      <c r="M279" s="50" t="e">
        <f t="shared" si="24"/>
        <v>#DIV/0!</v>
      </c>
      <c r="N279" s="51" t="e">
        <f t="shared" si="25"/>
        <v>#DIV/0!</v>
      </c>
    </row>
    <row r="280" spans="1:14" x14ac:dyDescent="0.25">
      <c r="A280" t="s">
        <v>364</v>
      </c>
      <c r="B280" t="s">
        <v>154</v>
      </c>
      <c r="D280" t="s">
        <v>319</v>
      </c>
      <c r="E280" t="s">
        <v>186</v>
      </c>
      <c r="F280" t="s">
        <v>98</v>
      </c>
      <c r="G280">
        <v>3.4</v>
      </c>
      <c r="H280" t="s">
        <v>27</v>
      </c>
      <c r="I280">
        <v>12</v>
      </c>
      <c r="J280" s="49">
        <f>VLOOKUP(H280,'1. Productienormen'!$C$6:$E$21,3,FALSE)</f>
        <v>0</v>
      </c>
      <c r="K280" s="49">
        <f>VLOOKUP(H280,'1. Productienormen'!$C$6:$F$21,4,FALSE)</f>
        <v>0</v>
      </c>
      <c r="L280" s="50" t="e">
        <f t="shared" si="23"/>
        <v>#DIV/0!</v>
      </c>
      <c r="M280" s="50" t="e">
        <f t="shared" si="24"/>
        <v>#DIV/0!</v>
      </c>
      <c r="N280" s="51" t="e">
        <f t="shared" si="25"/>
        <v>#DIV/0!</v>
      </c>
    </row>
    <row r="281" spans="1:14" x14ac:dyDescent="0.25">
      <c r="A281" t="s">
        <v>364</v>
      </c>
      <c r="B281" t="s">
        <v>154</v>
      </c>
      <c r="D281" t="s">
        <v>319</v>
      </c>
      <c r="E281" t="s">
        <v>186</v>
      </c>
      <c r="F281" t="s">
        <v>98</v>
      </c>
      <c r="G281">
        <v>3.4</v>
      </c>
      <c r="H281" t="s">
        <v>27</v>
      </c>
      <c r="I281">
        <v>12</v>
      </c>
      <c r="J281" s="49">
        <f>VLOOKUP(H281,'1. Productienormen'!$C$6:$E$21,3,FALSE)</f>
        <v>0</v>
      </c>
      <c r="K281" s="49">
        <f>VLOOKUP(H281,'1. Productienormen'!$C$6:$F$21,4,FALSE)</f>
        <v>0</v>
      </c>
      <c r="L281" s="50" t="e">
        <f t="shared" si="23"/>
        <v>#DIV/0!</v>
      </c>
      <c r="M281" s="50" t="e">
        <f t="shared" si="24"/>
        <v>#DIV/0!</v>
      </c>
      <c r="N281" s="51" t="e">
        <f t="shared" si="25"/>
        <v>#DIV/0!</v>
      </c>
    </row>
    <row r="282" spans="1:14" x14ac:dyDescent="0.25">
      <c r="A282" t="s">
        <v>364</v>
      </c>
      <c r="B282" t="s">
        <v>154</v>
      </c>
      <c r="D282" t="s">
        <v>135</v>
      </c>
      <c r="E282" t="s">
        <v>186</v>
      </c>
      <c r="F282" t="s">
        <v>98</v>
      </c>
      <c r="G282">
        <v>1.9</v>
      </c>
      <c r="H282" t="s">
        <v>27</v>
      </c>
      <c r="I282">
        <v>255</v>
      </c>
      <c r="J282" s="49">
        <f>VLOOKUP(H282,'1. Productienormen'!$C$6:$E$21,3,FALSE)</f>
        <v>0</v>
      </c>
      <c r="K282" s="49">
        <f>VLOOKUP(H282,'1. Productienormen'!$C$6:$F$21,4,FALSE)</f>
        <v>0</v>
      </c>
      <c r="L282" s="50" t="e">
        <f t="shared" si="23"/>
        <v>#DIV/0!</v>
      </c>
      <c r="M282" s="50" t="e">
        <f t="shared" si="24"/>
        <v>#DIV/0!</v>
      </c>
      <c r="N282" s="51" t="e">
        <f t="shared" si="25"/>
        <v>#DIV/0!</v>
      </c>
    </row>
    <row r="283" spans="1:14" x14ac:dyDescent="0.25">
      <c r="A283" t="s">
        <v>364</v>
      </c>
      <c r="B283" t="s">
        <v>154</v>
      </c>
      <c r="D283" t="s">
        <v>135</v>
      </c>
      <c r="E283" t="s">
        <v>186</v>
      </c>
      <c r="F283" t="s">
        <v>98</v>
      </c>
      <c r="G283">
        <v>1.9</v>
      </c>
      <c r="H283" t="s">
        <v>27</v>
      </c>
      <c r="I283">
        <v>255</v>
      </c>
      <c r="J283" s="49">
        <f>VLOOKUP(H283,'1. Productienormen'!$C$6:$E$21,3,FALSE)</f>
        <v>0</v>
      </c>
      <c r="K283" s="49">
        <f>VLOOKUP(H283,'1. Productienormen'!$C$6:$F$21,4,FALSE)</f>
        <v>0</v>
      </c>
      <c r="L283" s="50" t="e">
        <f t="shared" si="23"/>
        <v>#DIV/0!</v>
      </c>
      <c r="M283" s="50" t="e">
        <f t="shared" si="24"/>
        <v>#DIV/0!</v>
      </c>
      <c r="N283" s="51" t="e">
        <f t="shared" si="25"/>
        <v>#DIV/0!</v>
      </c>
    </row>
    <row r="284" spans="1:14" x14ac:dyDescent="0.25">
      <c r="A284" t="s">
        <v>364</v>
      </c>
      <c r="B284" t="s">
        <v>154</v>
      </c>
      <c r="D284" t="s">
        <v>142</v>
      </c>
      <c r="E284" t="s">
        <v>392</v>
      </c>
      <c r="F284" t="s">
        <v>280</v>
      </c>
      <c r="G284">
        <v>24.4</v>
      </c>
      <c r="H284" t="s">
        <v>43</v>
      </c>
      <c r="I284">
        <v>255</v>
      </c>
      <c r="J284" s="49">
        <f>VLOOKUP(H284,'1. Productienormen'!$C$6:$E$21,3,FALSE)</f>
        <v>0</v>
      </c>
      <c r="K284" s="49">
        <f>VLOOKUP(H284,'1. Productienormen'!$C$6:$F$21,4,FALSE)</f>
        <v>0</v>
      </c>
      <c r="L284" s="50" t="e">
        <f t="shared" si="23"/>
        <v>#DIV/0!</v>
      </c>
      <c r="M284" s="50" t="e">
        <f t="shared" si="24"/>
        <v>#DIV/0!</v>
      </c>
      <c r="N284" s="51" t="e">
        <f t="shared" si="25"/>
        <v>#DIV/0!</v>
      </c>
    </row>
    <row r="285" spans="1:14" x14ac:dyDescent="0.25">
      <c r="A285" t="s">
        <v>364</v>
      </c>
      <c r="B285" t="s">
        <v>154</v>
      </c>
      <c r="D285" t="s">
        <v>393</v>
      </c>
      <c r="E285" t="s">
        <v>323</v>
      </c>
      <c r="F285" t="s">
        <v>280</v>
      </c>
      <c r="G285">
        <v>11.25</v>
      </c>
      <c r="H285" t="s">
        <v>43</v>
      </c>
      <c r="I285">
        <v>4</v>
      </c>
      <c r="J285" s="49">
        <f>VLOOKUP(H285,'1. Productienormen'!$C$6:$E$21,3,FALSE)</f>
        <v>0</v>
      </c>
      <c r="K285" s="49">
        <f>VLOOKUP(H285,'1. Productienormen'!$C$6:$F$21,4,FALSE)</f>
        <v>0</v>
      </c>
      <c r="L285" s="50" t="e">
        <f t="shared" si="23"/>
        <v>#DIV/0!</v>
      </c>
      <c r="M285" s="50" t="e">
        <f t="shared" si="24"/>
        <v>#DIV/0!</v>
      </c>
      <c r="N285" s="51" t="e">
        <f t="shared" si="25"/>
        <v>#DIV/0!</v>
      </c>
    </row>
    <row r="286" spans="1:14" x14ac:dyDescent="0.25">
      <c r="A286" t="s">
        <v>364</v>
      </c>
      <c r="B286" t="s">
        <v>154</v>
      </c>
      <c r="D286" t="s">
        <v>394</v>
      </c>
      <c r="E286" t="s">
        <v>323</v>
      </c>
      <c r="F286" t="s">
        <v>395</v>
      </c>
      <c r="G286">
        <v>8</v>
      </c>
      <c r="H286" t="s">
        <v>45</v>
      </c>
      <c r="I286">
        <v>52</v>
      </c>
      <c r="J286" s="49">
        <f>VLOOKUP(H286,'1. Productienormen'!$C$6:$E$21,3,FALSE)</f>
        <v>0</v>
      </c>
      <c r="K286" s="49">
        <f>VLOOKUP(H286,'1. Productienormen'!$C$6:$F$21,4,FALSE)</f>
        <v>0</v>
      </c>
      <c r="L286" s="50" t="e">
        <f t="shared" si="23"/>
        <v>#DIV/0!</v>
      </c>
      <c r="M286" s="50" t="e">
        <f t="shared" si="24"/>
        <v>#DIV/0!</v>
      </c>
      <c r="N286" s="51" t="e">
        <f t="shared" si="25"/>
        <v>#DIV/0!</v>
      </c>
    </row>
    <row r="287" spans="1:14" s="19" customFormat="1" x14ac:dyDescent="0.25">
      <c r="A287" s="19" t="s">
        <v>396</v>
      </c>
      <c r="G287" s="61">
        <f>SUM(G242:G286)</f>
        <v>1306.5000000000005</v>
      </c>
      <c r="L287" s="52" t="e">
        <f>SUM(L242:L286)</f>
        <v>#DIV/0!</v>
      </c>
      <c r="M287" s="52" t="e">
        <f t="shared" ref="M287:N287" si="26">SUM(M242:M286)</f>
        <v>#DIV/0!</v>
      </c>
      <c r="N287" s="53" t="e">
        <f t="shared" si="26"/>
        <v>#DIV/0!</v>
      </c>
    </row>
    <row r="288" spans="1:14" x14ac:dyDescent="0.25">
      <c r="K288"/>
    </row>
    <row r="289" spans="1:14" x14ac:dyDescent="0.25">
      <c r="A289" t="s">
        <v>397</v>
      </c>
      <c r="B289" t="s">
        <v>64</v>
      </c>
      <c r="C289" t="s">
        <v>65</v>
      </c>
      <c r="D289" t="s">
        <v>398</v>
      </c>
      <c r="E289" t="s">
        <v>6</v>
      </c>
      <c r="F289" t="s">
        <v>229</v>
      </c>
      <c r="G289">
        <v>21.1</v>
      </c>
      <c r="H289" t="s">
        <v>11</v>
      </c>
      <c r="I289">
        <v>104</v>
      </c>
      <c r="J289" s="49">
        <f>VLOOKUP(H289,'1. Productienormen'!$C$6:$E$21,3,FALSE)</f>
        <v>0</v>
      </c>
      <c r="K289" s="49">
        <f>VLOOKUP(H289,'1. Productienormen'!$C$6:$F$21,4,FALSE)</f>
        <v>0</v>
      </c>
      <c r="L289" s="50" t="e">
        <f t="shared" si="23"/>
        <v>#DIV/0!</v>
      </c>
      <c r="M289" s="50" t="e">
        <f t="shared" si="24"/>
        <v>#DIV/0!</v>
      </c>
      <c r="N289" s="51" t="e">
        <f t="shared" si="25"/>
        <v>#DIV/0!</v>
      </c>
    </row>
    <row r="290" spans="1:14" x14ac:dyDescent="0.25">
      <c r="A290" t="s">
        <v>397</v>
      </c>
      <c r="B290" t="s">
        <v>64</v>
      </c>
      <c r="C290" t="s">
        <v>68</v>
      </c>
      <c r="D290" t="s">
        <v>399</v>
      </c>
      <c r="E290" t="s">
        <v>6</v>
      </c>
      <c r="F290" t="s">
        <v>229</v>
      </c>
      <c r="G290">
        <v>12.9</v>
      </c>
      <c r="H290" t="s">
        <v>11</v>
      </c>
      <c r="I290">
        <v>104</v>
      </c>
      <c r="J290" s="49">
        <f>VLOOKUP(H290,'1. Productienormen'!$C$6:$E$21,3,FALSE)</f>
        <v>0</v>
      </c>
      <c r="K290" s="49">
        <f>VLOOKUP(H290,'1. Productienormen'!$C$6:$F$21,4,FALSE)</f>
        <v>0</v>
      </c>
      <c r="L290" s="50" t="e">
        <f t="shared" si="23"/>
        <v>#DIV/0!</v>
      </c>
      <c r="M290" s="50" t="e">
        <f t="shared" si="24"/>
        <v>#DIV/0!</v>
      </c>
      <c r="N290" s="51" t="e">
        <f t="shared" si="25"/>
        <v>#DIV/0!</v>
      </c>
    </row>
    <row r="291" spans="1:14" x14ac:dyDescent="0.25">
      <c r="A291" t="s">
        <v>397</v>
      </c>
      <c r="B291" t="s">
        <v>64</v>
      </c>
      <c r="C291" t="s">
        <v>71</v>
      </c>
      <c r="D291" t="s">
        <v>400</v>
      </c>
      <c r="E291" t="s">
        <v>77</v>
      </c>
      <c r="F291" t="s">
        <v>124</v>
      </c>
      <c r="G291">
        <v>27</v>
      </c>
      <c r="H291" t="s">
        <v>43</v>
      </c>
      <c r="I291">
        <v>104</v>
      </c>
      <c r="J291" s="49">
        <f>VLOOKUP(H291,'1. Productienormen'!$C$6:$E$21,3,FALSE)</f>
        <v>0</v>
      </c>
      <c r="K291" s="49">
        <f>VLOOKUP(H291,'1. Productienormen'!$C$6:$F$21,4,FALSE)</f>
        <v>0</v>
      </c>
      <c r="L291" s="50" t="e">
        <f t="shared" si="23"/>
        <v>#DIV/0!</v>
      </c>
      <c r="M291" s="50" t="e">
        <f t="shared" si="24"/>
        <v>#DIV/0!</v>
      </c>
      <c r="N291" s="51" t="e">
        <f t="shared" si="25"/>
        <v>#DIV/0!</v>
      </c>
    </row>
    <row r="292" spans="1:14" x14ac:dyDescent="0.25">
      <c r="A292" t="s">
        <v>397</v>
      </c>
      <c r="B292" t="s">
        <v>64</v>
      </c>
      <c r="C292" t="s">
        <v>73</v>
      </c>
      <c r="D292" t="s">
        <v>401</v>
      </c>
      <c r="E292" t="s">
        <v>105</v>
      </c>
      <c r="F292" t="s">
        <v>124</v>
      </c>
      <c r="G292">
        <v>5.3</v>
      </c>
      <c r="H292" t="s">
        <v>35</v>
      </c>
      <c r="I292">
        <v>104</v>
      </c>
      <c r="J292" s="49">
        <f>VLOOKUP(H292,'1. Productienormen'!$C$6:$E$21,3,FALSE)</f>
        <v>0</v>
      </c>
      <c r="K292" s="49">
        <f>VLOOKUP(H292,'1. Productienormen'!$C$6:$F$21,4,FALSE)</f>
        <v>0</v>
      </c>
      <c r="L292" s="50" t="e">
        <f t="shared" si="23"/>
        <v>#DIV/0!</v>
      </c>
      <c r="M292" s="50" t="e">
        <f t="shared" si="24"/>
        <v>#DIV/0!</v>
      </c>
      <c r="N292" s="51" t="e">
        <f t="shared" si="25"/>
        <v>#DIV/0!</v>
      </c>
    </row>
    <row r="293" spans="1:14" x14ac:dyDescent="0.25">
      <c r="A293" t="s">
        <v>397</v>
      </c>
      <c r="B293" t="s">
        <v>64</v>
      </c>
      <c r="C293" t="s">
        <v>75</v>
      </c>
      <c r="D293" t="s">
        <v>402</v>
      </c>
      <c r="E293" t="s">
        <v>97</v>
      </c>
      <c r="F293" t="s">
        <v>124</v>
      </c>
      <c r="G293">
        <v>1.8</v>
      </c>
      <c r="H293" t="s">
        <v>27</v>
      </c>
      <c r="I293">
        <v>104</v>
      </c>
      <c r="J293" s="49">
        <f>VLOOKUP(H293,'1. Productienormen'!$C$6:$E$21,3,FALSE)</f>
        <v>0</v>
      </c>
      <c r="K293" s="49">
        <f>VLOOKUP(H293,'1. Productienormen'!$C$6:$F$21,4,FALSE)</f>
        <v>0</v>
      </c>
      <c r="L293" s="50" t="e">
        <f t="shared" si="23"/>
        <v>#DIV/0!</v>
      </c>
      <c r="M293" s="50" t="e">
        <f t="shared" si="24"/>
        <v>#DIV/0!</v>
      </c>
      <c r="N293" s="51" t="e">
        <f t="shared" si="25"/>
        <v>#DIV/0!</v>
      </c>
    </row>
    <row r="294" spans="1:14" x14ac:dyDescent="0.25">
      <c r="A294" t="s">
        <v>397</v>
      </c>
      <c r="B294" t="s">
        <v>64</v>
      </c>
      <c r="C294" t="s">
        <v>78</v>
      </c>
      <c r="D294" t="s">
        <v>403</v>
      </c>
      <c r="E294" t="s">
        <v>105</v>
      </c>
      <c r="F294" t="s">
        <v>404</v>
      </c>
      <c r="G294">
        <v>9.8000000000000007</v>
      </c>
      <c r="H294" t="s">
        <v>35</v>
      </c>
      <c r="I294">
        <v>104</v>
      </c>
      <c r="J294" s="49">
        <f>VLOOKUP(H294,'1. Productienormen'!$C$6:$E$21,3,FALSE)</f>
        <v>0</v>
      </c>
      <c r="K294" s="49">
        <f>VLOOKUP(H294,'1. Productienormen'!$C$6:$F$21,4,FALSE)</f>
        <v>0</v>
      </c>
      <c r="L294" s="50" t="e">
        <f t="shared" si="23"/>
        <v>#DIV/0!</v>
      </c>
      <c r="M294" s="50" t="e">
        <f t="shared" si="24"/>
        <v>#DIV/0!</v>
      </c>
      <c r="N294" s="51" t="e">
        <f t="shared" si="25"/>
        <v>#DIV/0!</v>
      </c>
    </row>
    <row r="295" spans="1:14" x14ac:dyDescent="0.25">
      <c r="A295" t="s">
        <v>397</v>
      </c>
      <c r="B295" t="s">
        <v>64</v>
      </c>
      <c r="C295" t="s">
        <v>82</v>
      </c>
      <c r="D295" t="s">
        <v>23</v>
      </c>
      <c r="E295" t="s">
        <v>23</v>
      </c>
      <c r="F295" t="s">
        <v>404</v>
      </c>
      <c r="G295">
        <v>153</v>
      </c>
      <c r="H295" t="s">
        <v>24</v>
      </c>
      <c r="I295">
        <v>12</v>
      </c>
      <c r="J295" s="49">
        <f>VLOOKUP(H295,'1. Productienormen'!$C$6:$E$21,3,FALSE)</f>
        <v>0</v>
      </c>
      <c r="K295" s="49">
        <f>VLOOKUP(H295,'1. Productienormen'!$C$6:$F$21,4,FALSE)</f>
        <v>0</v>
      </c>
      <c r="L295" s="50" t="e">
        <f t="shared" si="23"/>
        <v>#DIV/0!</v>
      </c>
      <c r="M295" s="50" t="e">
        <f t="shared" si="24"/>
        <v>#DIV/0!</v>
      </c>
      <c r="N295" s="51" t="e">
        <f t="shared" si="25"/>
        <v>#DIV/0!</v>
      </c>
    </row>
    <row r="296" spans="1:14" x14ac:dyDescent="0.25">
      <c r="A296" t="s">
        <v>397</v>
      </c>
      <c r="B296" t="s">
        <v>64</v>
      </c>
      <c r="C296" t="s">
        <v>84</v>
      </c>
      <c r="D296" t="s">
        <v>405</v>
      </c>
      <c r="E296" t="s">
        <v>105</v>
      </c>
      <c r="F296" t="s">
        <v>124</v>
      </c>
      <c r="G296">
        <v>20.9</v>
      </c>
      <c r="H296" t="s">
        <v>35</v>
      </c>
      <c r="I296">
        <v>104</v>
      </c>
      <c r="J296" s="49">
        <f>VLOOKUP(H296,'1. Productienormen'!$C$6:$E$21,3,FALSE)</f>
        <v>0</v>
      </c>
      <c r="K296" s="49">
        <f>VLOOKUP(H296,'1. Productienormen'!$C$6:$F$21,4,FALSE)</f>
        <v>0</v>
      </c>
      <c r="L296" s="50" t="e">
        <f t="shared" si="23"/>
        <v>#DIV/0!</v>
      </c>
      <c r="M296" s="50" t="e">
        <f t="shared" si="24"/>
        <v>#DIV/0!</v>
      </c>
      <c r="N296" s="51" t="e">
        <f t="shared" si="25"/>
        <v>#DIV/0!</v>
      </c>
    </row>
    <row r="297" spans="1:14" x14ac:dyDescent="0.25">
      <c r="A297" t="s">
        <v>397</v>
      </c>
      <c r="B297" t="s">
        <v>64</v>
      </c>
      <c r="C297" t="s">
        <v>86</v>
      </c>
      <c r="D297" t="s">
        <v>406</v>
      </c>
      <c r="E297" t="s">
        <v>105</v>
      </c>
      <c r="F297" t="s">
        <v>124</v>
      </c>
      <c r="G297">
        <v>11.9</v>
      </c>
      <c r="H297" t="s">
        <v>35</v>
      </c>
      <c r="I297">
        <v>104</v>
      </c>
      <c r="J297" s="49">
        <f>VLOOKUP(H297,'1. Productienormen'!$C$6:$E$21,3,FALSE)</f>
        <v>0</v>
      </c>
      <c r="K297" s="49">
        <f>VLOOKUP(H297,'1. Productienormen'!$C$6:$F$21,4,FALSE)</f>
        <v>0</v>
      </c>
      <c r="L297" s="50" t="e">
        <f t="shared" si="23"/>
        <v>#DIV/0!</v>
      </c>
      <c r="M297" s="50" t="e">
        <f t="shared" si="24"/>
        <v>#DIV/0!</v>
      </c>
      <c r="N297" s="51" t="e">
        <f t="shared" si="25"/>
        <v>#DIV/0!</v>
      </c>
    </row>
    <row r="298" spans="1:14" x14ac:dyDescent="0.25">
      <c r="A298" t="s">
        <v>397</v>
      </c>
      <c r="B298" t="s">
        <v>64</v>
      </c>
      <c r="C298" t="s">
        <v>89</v>
      </c>
      <c r="D298" t="s">
        <v>407</v>
      </c>
      <c r="E298" t="s">
        <v>97</v>
      </c>
      <c r="F298" t="s">
        <v>124</v>
      </c>
      <c r="G298">
        <v>5.5</v>
      </c>
      <c r="H298" t="s">
        <v>27</v>
      </c>
      <c r="I298">
        <v>104</v>
      </c>
      <c r="J298" s="49">
        <f>VLOOKUP(H298,'1. Productienormen'!$C$6:$E$21,3,FALSE)</f>
        <v>0</v>
      </c>
      <c r="K298" s="49">
        <f>VLOOKUP(H298,'1. Productienormen'!$C$6:$F$21,4,FALSE)</f>
        <v>0</v>
      </c>
      <c r="L298" s="50" t="e">
        <f t="shared" si="23"/>
        <v>#DIV/0!</v>
      </c>
      <c r="M298" s="50" t="e">
        <f t="shared" si="24"/>
        <v>#DIV/0!</v>
      </c>
      <c r="N298" s="51" t="e">
        <f t="shared" si="25"/>
        <v>#DIV/0!</v>
      </c>
    </row>
    <row r="299" spans="1:14" x14ac:dyDescent="0.25">
      <c r="A299" t="s">
        <v>397</v>
      </c>
      <c r="B299" t="s">
        <v>64</v>
      </c>
      <c r="C299" t="s">
        <v>408</v>
      </c>
      <c r="D299" t="s">
        <v>409</v>
      </c>
      <c r="E299" t="s">
        <v>97</v>
      </c>
      <c r="F299" t="s">
        <v>124</v>
      </c>
      <c r="G299">
        <v>2.4</v>
      </c>
      <c r="H299" t="s">
        <v>27</v>
      </c>
      <c r="I299">
        <v>104</v>
      </c>
      <c r="J299" s="49">
        <f>VLOOKUP(H299,'1. Productienormen'!$C$6:$E$21,3,FALSE)</f>
        <v>0</v>
      </c>
      <c r="K299" s="49">
        <f>VLOOKUP(H299,'1. Productienormen'!$C$6:$F$21,4,FALSE)</f>
        <v>0</v>
      </c>
      <c r="L299" s="50" t="e">
        <f t="shared" si="23"/>
        <v>#DIV/0!</v>
      </c>
      <c r="M299" s="50" t="e">
        <f t="shared" si="24"/>
        <v>#DIV/0!</v>
      </c>
      <c r="N299" s="51" t="e">
        <f t="shared" si="25"/>
        <v>#DIV/0!</v>
      </c>
    </row>
    <row r="300" spans="1:14" x14ac:dyDescent="0.25">
      <c r="A300" t="s">
        <v>397</v>
      </c>
      <c r="B300" t="s">
        <v>64</v>
      </c>
      <c r="C300" t="s">
        <v>410</v>
      </c>
      <c r="D300" t="s">
        <v>411</v>
      </c>
      <c r="E300" t="s">
        <v>97</v>
      </c>
      <c r="F300" t="s">
        <v>124</v>
      </c>
      <c r="G300">
        <v>2.4</v>
      </c>
      <c r="H300" t="s">
        <v>27</v>
      </c>
      <c r="I300">
        <v>104</v>
      </c>
      <c r="J300" s="49">
        <f>VLOOKUP(H300,'1. Productienormen'!$C$6:$E$21,3,FALSE)</f>
        <v>0</v>
      </c>
      <c r="K300" s="49">
        <f>VLOOKUP(H300,'1. Productienormen'!$C$6:$F$21,4,FALSE)</f>
        <v>0</v>
      </c>
      <c r="L300" s="50" t="e">
        <f t="shared" ref="L300:L301" si="27">G300/J300</f>
        <v>#DIV/0!</v>
      </c>
      <c r="M300" s="50" t="e">
        <f t="shared" ref="M300:M311" si="28">L300*I300</f>
        <v>#DIV/0!</v>
      </c>
      <c r="N300" s="51" t="e">
        <f t="shared" ref="N300:N311" si="29">M300*K300</f>
        <v>#DIV/0!</v>
      </c>
    </row>
    <row r="301" spans="1:14" x14ac:dyDescent="0.25">
      <c r="A301" t="s">
        <v>397</v>
      </c>
      <c r="B301" t="s">
        <v>64</v>
      </c>
      <c r="C301" t="s">
        <v>99</v>
      </c>
      <c r="D301" t="s">
        <v>412</v>
      </c>
      <c r="E301" t="s">
        <v>97</v>
      </c>
      <c r="F301" t="s">
        <v>124</v>
      </c>
      <c r="G301">
        <v>3.5</v>
      </c>
      <c r="H301" t="s">
        <v>27</v>
      </c>
      <c r="I301">
        <v>104</v>
      </c>
      <c r="J301" s="49">
        <f>VLOOKUP(H301,'1. Productienormen'!$C$6:$E$21,3,FALSE)</f>
        <v>0</v>
      </c>
      <c r="K301" s="49">
        <f>VLOOKUP(H301,'1. Productienormen'!$C$6:$F$21,4,FALSE)</f>
        <v>0</v>
      </c>
      <c r="L301" s="50" t="e">
        <f t="shared" si="27"/>
        <v>#DIV/0!</v>
      </c>
      <c r="M301" s="50" t="e">
        <f t="shared" si="28"/>
        <v>#DIV/0!</v>
      </c>
      <c r="N301" s="51" t="e">
        <f t="shared" si="29"/>
        <v>#DIV/0!</v>
      </c>
    </row>
    <row r="302" spans="1:14" x14ac:dyDescent="0.25">
      <c r="A302" t="s">
        <v>397</v>
      </c>
      <c r="B302" t="s">
        <v>64</v>
      </c>
      <c r="C302" t="s">
        <v>106</v>
      </c>
      <c r="D302" t="s">
        <v>134</v>
      </c>
      <c r="E302" t="s">
        <v>128</v>
      </c>
      <c r="F302" t="s">
        <v>413</v>
      </c>
      <c r="G302">
        <v>10.5</v>
      </c>
      <c r="H302" t="s">
        <v>43</v>
      </c>
      <c r="I302">
        <v>0</v>
      </c>
      <c r="J302" s="49">
        <f>VLOOKUP(H302,'1. Productienormen'!$C$6:$E$21,3,FALSE)</f>
        <v>0</v>
      </c>
      <c r="K302" s="49">
        <f>VLOOKUP(H302,'1. Productienormen'!$C$6:$F$21,4,FALSE)</f>
        <v>0</v>
      </c>
      <c r="L302" s="50" t="e">
        <f t="shared" ref="L302:L312" si="30">G302/J302</f>
        <v>#DIV/0!</v>
      </c>
      <c r="M302" s="50" t="e">
        <f t="shared" si="28"/>
        <v>#DIV/0!</v>
      </c>
      <c r="N302" s="51" t="e">
        <f t="shared" si="29"/>
        <v>#DIV/0!</v>
      </c>
    </row>
    <row r="303" spans="1:14" x14ac:dyDescent="0.25">
      <c r="A303" t="s">
        <v>397</v>
      </c>
      <c r="B303" t="s">
        <v>154</v>
      </c>
      <c r="C303" t="s">
        <v>344</v>
      </c>
      <c r="D303" t="s">
        <v>414</v>
      </c>
      <c r="E303" t="s">
        <v>6</v>
      </c>
      <c r="F303" t="s">
        <v>229</v>
      </c>
      <c r="G303">
        <v>28.1</v>
      </c>
      <c r="H303" t="s">
        <v>11</v>
      </c>
      <c r="I303">
        <v>104</v>
      </c>
      <c r="J303" s="49">
        <f>VLOOKUP(H303,'1. Productienormen'!$C$6:$E$21,3,FALSE)</f>
        <v>0</v>
      </c>
      <c r="K303" s="49">
        <f>VLOOKUP(H303,'1. Productienormen'!$C$6:$F$21,4,FALSE)</f>
        <v>0</v>
      </c>
      <c r="L303" s="50" t="e">
        <f t="shared" si="30"/>
        <v>#DIV/0!</v>
      </c>
      <c r="M303" s="50" t="e">
        <f t="shared" si="28"/>
        <v>#DIV/0!</v>
      </c>
      <c r="N303" s="51" t="e">
        <f t="shared" si="29"/>
        <v>#DIV/0!</v>
      </c>
    </row>
    <row r="304" spans="1:14" x14ac:dyDescent="0.25">
      <c r="A304" t="s">
        <v>397</v>
      </c>
      <c r="B304" t="s">
        <v>154</v>
      </c>
      <c r="C304" t="s">
        <v>346</v>
      </c>
      <c r="D304" t="s">
        <v>415</v>
      </c>
      <c r="E304" t="s">
        <v>6</v>
      </c>
      <c r="F304" t="s">
        <v>229</v>
      </c>
      <c r="G304">
        <v>12.1</v>
      </c>
      <c r="H304" t="s">
        <v>11</v>
      </c>
      <c r="I304">
        <v>104</v>
      </c>
      <c r="J304" s="49">
        <f>VLOOKUP(H304,'1. Productienormen'!$C$6:$E$21,3,FALSE)</f>
        <v>0</v>
      </c>
      <c r="K304" s="49">
        <f>VLOOKUP(H304,'1. Productienormen'!$C$6:$F$21,4,FALSE)</f>
        <v>0</v>
      </c>
      <c r="L304" s="50" t="e">
        <f t="shared" si="30"/>
        <v>#DIV/0!</v>
      </c>
      <c r="M304" s="50" t="e">
        <f t="shared" si="28"/>
        <v>#DIV/0!</v>
      </c>
      <c r="N304" s="51" t="e">
        <f t="shared" si="29"/>
        <v>#DIV/0!</v>
      </c>
    </row>
    <row r="305" spans="1:14" x14ac:dyDescent="0.25">
      <c r="A305" t="s">
        <v>397</v>
      </c>
      <c r="B305" t="s">
        <v>154</v>
      </c>
      <c r="C305" t="s">
        <v>343</v>
      </c>
      <c r="D305" t="s">
        <v>416</v>
      </c>
      <c r="E305" t="s">
        <v>14</v>
      </c>
      <c r="F305" t="s">
        <v>417</v>
      </c>
      <c r="G305">
        <v>81.3</v>
      </c>
      <c r="H305" t="s">
        <v>14</v>
      </c>
      <c r="I305">
        <v>52</v>
      </c>
      <c r="J305" s="49">
        <f>VLOOKUP(H305,'1. Productienormen'!$C$6:$E$21,3,FALSE)</f>
        <v>0</v>
      </c>
      <c r="K305" s="49">
        <f>VLOOKUP(H305,'1. Productienormen'!$C$6:$F$21,4,FALSE)</f>
        <v>0</v>
      </c>
      <c r="L305" s="50" t="e">
        <f t="shared" si="30"/>
        <v>#DIV/0!</v>
      </c>
      <c r="M305" s="50" t="e">
        <f t="shared" si="28"/>
        <v>#DIV/0!</v>
      </c>
      <c r="N305" s="51" t="e">
        <f t="shared" si="29"/>
        <v>#DIV/0!</v>
      </c>
    </row>
    <row r="306" spans="1:14" x14ac:dyDescent="0.25">
      <c r="A306" t="s">
        <v>397</v>
      </c>
      <c r="B306" t="s">
        <v>154</v>
      </c>
      <c r="C306" t="s">
        <v>349</v>
      </c>
      <c r="D306" t="s">
        <v>418</v>
      </c>
      <c r="E306" t="s">
        <v>19</v>
      </c>
      <c r="F306" t="s">
        <v>124</v>
      </c>
      <c r="G306">
        <v>10</v>
      </c>
      <c r="H306" t="s">
        <v>19</v>
      </c>
      <c r="I306">
        <v>52</v>
      </c>
      <c r="J306" s="49">
        <f>VLOOKUP(H306,'1. Productienormen'!$C$6:$E$21,3,FALSE)</f>
        <v>0</v>
      </c>
      <c r="K306" s="49">
        <f>VLOOKUP(H306,'1. Productienormen'!$C$6:$F$21,4,FALSE)</f>
        <v>0</v>
      </c>
      <c r="L306" s="50" t="e">
        <f t="shared" si="30"/>
        <v>#DIV/0!</v>
      </c>
      <c r="M306" s="50" t="e">
        <f t="shared" si="28"/>
        <v>#DIV/0!</v>
      </c>
      <c r="N306" s="51" t="e">
        <f t="shared" si="29"/>
        <v>#DIV/0!</v>
      </c>
    </row>
    <row r="307" spans="1:14" x14ac:dyDescent="0.25">
      <c r="A307" t="s">
        <v>397</v>
      </c>
      <c r="B307" t="s">
        <v>154</v>
      </c>
      <c r="C307" t="s">
        <v>351</v>
      </c>
      <c r="D307" t="s">
        <v>403</v>
      </c>
      <c r="E307" t="s">
        <v>128</v>
      </c>
      <c r="F307" t="s">
        <v>413</v>
      </c>
      <c r="G307">
        <v>5.2</v>
      </c>
      <c r="H307" t="s">
        <v>35</v>
      </c>
      <c r="I307">
        <v>104</v>
      </c>
      <c r="J307" s="49">
        <f>VLOOKUP(H307,'1. Productienormen'!$C$6:$E$21,3,FALSE)</f>
        <v>0</v>
      </c>
      <c r="K307" s="49">
        <f>VLOOKUP(H307,'1. Productienormen'!$C$6:$F$21,4,FALSE)</f>
        <v>0</v>
      </c>
      <c r="L307" s="50" t="e">
        <f t="shared" si="30"/>
        <v>#DIV/0!</v>
      </c>
      <c r="M307" s="50" t="e">
        <f t="shared" si="28"/>
        <v>#DIV/0!</v>
      </c>
      <c r="N307" s="51" t="e">
        <f t="shared" si="29"/>
        <v>#DIV/0!</v>
      </c>
    </row>
    <row r="308" spans="1:14" x14ac:dyDescent="0.25">
      <c r="A308" t="s">
        <v>397</v>
      </c>
      <c r="B308" t="s">
        <v>154</v>
      </c>
      <c r="C308" t="s">
        <v>419</v>
      </c>
      <c r="D308" t="s">
        <v>420</v>
      </c>
      <c r="E308" t="s">
        <v>97</v>
      </c>
      <c r="F308" t="s">
        <v>124</v>
      </c>
      <c r="G308">
        <v>1.5</v>
      </c>
      <c r="H308" t="s">
        <v>27</v>
      </c>
      <c r="I308">
        <v>104</v>
      </c>
      <c r="J308" s="49">
        <f>VLOOKUP(H308,'1. Productienormen'!$C$6:$E$21,3,FALSE)</f>
        <v>0</v>
      </c>
      <c r="K308" s="49">
        <f>VLOOKUP(H308,'1. Productienormen'!$C$6:$F$21,4,FALSE)</f>
        <v>0</v>
      </c>
      <c r="L308" s="50" t="e">
        <f t="shared" si="30"/>
        <v>#DIV/0!</v>
      </c>
      <c r="M308" s="50" t="e">
        <f t="shared" si="28"/>
        <v>#DIV/0!</v>
      </c>
      <c r="N308" s="51" t="e">
        <f t="shared" si="29"/>
        <v>#DIV/0!</v>
      </c>
    </row>
    <row r="309" spans="1:14" x14ac:dyDescent="0.25">
      <c r="A309" t="s">
        <v>397</v>
      </c>
      <c r="B309" t="s">
        <v>154</v>
      </c>
      <c r="C309" t="s">
        <v>421</v>
      </c>
      <c r="D309" t="s">
        <v>422</v>
      </c>
      <c r="E309" t="s">
        <v>97</v>
      </c>
      <c r="F309" t="s">
        <v>124</v>
      </c>
      <c r="G309">
        <v>2</v>
      </c>
      <c r="H309" t="s">
        <v>27</v>
      </c>
      <c r="I309">
        <v>104</v>
      </c>
      <c r="J309" s="49">
        <f>VLOOKUP(H309,'1. Productienormen'!$C$6:$E$21,3,FALSE)</f>
        <v>0</v>
      </c>
      <c r="K309" s="49">
        <f>VLOOKUP(H309,'1. Productienormen'!$C$6:$F$21,4,FALSE)</f>
        <v>0</v>
      </c>
      <c r="L309" s="50" t="e">
        <f t="shared" si="30"/>
        <v>#DIV/0!</v>
      </c>
      <c r="M309" s="50" t="e">
        <f t="shared" si="28"/>
        <v>#DIV/0!</v>
      </c>
      <c r="N309" s="51" t="e">
        <f t="shared" si="29"/>
        <v>#DIV/0!</v>
      </c>
    </row>
    <row r="310" spans="1:14" x14ac:dyDescent="0.25">
      <c r="A310" t="s">
        <v>397</v>
      </c>
      <c r="B310" t="s">
        <v>154</v>
      </c>
      <c r="C310" t="s">
        <v>423</v>
      </c>
      <c r="D310" t="s">
        <v>424</v>
      </c>
      <c r="E310" t="s">
        <v>97</v>
      </c>
      <c r="F310" t="s">
        <v>124</v>
      </c>
      <c r="G310">
        <v>1.5</v>
      </c>
      <c r="H310" t="s">
        <v>27</v>
      </c>
      <c r="I310">
        <v>104</v>
      </c>
      <c r="J310" s="49">
        <f>VLOOKUP(H310,'1. Productienormen'!$C$6:$E$21,3,FALSE)</f>
        <v>0</v>
      </c>
      <c r="K310" s="49">
        <f>VLOOKUP(H310,'1. Productienormen'!$C$6:$F$21,4,FALSE)</f>
        <v>0</v>
      </c>
      <c r="L310" s="50" t="e">
        <f t="shared" si="30"/>
        <v>#DIV/0!</v>
      </c>
      <c r="M310" s="50" t="e">
        <f t="shared" si="28"/>
        <v>#DIV/0!</v>
      </c>
      <c r="N310" s="51" t="e">
        <f t="shared" si="29"/>
        <v>#DIV/0!</v>
      </c>
    </row>
    <row r="311" spans="1:14" x14ac:dyDescent="0.25">
      <c r="A311" t="s">
        <v>397</v>
      </c>
      <c r="B311" t="s">
        <v>154</v>
      </c>
      <c r="C311" t="s">
        <v>425</v>
      </c>
      <c r="D311" t="s">
        <v>426</v>
      </c>
      <c r="E311" t="s">
        <v>97</v>
      </c>
      <c r="F311" t="s">
        <v>124</v>
      </c>
      <c r="G311">
        <v>2</v>
      </c>
      <c r="H311" t="s">
        <v>27</v>
      </c>
      <c r="I311">
        <v>104</v>
      </c>
      <c r="J311" s="49">
        <f>VLOOKUP(H311,'1. Productienormen'!$C$6:$E$21,3,FALSE)</f>
        <v>0</v>
      </c>
      <c r="K311" s="49">
        <f>VLOOKUP(H311,'1. Productienormen'!$C$6:$F$21,4,FALSE)</f>
        <v>0</v>
      </c>
      <c r="L311" s="50" t="e">
        <f t="shared" si="30"/>
        <v>#DIV/0!</v>
      </c>
      <c r="M311" s="50" t="e">
        <f t="shared" si="28"/>
        <v>#DIV/0!</v>
      </c>
      <c r="N311" s="51" t="e">
        <f t="shared" si="29"/>
        <v>#DIV/0!</v>
      </c>
    </row>
    <row r="312" spans="1:14" x14ac:dyDescent="0.25">
      <c r="A312" t="s">
        <v>397</v>
      </c>
      <c r="B312" t="s">
        <v>154</v>
      </c>
      <c r="C312" t="s">
        <v>358</v>
      </c>
      <c r="D312" t="s">
        <v>427</v>
      </c>
      <c r="E312" t="s">
        <v>128</v>
      </c>
      <c r="F312" t="s">
        <v>404</v>
      </c>
      <c r="G312">
        <v>5.2</v>
      </c>
      <c r="H312" t="s">
        <v>43</v>
      </c>
      <c r="I312">
        <v>0</v>
      </c>
      <c r="J312" s="49">
        <f>VLOOKUP(H312,'1. Productienormen'!$C$6:$E$21,3,FALSE)</f>
        <v>0</v>
      </c>
      <c r="K312" s="49">
        <f>VLOOKUP(H312,'1. Productienormen'!$C$6:$F$21,4,FALSE)</f>
        <v>0</v>
      </c>
      <c r="L312" s="50" t="e">
        <f t="shared" si="30"/>
        <v>#DIV/0!</v>
      </c>
      <c r="M312" s="50" t="e">
        <f t="shared" ref="M312:M314" si="31">L312*I312</f>
        <v>#DIV/0!</v>
      </c>
      <c r="N312" s="51" t="e">
        <f t="shared" ref="N312:N314" si="32">M312*K312</f>
        <v>#DIV/0!</v>
      </c>
    </row>
    <row r="313" spans="1:14" x14ac:dyDescent="0.25">
      <c r="A313" t="s">
        <v>397</v>
      </c>
      <c r="B313" t="s">
        <v>154</v>
      </c>
      <c r="C313" t="s">
        <v>359</v>
      </c>
      <c r="D313" t="s">
        <v>428</v>
      </c>
      <c r="E313" t="s">
        <v>77</v>
      </c>
      <c r="F313" t="s">
        <v>124</v>
      </c>
      <c r="G313">
        <v>12.9</v>
      </c>
      <c r="H313" t="s">
        <v>43</v>
      </c>
      <c r="I313">
        <v>104</v>
      </c>
      <c r="J313" s="49">
        <f>VLOOKUP(H313,'1. Productienormen'!$C$6:$E$21,3,FALSE)</f>
        <v>0</v>
      </c>
      <c r="K313" s="49">
        <f>VLOOKUP(H313,'1. Productienormen'!$C$6:$F$21,4,FALSE)</f>
        <v>0</v>
      </c>
      <c r="L313" s="50" t="e">
        <f t="shared" ref="L313:L314" si="33">G313/J313</f>
        <v>#DIV/0!</v>
      </c>
      <c r="M313" s="50" t="e">
        <f t="shared" si="31"/>
        <v>#DIV/0!</v>
      </c>
      <c r="N313" s="51" t="e">
        <f t="shared" si="32"/>
        <v>#DIV/0!</v>
      </c>
    </row>
    <row r="314" spans="1:14" x14ac:dyDescent="0.25">
      <c r="A314" t="s">
        <v>397</v>
      </c>
      <c r="B314" t="s">
        <v>154</v>
      </c>
      <c r="C314" t="s">
        <v>172</v>
      </c>
      <c r="D314" t="s">
        <v>429</v>
      </c>
      <c r="E314" t="s">
        <v>77</v>
      </c>
      <c r="F314" t="s">
        <v>385</v>
      </c>
      <c r="G314">
        <v>13.1</v>
      </c>
      <c r="H314" t="s">
        <v>43</v>
      </c>
      <c r="I314">
        <v>104</v>
      </c>
      <c r="J314" s="49">
        <f>VLOOKUP(H314,'1. Productienormen'!$C$6:$E$21,3,FALSE)</f>
        <v>0</v>
      </c>
      <c r="K314" s="49">
        <f>VLOOKUP(H314,'1. Productienormen'!$C$6:$F$21,4,FALSE)</f>
        <v>0</v>
      </c>
      <c r="L314" s="50" t="e">
        <f t="shared" si="33"/>
        <v>#DIV/0!</v>
      </c>
      <c r="M314" s="50" t="e">
        <f t="shared" si="31"/>
        <v>#DIV/0!</v>
      </c>
      <c r="N314" s="51" t="e">
        <f t="shared" si="32"/>
        <v>#DIV/0!</v>
      </c>
    </row>
    <row r="315" spans="1:14" s="19" customFormat="1" x14ac:dyDescent="0.25">
      <c r="A315" s="19" t="s">
        <v>430</v>
      </c>
      <c r="G315" s="61">
        <f>SUM(G289:G314)</f>
        <v>462.9</v>
      </c>
      <c r="L315" s="52" t="e">
        <f>SUM(L289:L314)</f>
        <v>#DIV/0!</v>
      </c>
      <c r="M315" s="52" t="e">
        <f>SUM(M289:M314)</f>
        <v>#DIV/0!</v>
      </c>
      <c r="N315" s="53" t="e">
        <f>SUM(N289:N314)</f>
        <v>#DIV/0!</v>
      </c>
    </row>
    <row r="316" spans="1:14" x14ac:dyDescent="0.25">
      <c r="K316"/>
    </row>
    <row r="317" spans="1:14" x14ac:dyDescent="0.25">
      <c r="A317" t="s">
        <v>431</v>
      </c>
      <c r="B317" t="s">
        <v>64</v>
      </c>
      <c r="D317" t="s">
        <v>283</v>
      </c>
      <c r="E317" t="s">
        <v>80</v>
      </c>
      <c r="F317" t="s">
        <v>432</v>
      </c>
      <c r="G317">
        <v>6</v>
      </c>
      <c r="H317" t="s">
        <v>43</v>
      </c>
      <c r="I317">
        <v>104</v>
      </c>
      <c r="J317" s="49">
        <f>VLOOKUP(H317,'1. Productienormen'!$C$6:$E$21,3,FALSE)</f>
        <v>0</v>
      </c>
      <c r="K317" s="49">
        <f>VLOOKUP(H317,'1. Productienormen'!$C$6:$F$21,4,FALSE)</f>
        <v>0</v>
      </c>
      <c r="L317" s="50" t="e">
        <f t="shared" ref="L317:L369" si="34">G317/J317</f>
        <v>#DIV/0!</v>
      </c>
      <c r="M317" s="50" t="e">
        <f t="shared" ref="M317:M369" si="35">L317*I317</f>
        <v>#DIV/0!</v>
      </c>
      <c r="N317" s="51" t="e">
        <f t="shared" ref="N317:N369" si="36">M317*K317</f>
        <v>#DIV/0!</v>
      </c>
    </row>
    <row r="318" spans="1:14" x14ac:dyDescent="0.25">
      <c r="A318" t="s">
        <v>431</v>
      </c>
      <c r="B318" t="s">
        <v>64</v>
      </c>
      <c r="D318" t="s">
        <v>6</v>
      </c>
      <c r="E318" t="s">
        <v>70</v>
      </c>
      <c r="F318" t="s">
        <v>433</v>
      </c>
      <c r="G318">
        <v>9</v>
      </c>
      <c r="H318" t="s">
        <v>11</v>
      </c>
      <c r="I318">
        <v>104</v>
      </c>
      <c r="J318" s="49">
        <f>VLOOKUP(H318,'1. Productienormen'!$C$6:$E$21,3,FALSE)</f>
        <v>0</v>
      </c>
      <c r="K318" s="49">
        <f>VLOOKUP(H318,'1. Productienormen'!$C$6:$F$21,4,FALSE)</f>
        <v>0</v>
      </c>
      <c r="L318" s="50" t="e">
        <f t="shared" si="34"/>
        <v>#DIV/0!</v>
      </c>
      <c r="M318" s="50" t="e">
        <f t="shared" si="35"/>
        <v>#DIV/0!</v>
      </c>
      <c r="N318" s="51" t="e">
        <f t="shared" si="36"/>
        <v>#DIV/0!</v>
      </c>
    </row>
    <row r="319" spans="1:14" x14ac:dyDescent="0.25">
      <c r="A319" t="s">
        <v>431</v>
      </c>
      <c r="B319" t="s">
        <v>64</v>
      </c>
      <c r="D319" t="s">
        <v>434</v>
      </c>
      <c r="E319" t="s">
        <v>91</v>
      </c>
      <c r="F319" t="s">
        <v>433</v>
      </c>
      <c r="G319">
        <v>3</v>
      </c>
      <c r="H319" t="s">
        <v>43</v>
      </c>
      <c r="I319">
        <v>2</v>
      </c>
      <c r="J319" s="49">
        <f>VLOOKUP(H319,'1. Productienormen'!$C$6:$E$21,3,FALSE)</f>
        <v>0</v>
      </c>
      <c r="K319" s="49">
        <f>VLOOKUP(H319,'1. Productienormen'!$C$6:$F$21,4,FALSE)</f>
        <v>0</v>
      </c>
      <c r="L319" s="50" t="e">
        <f t="shared" si="34"/>
        <v>#DIV/0!</v>
      </c>
      <c r="M319" s="50" t="e">
        <f t="shared" si="35"/>
        <v>#DIV/0!</v>
      </c>
      <c r="N319" s="51" t="e">
        <f t="shared" si="36"/>
        <v>#DIV/0!</v>
      </c>
    </row>
    <row r="320" spans="1:14" x14ac:dyDescent="0.25">
      <c r="A320" t="s">
        <v>431</v>
      </c>
      <c r="B320" t="s">
        <v>64</v>
      </c>
      <c r="D320" t="s">
        <v>435</v>
      </c>
      <c r="E320" t="s">
        <v>80</v>
      </c>
      <c r="F320" t="s">
        <v>436</v>
      </c>
      <c r="G320">
        <v>3</v>
      </c>
      <c r="H320" t="s">
        <v>45</v>
      </c>
      <c r="I320">
        <v>104</v>
      </c>
      <c r="J320" s="49">
        <f>VLOOKUP(H320,'1. Productienormen'!$C$6:$E$21,3,FALSE)</f>
        <v>0</v>
      </c>
      <c r="K320" s="49">
        <f>VLOOKUP(H320,'1. Productienormen'!$C$6:$F$21,4,FALSE)</f>
        <v>0</v>
      </c>
      <c r="L320" s="50" t="e">
        <f t="shared" si="34"/>
        <v>#DIV/0!</v>
      </c>
      <c r="M320" s="50" t="e">
        <f t="shared" si="35"/>
        <v>#DIV/0!</v>
      </c>
      <c r="N320" s="51" t="e">
        <f t="shared" si="36"/>
        <v>#DIV/0!</v>
      </c>
    </row>
    <row r="321" spans="1:14" x14ac:dyDescent="0.25">
      <c r="A321" t="s">
        <v>431</v>
      </c>
      <c r="B321" t="s">
        <v>64</v>
      </c>
      <c r="D321" t="s">
        <v>428</v>
      </c>
      <c r="E321" t="s">
        <v>77</v>
      </c>
      <c r="F321" t="s">
        <v>432</v>
      </c>
      <c r="G321">
        <v>16.25</v>
      </c>
      <c r="H321" t="s">
        <v>43</v>
      </c>
      <c r="I321">
        <v>104</v>
      </c>
      <c r="J321" s="49">
        <f>VLOOKUP(H321,'1. Productienormen'!$C$6:$E$21,3,FALSE)</f>
        <v>0</v>
      </c>
      <c r="K321" s="49">
        <f>VLOOKUP(H321,'1. Productienormen'!$C$6:$F$21,4,FALSE)</f>
        <v>0</v>
      </c>
      <c r="L321" s="50" t="e">
        <f t="shared" si="34"/>
        <v>#DIV/0!</v>
      </c>
      <c r="M321" s="50" t="e">
        <f t="shared" si="35"/>
        <v>#DIV/0!</v>
      </c>
      <c r="N321" s="51" t="e">
        <f t="shared" si="36"/>
        <v>#DIV/0!</v>
      </c>
    </row>
    <row r="322" spans="1:14" x14ac:dyDescent="0.25">
      <c r="A322" t="s">
        <v>431</v>
      </c>
      <c r="B322" t="s">
        <v>64</v>
      </c>
      <c r="D322" t="s">
        <v>437</v>
      </c>
      <c r="E322" t="s">
        <v>97</v>
      </c>
      <c r="F322" t="s">
        <v>438</v>
      </c>
      <c r="G322">
        <v>4</v>
      </c>
      <c r="H322" t="s">
        <v>27</v>
      </c>
      <c r="I322">
        <v>104</v>
      </c>
      <c r="J322" s="49">
        <f>VLOOKUP(H322,'1. Productienormen'!$C$6:$E$21,3,FALSE)</f>
        <v>0</v>
      </c>
      <c r="K322" s="49">
        <f>VLOOKUP(H322,'1. Productienormen'!$C$6:$F$21,4,FALSE)</f>
        <v>0</v>
      </c>
      <c r="L322" s="50" t="e">
        <f t="shared" si="34"/>
        <v>#DIV/0!</v>
      </c>
      <c r="M322" s="50" t="e">
        <f t="shared" si="35"/>
        <v>#DIV/0!</v>
      </c>
      <c r="N322" s="51" t="e">
        <f t="shared" si="36"/>
        <v>#DIV/0!</v>
      </c>
    </row>
    <row r="323" spans="1:14" x14ac:dyDescent="0.25">
      <c r="A323" t="s">
        <v>431</v>
      </c>
      <c r="B323" t="s">
        <v>64</v>
      </c>
      <c r="D323" t="s">
        <v>402</v>
      </c>
      <c r="E323" t="s">
        <v>97</v>
      </c>
      <c r="F323" t="s">
        <v>438</v>
      </c>
      <c r="G323">
        <v>2.5</v>
      </c>
      <c r="H323" t="s">
        <v>27</v>
      </c>
      <c r="I323">
        <v>104</v>
      </c>
      <c r="J323" s="49">
        <f>VLOOKUP(H323,'1. Productienormen'!$C$6:$E$21,3,FALSE)</f>
        <v>0</v>
      </c>
      <c r="K323" s="49">
        <f>VLOOKUP(H323,'1. Productienormen'!$C$6:$F$21,4,FALSE)</f>
        <v>0</v>
      </c>
      <c r="L323" s="50" t="e">
        <f t="shared" si="34"/>
        <v>#DIV/0!</v>
      </c>
      <c r="M323" s="50" t="e">
        <f t="shared" si="35"/>
        <v>#DIV/0!</v>
      </c>
      <c r="N323" s="51" t="e">
        <f t="shared" si="36"/>
        <v>#DIV/0!</v>
      </c>
    </row>
    <row r="324" spans="1:14" x14ac:dyDescent="0.25">
      <c r="A324" t="s">
        <v>431</v>
      </c>
      <c r="B324" t="s">
        <v>64</v>
      </c>
      <c r="D324" t="s">
        <v>439</v>
      </c>
      <c r="E324" t="s">
        <v>97</v>
      </c>
      <c r="F324" t="s">
        <v>438</v>
      </c>
      <c r="G324">
        <v>7</v>
      </c>
      <c r="H324" t="s">
        <v>27</v>
      </c>
      <c r="I324">
        <v>104</v>
      </c>
      <c r="J324" s="49">
        <f>VLOOKUP(H324,'1. Productienormen'!$C$6:$E$21,3,FALSE)</f>
        <v>0</v>
      </c>
      <c r="K324" s="49">
        <f>VLOOKUP(H324,'1. Productienormen'!$C$6:$F$21,4,FALSE)</f>
        <v>0</v>
      </c>
      <c r="L324" s="50" t="e">
        <f t="shared" si="34"/>
        <v>#DIV/0!</v>
      </c>
      <c r="M324" s="50" t="e">
        <f t="shared" si="35"/>
        <v>#DIV/0!</v>
      </c>
      <c r="N324" s="51" t="e">
        <f t="shared" si="36"/>
        <v>#DIV/0!</v>
      </c>
    </row>
    <row r="325" spans="1:14" x14ac:dyDescent="0.25">
      <c r="A325" t="s">
        <v>431</v>
      </c>
      <c r="B325" t="s">
        <v>64</v>
      </c>
      <c r="D325" t="s">
        <v>439</v>
      </c>
      <c r="E325" t="s">
        <v>97</v>
      </c>
      <c r="F325" t="s">
        <v>438</v>
      </c>
      <c r="G325">
        <v>1.5</v>
      </c>
      <c r="H325" t="s">
        <v>27</v>
      </c>
      <c r="I325">
        <v>104</v>
      </c>
      <c r="J325" s="49">
        <f>VLOOKUP(H325,'1. Productienormen'!$C$6:$E$21,3,FALSE)</f>
        <v>0</v>
      </c>
      <c r="K325" s="49">
        <f>VLOOKUP(H325,'1. Productienormen'!$C$6:$F$21,4,FALSE)</f>
        <v>0</v>
      </c>
      <c r="L325" s="50" t="e">
        <f t="shared" si="34"/>
        <v>#DIV/0!</v>
      </c>
      <c r="M325" s="50" t="e">
        <f t="shared" si="35"/>
        <v>#DIV/0!</v>
      </c>
      <c r="N325" s="51" t="e">
        <f t="shared" si="36"/>
        <v>#DIV/0!</v>
      </c>
    </row>
    <row r="326" spans="1:14" x14ac:dyDescent="0.25">
      <c r="A326" t="s">
        <v>431</v>
      </c>
      <c r="B326" t="s">
        <v>64</v>
      </c>
      <c r="D326" t="s">
        <v>439</v>
      </c>
      <c r="E326" t="s">
        <v>97</v>
      </c>
      <c r="F326" t="s">
        <v>438</v>
      </c>
      <c r="G326">
        <v>1.5</v>
      </c>
      <c r="H326" t="s">
        <v>27</v>
      </c>
      <c r="I326">
        <v>104</v>
      </c>
      <c r="J326" s="49">
        <f>VLOOKUP(H326,'1. Productienormen'!$C$6:$E$21,3,FALSE)</f>
        <v>0</v>
      </c>
      <c r="K326" s="49">
        <f>VLOOKUP(H326,'1. Productienormen'!$C$6:$F$21,4,FALSE)</f>
        <v>0</v>
      </c>
      <c r="L326" s="50" t="e">
        <f t="shared" si="34"/>
        <v>#DIV/0!</v>
      </c>
      <c r="M326" s="50" t="e">
        <f t="shared" si="35"/>
        <v>#DIV/0!</v>
      </c>
      <c r="N326" s="51" t="e">
        <f t="shared" si="36"/>
        <v>#DIV/0!</v>
      </c>
    </row>
    <row r="327" spans="1:14" x14ac:dyDescent="0.25">
      <c r="A327" t="s">
        <v>431</v>
      </c>
      <c r="B327" t="s">
        <v>64</v>
      </c>
      <c r="D327" t="s">
        <v>407</v>
      </c>
      <c r="E327" t="s">
        <v>97</v>
      </c>
      <c r="F327" t="s">
        <v>432</v>
      </c>
      <c r="G327">
        <v>9.5</v>
      </c>
      <c r="H327" t="s">
        <v>27</v>
      </c>
      <c r="I327">
        <v>104</v>
      </c>
      <c r="J327" s="49">
        <f>VLOOKUP(H327,'1. Productienormen'!$C$6:$E$21,3,FALSE)</f>
        <v>0</v>
      </c>
      <c r="K327" s="49">
        <f>VLOOKUP(H327,'1. Productienormen'!$C$6:$F$21,4,FALSE)</f>
        <v>0</v>
      </c>
      <c r="L327" s="50" t="e">
        <f t="shared" si="34"/>
        <v>#DIV/0!</v>
      </c>
      <c r="M327" s="50" t="e">
        <f t="shared" si="35"/>
        <v>#DIV/0!</v>
      </c>
      <c r="N327" s="51" t="e">
        <f t="shared" si="36"/>
        <v>#DIV/0!</v>
      </c>
    </row>
    <row r="328" spans="1:14" x14ac:dyDescent="0.25">
      <c r="A328" t="s">
        <v>431</v>
      </c>
      <c r="B328" t="s">
        <v>64</v>
      </c>
      <c r="D328" t="s">
        <v>440</v>
      </c>
      <c r="E328" t="s">
        <v>105</v>
      </c>
      <c r="F328" t="s">
        <v>432</v>
      </c>
      <c r="G328">
        <v>12</v>
      </c>
      <c r="H328" t="s">
        <v>35</v>
      </c>
      <c r="I328">
        <v>104</v>
      </c>
      <c r="J328" s="49">
        <f>VLOOKUP(H328,'1. Productienormen'!$C$6:$E$21,3,FALSE)</f>
        <v>0</v>
      </c>
      <c r="K328" s="49">
        <f>VLOOKUP(H328,'1. Productienormen'!$C$6:$F$21,4,FALSE)</f>
        <v>0</v>
      </c>
      <c r="L328" s="50" t="e">
        <f t="shared" si="34"/>
        <v>#DIV/0!</v>
      </c>
      <c r="M328" s="50" t="e">
        <f t="shared" si="35"/>
        <v>#DIV/0!</v>
      </c>
      <c r="N328" s="51" t="e">
        <f t="shared" si="36"/>
        <v>#DIV/0!</v>
      </c>
    </row>
    <row r="329" spans="1:14" x14ac:dyDescent="0.25">
      <c r="A329" t="s">
        <v>431</v>
      </c>
      <c r="B329" t="s">
        <v>441</v>
      </c>
      <c r="D329" t="s">
        <v>442</v>
      </c>
      <c r="E329" t="s">
        <v>286</v>
      </c>
      <c r="F329" t="s">
        <v>443</v>
      </c>
      <c r="G329">
        <v>5</v>
      </c>
      <c r="H329" t="s">
        <v>43</v>
      </c>
      <c r="I329">
        <v>104</v>
      </c>
      <c r="J329" s="49">
        <f>VLOOKUP(H329,'1. Productienormen'!$C$6:$E$21,3,FALSE)</f>
        <v>0</v>
      </c>
      <c r="K329" s="49">
        <f>VLOOKUP(H329,'1. Productienormen'!$C$6:$F$21,4,FALSE)</f>
        <v>0</v>
      </c>
      <c r="L329" s="50" t="e">
        <f t="shared" si="34"/>
        <v>#DIV/0!</v>
      </c>
      <c r="M329" s="50" t="e">
        <f t="shared" si="35"/>
        <v>#DIV/0!</v>
      </c>
      <c r="N329" s="51" t="e">
        <f t="shared" si="36"/>
        <v>#DIV/0!</v>
      </c>
    </row>
    <row r="330" spans="1:14" x14ac:dyDescent="0.25">
      <c r="A330" t="s">
        <v>431</v>
      </c>
      <c r="B330" t="s">
        <v>441</v>
      </c>
      <c r="D330" t="s">
        <v>444</v>
      </c>
      <c r="E330" t="s">
        <v>77</v>
      </c>
      <c r="F330" t="s">
        <v>280</v>
      </c>
      <c r="G330">
        <v>11</v>
      </c>
      <c r="H330" t="s">
        <v>43</v>
      </c>
      <c r="I330">
        <v>104</v>
      </c>
      <c r="J330" s="49">
        <f>VLOOKUP(H330,'1. Productienormen'!$C$6:$E$21,3,FALSE)</f>
        <v>0</v>
      </c>
      <c r="K330" s="49">
        <f>VLOOKUP(H330,'1. Productienormen'!$C$6:$F$21,4,FALSE)</f>
        <v>0</v>
      </c>
      <c r="L330" s="50" t="e">
        <f t="shared" si="34"/>
        <v>#DIV/0!</v>
      </c>
      <c r="M330" s="50" t="e">
        <f t="shared" si="35"/>
        <v>#DIV/0!</v>
      </c>
      <c r="N330" s="51" t="e">
        <f t="shared" si="36"/>
        <v>#DIV/0!</v>
      </c>
    </row>
    <row r="331" spans="1:14" x14ac:dyDescent="0.25">
      <c r="A331" t="s">
        <v>431</v>
      </c>
      <c r="B331" t="s">
        <v>441</v>
      </c>
      <c r="D331" t="s">
        <v>444</v>
      </c>
      <c r="E331" t="s">
        <v>77</v>
      </c>
      <c r="F331" t="s">
        <v>280</v>
      </c>
      <c r="G331">
        <v>8</v>
      </c>
      <c r="H331" t="s">
        <v>43</v>
      </c>
      <c r="I331">
        <v>104</v>
      </c>
      <c r="J331" s="49">
        <f>VLOOKUP(H331,'1. Productienormen'!$C$6:$E$21,3,FALSE)</f>
        <v>0</v>
      </c>
      <c r="K331" s="49">
        <f>VLOOKUP(H331,'1. Productienormen'!$C$6:$F$21,4,FALSE)</f>
        <v>0</v>
      </c>
      <c r="L331" s="50" t="e">
        <f t="shared" si="34"/>
        <v>#DIV/0!</v>
      </c>
      <c r="M331" s="50" t="e">
        <f t="shared" si="35"/>
        <v>#DIV/0!</v>
      </c>
      <c r="N331" s="51" t="e">
        <f t="shared" si="36"/>
        <v>#DIV/0!</v>
      </c>
    </row>
    <row r="332" spans="1:14" x14ac:dyDescent="0.25">
      <c r="A332" t="s">
        <v>431</v>
      </c>
      <c r="B332" t="s">
        <v>154</v>
      </c>
      <c r="D332" t="s">
        <v>6</v>
      </c>
      <c r="E332" t="s">
        <v>70</v>
      </c>
      <c r="F332" t="s">
        <v>433</v>
      </c>
      <c r="G332">
        <v>20</v>
      </c>
      <c r="H332" t="s">
        <v>11</v>
      </c>
      <c r="I332">
        <v>104</v>
      </c>
      <c r="J332" s="49">
        <f>VLOOKUP(H332,'1. Productienormen'!$C$6:$E$21,3,FALSE)</f>
        <v>0</v>
      </c>
      <c r="K332" s="49">
        <f>VLOOKUP(H332,'1. Productienormen'!$C$6:$F$21,4,FALSE)</f>
        <v>0</v>
      </c>
      <c r="L332" s="50" t="e">
        <f t="shared" si="34"/>
        <v>#DIV/0!</v>
      </c>
      <c r="M332" s="50" t="e">
        <f t="shared" si="35"/>
        <v>#DIV/0!</v>
      </c>
      <c r="N332" s="51" t="e">
        <f t="shared" si="36"/>
        <v>#DIV/0!</v>
      </c>
    </row>
    <row r="333" spans="1:14" x14ac:dyDescent="0.25">
      <c r="A333" t="s">
        <v>431</v>
      </c>
      <c r="B333" t="s">
        <v>154</v>
      </c>
      <c r="D333" t="s">
        <v>437</v>
      </c>
      <c r="E333" t="s">
        <v>97</v>
      </c>
      <c r="F333" t="s">
        <v>438</v>
      </c>
      <c r="G333">
        <v>2</v>
      </c>
      <c r="H333" t="s">
        <v>27</v>
      </c>
      <c r="I333">
        <v>104</v>
      </c>
      <c r="J333" s="49">
        <f>VLOOKUP(H333,'1. Productienormen'!$C$6:$E$21,3,FALSE)</f>
        <v>0</v>
      </c>
      <c r="K333" s="49">
        <f>VLOOKUP(H333,'1. Productienormen'!$C$6:$F$21,4,FALSE)</f>
        <v>0</v>
      </c>
      <c r="L333" s="50" t="e">
        <f t="shared" si="34"/>
        <v>#DIV/0!</v>
      </c>
      <c r="M333" s="50" t="e">
        <f t="shared" si="35"/>
        <v>#DIV/0!</v>
      </c>
      <c r="N333" s="51" t="e">
        <f t="shared" si="36"/>
        <v>#DIV/0!</v>
      </c>
    </row>
    <row r="334" spans="1:14" x14ac:dyDescent="0.25">
      <c r="A334" t="s">
        <v>431</v>
      </c>
      <c r="B334" t="s">
        <v>154</v>
      </c>
      <c r="D334" t="s">
        <v>439</v>
      </c>
      <c r="E334" t="s">
        <v>97</v>
      </c>
      <c r="F334" t="s">
        <v>438</v>
      </c>
      <c r="G334">
        <v>6</v>
      </c>
      <c r="H334" t="s">
        <v>27</v>
      </c>
      <c r="I334">
        <v>104</v>
      </c>
      <c r="J334" s="49">
        <f>VLOOKUP(H334,'1. Productienormen'!$C$6:$E$21,3,FALSE)</f>
        <v>0</v>
      </c>
      <c r="K334" s="49">
        <f>VLOOKUP(H334,'1. Productienormen'!$C$6:$F$21,4,FALSE)</f>
        <v>0</v>
      </c>
      <c r="L334" s="50" t="e">
        <f t="shared" si="34"/>
        <v>#DIV/0!</v>
      </c>
      <c r="M334" s="50" t="e">
        <f t="shared" si="35"/>
        <v>#DIV/0!</v>
      </c>
      <c r="N334" s="51" t="e">
        <f t="shared" si="36"/>
        <v>#DIV/0!</v>
      </c>
    </row>
    <row r="335" spans="1:14" x14ac:dyDescent="0.25">
      <c r="A335" t="s">
        <v>431</v>
      </c>
      <c r="B335" t="s">
        <v>154</v>
      </c>
      <c r="D335" t="s">
        <v>439</v>
      </c>
      <c r="E335" t="s">
        <v>97</v>
      </c>
      <c r="F335" t="s">
        <v>438</v>
      </c>
      <c r="G335">
        <v>1.5</v>
      </c>
      <c r="H335" t="s">
        <v>27</v>
      </c>
      <c r="I335">
        <v>104</v>
      </c>
      <c r="J335" s="49">
        <f>VLOOKUP(H335,'1. Productienormen'!$C$6:$E$21,3,FALSE)</f>
        <v>0</v>
      </c>
      <c r="K335" s="49">
        <f>VLOOKUP(H335,'1. Productienormen'!$C$6:$F$21,4,FALSE)</f>
        <v>0</v>
      </c>
      <c r="L335" s="50" t="e">
        <f t="shared" si="34"/>
        <v>#DIV/0!</v>
      </c>
      <c r="M335" s="50" t="e">
        <f t="shared" si="35"/>
        <v>#DIV/0!</v>
      </c>
      <c r="N335" s="51" t="e">
        <f t="shared" si="36"/>
        <v>#DIV/0!</v>
      </c>
    </row>
    <row r="336" spans="1:14" x14ac:dyDescent="0.25">
      <c r="A336" t="s">
        <v>431</v>
      </c>
      <c r="B336" t="s">
        <v>154</v>
      </c>
      <c r="D336" t="s">
        <v>445</v>
      </c>
      <c r="E336" t="s">
        <v>91</v>
      </c>
      <c r="F336" t="s">
        <v>280</v>
      </c>
      <c r="G336">
        <v>12</v>
      </c>
      <c r="H336" t="s">
        <v>43</v>
      </c>
      <c r="I336">
        <v>2</v>
      </c>
      <c r="J336" s="49">
        <f>VLOOKUP(H336,'1. Productienormen'!$C$6:$E$21,3,FALSE)</f>
        <v>0</v>
      </c>
      <c r="K336" s="49">
        <f>VLOOKUP(H336,'1. Productienormen'!$C$6:$F$21,4,FALSE)</f>
        <v>0</v>
      </c>
      <c r="L336" s="50" t="e">
        <f t="shared" si="34"/>
        <v>#DIV/0!</v>
      </c>
      <c r="M336" s="50" t="e">
        <f t="shared" si="35"/>
        <v>#DIV/0!</v>
      </c>
      <c r="N336" s="51" t="e">
        <f t="shared" si="36"/>
        <v>#DIV/0!</v>
      </c>
    </row>
    <row r="337" spans="1:14" x14ac:dyDescent="0.25">
      <c r="A337" t="s">
        <v>431</v>
      </c>
      <c r="B337" t="s">
        <v>154</v>
      </c>
      <c r="D337" t="s">
        <v>6</v>
      </c>
      <c r="E337" t="s">
        <v>70</v>
      </c>
      <c r="F337" t="s">
        <v>433</v>
      </c>
      <c r="G337">
        <v>27</v>
      </c>
      <c r="H337" t="s">
        <v>11</v>
      </c>
      <c r="I337">
        <v>104</v>
      </c>
      <c r="J337" s="49">
        <f>VLOOKUP(H337,'1. Productienormen'!$C$6:$E$21,3,FALSE)</f>
        <v>0</v>
      </c>
      <c r="K337" s="49">
        <f>VLOOKUP(H337,'1. Productienormen'!$C$6:$F$21,4,FALSE)</f>
        <v>0</v>
      </c>
      <c r="L337" s="50" t="e">
        <f t="shared" si="34"/>
        <v>#DIV/0!</v>
      </c>
      <c r="M337" s="50" t="e">
        <f t="shared" si="35"/>
        <v>#DIV/0!</v>
      </c>
      <c r="N337" s="51" t="e">
        <f t="shared" si="36"/>
        <v>#DIV/0!</v>
      </c>
    </row>
    <row r="338" spans="1:14" x14ac:dyDescent="0.25">
      <c r="A338" t="s">
        <v>431</v>
      </c>
      <c r="B338" t="s">
        <v>154</v>
      </c>
      <c r="D338" t="s">
        <v>446</v>
      </c>
      <c r="E338" t="s">
        <v>115</v>
      </c>
      <c r="F338" t="s">
        <v>280</v>
      </c>
      <c r="G338">
        <v>55</v>
      </c>
      <c r="H338" t="s">
        <v>38</v>
      </c>
      <c r="I338">
        <v>104</v>
      </c>
      <c r="J338" s="49">
        <f>VLOOKUP(H338,'1. Productienormen'!$C$6:$E$21,3,FALSE)</f>
        <v>0</v>
      </c>
      <c r="K338" s="49">
        <f>VLOOKUP(H338,'1. Productienormen'!$C$6:$F$21,4,FALSE)</f>
        <v>0</v>
      </c>
      <c r="L338" s="50" t="e">
        <f t="shared" si="34"/>
        <v>#DIV/0!</v>
      </c>
      <c r="M338" s="50" t="e">
        <f t="shared" si="35"/>
        <v>#DIV/0!</v>
      </c>
      <c r="N338" s="51" t="e">
        <f t="shared" si="36"/>
        <v>#DIV/0!</v>
      </c>
    </row>
    <row r="339" spans="1:14" x14ac:dyDescent="0.25">
      <c r="A339" t="s">
        <v>431</v>
      </c>
      <c r="B339" t="s">
        <v>154</v>
      </c>
      <c r="D339" t="s">
        <v>13</v>
      </c>
      <c r="E339" t="s">
        <v>273</v>
      </c>
      <c r="F339" t="s">
        <v>280</v>
      </c>
      <c r="G339">
        <v>40</v>
      </c>
      <c r="H339" t="s">
        <v>14</v>
      </c>
      <c r="I339">
        <v>104</v>
      </c>
      <c r="J339" s="49">
        <f>VLOOKUP(H339,'1. Productienormen'!$C$6:$E$21,3,FALSE)</f>
        <v>0</v>
      </c>
      <c r="K339" s="49">
        <f>VLOOKUP(H339,'1. Productienormen'!$C$6:$F$21,4,FALSE)</f>
        <v>0</v>
      </c>
      <c r="L339" s="50" t="e">
        <f t="shared" si="34"/>
        <v>#DIV/0!</v>
      </c>
      <c r="M339" s="50" t="e">
        <f t="shared" si="35"/>
        <v>#DIV/0!</v>
      </c>
      <c r="N339" s="51" t="e">
        <f t="shared" si="36"/>
        <v>#DIV/0!</v>
      </c>
    </row>
    <row r="340" spans="1:14" x14ac:dyDescent="0.25">
      <c r="A340" t="s">
        <v>431</v>
      </c>
      <c r="B340" t="s">
        <v>154</v>
      </c>
      <c r="D340" t="s">
        <v>309</v>
      </c>
      <c r="E340" t="s">
        <v>112</v>
      </c>
      <c r="F340" t="s">
        <v>280</v>
      </c>
      <c r="G340">
        <v>29</v>
      </c>
      <c r="H340" t="s">
        <v>19</v>
      </c>
      <c r="I340">
        <v>104</v>
      </c>
      <c r="J340" s="49">
        <f>VLOOKUP(H340,'1. Productienormen'!$C$6:$E$21,3,FALSE)</f>
        <v>0</v>
      </c>
      <c r="K340" s="49">
        <f>VLOOKUP(H340,'1. Productienormen'!$C$6:$F$21,4,FALSE)</f>
        <v>0</v>
      </c>
      <c r="L340" s="50" t="e">
        <f t="shared" si="34"/>
        <v>#DIV/0!</v>
      </c>
      <c r="M340" s="50" t="e">
        <f t="shared" si="35"/>
        <v>#DIV/0!</v>
      </c>
      <c r="N340" s="51" t="e">
        <f t="shared" si="36"/>
        <v>#DIV/0!</v>
      </c>
    </row>
    <row r="341" spans="1:14" x14ac:dyDescent="0.25">
      <c r="A341" t="s">
        <v>431</v>
      </c>
      <c r="B341" t="s">
        <v>154</v>
      </c>
      <c r="D341" t="s">
        <v>226</v>
      </c>
      <c r="E341" t="s">
        <v>112</v>
      </c>
      <c r="F341" t="s">
        <v>280</v>
      </c>
      <c r="G341">
        <v>14</v>
      </c>
      <c r="H341" t="s">
        <v>19</v>
      </c>
      <c r="I341">
        <v>104</v>
      </c>
      <c r="J341" s="49">
        <f>VLOOKUP(H341,'1. Productienormen'!$C$6:$E$21,3,FALSE)</f>
        <v>0</v>
      </c>
      <c r="K341" s="49">
        <f>VLOOKUP(H341,'1. Productienormen'!$C$6:$F$21,4,FALSE)</f>
        <v>0</v>
      </c>
      <c r="L341" s="50" t="e">
        <f t="shared" si="34"/>
        <v>#DIV/0!</v>
      </c>
      <c r="M341" s="50" t="e">
        <f t="shared" si="35"/>
        <v>#DIV/0!</v>
      </c>
      <c r="N341" s="51" t="e">
        <f t="shared" si="36"/>
        <v>#DIV/0!</v>
      </c>
    </row>
    <row r="342" spans="1:14" x14ac:dyDescent="0.25">
      <c r="A342" t="s">
        <v>431</v>
      </c>
      <c r="B342" t="s">
        <v>154</v>
      </c>
      <c r="D342" t="s">
        <v>447</v>
      </c>
      <c r="E342" t="s">
        <v>91</v>
      </c>
      <c r="F342" t="s">
        <v>280</v>
      </c>
      <c r="G342">
        <v>11</v>
      </c>
      <c r="H342" t="s">
        <v>43</v>
      </c>
      <c r="I342">
        <v>52</v>
      </c>
      <c r="J342" s="49">
        <f>VLOOKUP(H342,'1. Productienormen'!$C$6:$E$21,3,FALSE)</f>
        <v>0</v>
      </c>
      <c r="K342" s="49">
        <f>VLOOKUP(H342,'1. Productienormen'!$C$6:$F$21,4,FALSE)</f>
        <v>0</v>
      </c>
      <c r="L342" s="50" t="e">
        <f t="shared" si="34"/>
        <v>#DIV/0!</v>
      </c>
      <c r="M342" s="50" t="e">
        <f t="shared" si="35"/>
        <v>#DIV/0!</v>
      </c>
      <c r="N342" s="51" t="e">
        <f t="shared" si="36"/>
        <v>#DIV/0!</v>
      </c>
    </row>
    <row r="343" spans="1:14" x14ac:dyDescent="0.25">
      <c r="A343" t="s">
        <v>431</v>
      </c>
      <c r="B343" t="s">
        <v>154</v>
      </c>
      <c r="D343" t="s">
        <v>448</v>
      </c>
      <c r="E343" t="s">
        <v>77</v>
      </c>
      <c r="F343" t="s">
        <v>280</v>
      </c>
      <c r="G343">
        <v>13</v>
      </c>
      <c r="H343" t="s">
        <v>43</v>
      </c>
      <c r="I343">
        <v>104</v>
      </c>
      <c r="J343" s="49">
        <f>VLOOKUP(H343,'1. Productienormen'!$C$6:$E$21,3,FALSE)</f>
        <v>0</v>
      </c>
      <c r="K343" s="49">
        <f>VLOOKUP(H343,'1. Productienormen'!$C$6:$F$21,4,FALSE)</f>
        <v>0</v>
      </c>
      <c r="L343" s="50" t="e">
        <f t="shared" si="34"/>
        <v>#DIV/0!</v>
      </c>
      <c r="M343" s="50" t="e">
        <f t="shared" si="35"/>
        <v>#DIV/0!</v>
      </c>
      <c r="N343" s="51" t="e">
        <f t="shared" si="36"/>
        <v>#DIV/0!</v>
      </c>
    </row>
    <row r="344" spans="1:14" x14ac:dyDescent="0.25">
      <c r="A344" t="s">
        <v>431</v>
      </c>
      <c r="B344" t="s">
        <v>64</v>
      </c>
      <c r="D344" t="s">
        <v>23</v>
      </c>
      <c r="E344" t="s">
        <v>23</v>
      </c>
      <c r="F344" t="s">
        <v>449</v>
      </c>
      <c r="G344">
        <v>284</v>
      </c>
      <c r="H344" t="s">
        <v>24</v>
      </c>
      <c r="I344">
        <v>12</v>
      </c>
      <c r="J344" s="49">
        <f>VLOOKUP(H344,'1. Productienormen'!$C$6:$E$21,3,FALSE)</f>
        <v>0</v>
      </c>
      <c r="K344" s="49">
        <f>VLOOKUP(H344,'1. Productienormen'!$C$6:$F$21,4,FALSE)</f>
        <v>0</v>
      </c>
      <c r="L344" s="50" t="e">
        <f t="shared" si="34"/>
        <v>#DIV/0!</v>
      </c>
      <c r="M344" s="50" t="e">
        <f t="shared" si="35"/>
        <v>#DIV/0!</v>
      </c>
      <c r="N344" s="51" t="e">
        <f t="shared" si="36"/>
        <v>#DIV/0!</v>
      </c>
    </row>
    <row r="345" spans="1:14" x14ac:dyDescent="0.25">
      <c r="A345" t="s">
        <v>431</v>
      </c>
      <c r="B345" t="s">
        <v>441</v>
      </c>
      <c r="D345" t="s">
        <v>450</v>
      </c>
      <c r="E345" t="s">
        <v>286</v>
      </c>
      <c r="F345" t="s">
        <v>449</v>
      </c>
      <c r="G345">
        <v>4</v>
      </c>
      <c r="H345" t="s">
        <v>43</v>
      </c>
      <c r="I345">
        <v>4</v>
      </c>
      <c r="J345" s="49">
        <f>VLOOKUP(H345,'1. Productienormen'!$C$6:$E$21,3,FALSE)</f>
        <v>0</v>
      </c>
      <c r="K345" s="49">
        <f>VLOOKUP(H345,'1. Productienormen'!$C$6:$F$21,4,FALSE)</f>
        <v>0</v>
      </c>
      <c r="L345" s="50" t="e">
        <f t="shared" si="34"/>
        <v>#DIV/0!</v>
      </c>
      <c r="M345" s="50" t="e">
        <f t="shared" si="35"/>
        <v>#DIV/0!</v>
      </c>
      <c r="N345" s="51" t="e">
        <f t="shared" si="36"/>
        <v>#DIV/0!</v>
      </c>
    </row>
    <row r="346" spans="1:14" s="19" customFormat="1" x14ac:dyDescent="0.25">
      <c r="A346" s="19" t="s">
        <v>451</v>
      </c>
      <c r="G346" s="61">
        <f>SUM(G317:G345)</f>
        <v>617.75</v>
      </c>
      <c r="L346" s="52" t="e">
        <f>SUM(L317:L345)</f>
        <v>#DIV/0!</v>
      </c>
      <c r="M346" s="52" t="e">
        <f t="shared" ref="M346:N346" si="37">SUM(M317:M345)</f>
        <v>#DIV/0!</v>
      </c>
      <c r="N346" s="53" t="e">
        <f t="shared" si="37"/>
        <v>#DIV/0!</v>
      </c>
    </row>
    <row r="347" spans="1:14" x14ac:dyDescent="0.25">
      <c r="K347"/>
    </row>
    <row r="348" spans="1:14" x14ac:dyDescent="0.25">
      <c r="A348" t="s">
        <v>452</v>
      </c>
      <c r="B348" t="s">
        <v>64</v>
      </c>
      <c r="D348" t="s">
        <v>453</v>
      </c>
      <c r="E348" t="s">
        <v>80</v>
      </c>
      <c r="F348" t="s">
        <v>550</v>
      </c>
      <c r="G348">
        <v>12</v>
      </c>
      <c r="H348" t="s">
        <v>45</v>
      </c>
      <c r="I348">
        <v>104</v>
      </c>
      <c r="J348" s="49">
        <f>VLOOKUP(H348,'1. Productienormen'!$C$6:$E$21,3,FALSE)</f>
        <v>0</v>
      </c>
      <c r="K348" s="49">
        <f>VLOOKUP(H348,'1. Productienormen'!$C$6:$F$21,4,FALSE)</f>
        <v>0</v>
      </c>
      <c r="L348" s="50" t="e">
        <f t="shared" si="34"/>
        <v>#DIV/0!</v>
      </c>
      <c r="M348" s="50" t="e">
        <f t="shared" si="35"/>
        <v>#DIV/0!</v>
      </c>
      <c r="N348" s="51" t="e">
        <f t="shared" si="36"/>
        <v>#DIV/0!</v>
      </c>
    </row>
    <row r="349" spans="1:14" x14ac:dyDescent="0.25">
      <c r="A349" t="s">
        <v>452</v>
      </c>
      <c r="B349" t="s">
        <v>64</v>
      </c>
      <c r="D349" t="s">
        <v>454</v>
      </c>
      <c r="E349" t="s">
        <v>91</v>
      </c>
      <c r="F349" t="s">
        <v>297</v>
      </c>
      <c r="G349">
        <v>27</v>
      </c>
      <c r="H349" t="s">
        <v>43</v>
      </c>
      <c r="I349">
        <v>2</v>
      </c>
      <c r="J349" s="49">
        <f>VLOOKUP(H349,'1. Productienormen'!$C$6:$E$21,3,FALSE)</f>
        <v>0</v>
      </c>
      <c r="K349" s="49">
        <f>VLOOKUP(H349,'1. Productienormen'!$C$6:$F$21,4,FALSE)</f>
        <v>0</v>
      </c>
      <c r="L349" s="50" t="e">
        <f t="shared" si="34"/>
        <v>#DIV/0!</v>
      </c>
      <c r="M349" s="50" t="e">
        <f t="shared" si="35"/>
        <v>#DIV/0!</v>
      </c>
      <c r="N349" s="51" t="e">
        <f t="shared" si="36"/>
        <v>#DIV/0!</v>
      </c>
    </row>
    <row r="350" spans="1:14" x14ac:dyDescent="0.25">
      <c r="A350" t="s">
        <v>452</v>
      </c>
      <c r="B350" t="s">
        <v>64</v>
      </c>
      <c r="D350" t="s">
        <v>142</v>
      </c>
      <c r="E350" t="s">
        <v>77</v>
      </c>
      <c r="F350" t="s">
        <v>297</v>
      </c>
      <c r="G350">
        <v>4.5999999999999996</v>
      </c>
      <c r="H350" t="s">
        <v>43</v>
      </c>
      <c r="I350">
        <v>104</v>
      </c>
      <c r="J350" s="49">
        <f>VLOOKUP(H350,'1. Productienormen'!$C$6:$E$21,3,FALSE)</f>
        <v>0</v>
      </c>
      <c r="K350" s="49">
        <f>VLOOKUP(H350,'1. Productienormen'!$C$6:$F$21,4,FALSE)</f>
        <v>0</v>
      </c>
      <c r="L350" s="50" t="e">
        <f t="shared" si="34"/>
        <v>#DIV/0!</v>
      </c>
      <c r="M350" s="50" t="e">
        <f t="shared" si="35"/>
        <v>#DIV/0!</v>
      </c>
      <c r="N350" s="51" t="e">
        <f t="shared" si="36"/>
        <v>#DIV/0!</v>
      </c>
    </row>
    <row r="351" spans="1:14" x14ac:dyDescent="0.25">
      <c r="A351" t="s">
        <v>452</v>
      </c>
      <c r="B351" t="s">
        <v>64</v>
      </c>
      <c r="D351" t="s">
        <v>142</v>
      </c>
      <c r="E351" t="s">
        <v>77</v>
      </c>
      <c r="F351" t="s">
        <v>297</v>
      </c>
      <c r="G351">
        <v>1.5</v>
      </c>
      <c r="H351" t="s">
        <v>43</v>
      </c>
      <c r="I351">
        <v>104</v>
      </c>
      <c r="J351" s="49">
        <f>VLOOKUP(H351,'1. Productienormen'!$C$6:$E$21,3,FALSE)</f>
        <v>0</v>
      </c>
      <c r="K351" s="49">
        <f>VLOOKUP(H351,'1. Productienormen'!$C$6:$F$21,4,FALSE)</f>
        <v>0</v>
      </c>
      <c r="L351" s="50" t="e">
        <f t="shared" si="34"/>
        <v>#DIV/0!</v>
      </c>
      <c r="M351" s="50" t="e">
        <f t="shared" si="35"/>
        <v>#DIV/0!</v>
      </c>
      <c r="N351" s="51" t="e">
        <f t="shared" si="36"/>
        <v>#DIV/0!</v>
      </c>
    </row>
    <row r="352" spans="1:14" x14ac:dyDescent="0.25">
      <c r="A352" t="s">
        <v>452</v>
      </c>
      <c r="B352" t="s">
        <v>64</v>
      </c>
      <c r="D352" t="s">
        <v>440</v>
      </c>
      <c r="E352" t="s">
        <v>105</v>
      </c>
      <c r="F352" t="s">
        <v>297</v>
      </c>
      <c r="G352">
        <v>20</v>
      </c>
      <c r="H352" t="s">
        <v>35</v>
      </c>
      <c r="I352">
        <v>104</v>
      </c>
      <c r="J352" s="49">
        <f>VLOOKUP(H352,'1. Productienormen'!$C$6:$E$21,3,FALSE)</f>
        <v>0</v>
      </c>
      <c r="K352" s="49">
        <f>VLOOKUP(H352,'1. Productienormen'!$C$6:$F$21,4,FALSE)</f>
        <v>0</v>
      </c>
      <c r="L352" s="50" t="e">
        <f t="shared" si="34"/>
        <v>#DIV/0!</v>
      </c>
      <c r="M352" s="50" t="e">
        <f t="shared" si="35"/>
        <v>#DIV/0!</v>
      </c>
      <c r="N352" s="51" t="e">
        <f t="shared" si="36"/>
        <v>#DIV/0!</v>
      </c>
    </row>
    <row r="353" spans="1:14" x14ac:dyDescent="0.25">
      <c r="A353" t="s">
        <v>452</v>
      </c>
      <c r="B353" t="s">
        <v>64</v>
      </c>
      <c r="D353" t="s">
        <v>292</v>
      </c>
      <c r="E353" t="s">
        <v>97</v>
      </c>
      <c r="F353" t="s">
        <v>297</v>
      </c>
      <c r="G353">
        <v>12.3</v>
      </c>
      <c r="H353" t="s">
        <v>27</v>
      </c>
      <c r="I353">
        <v>104</v>
      </c>
      <c r="J353" s="49">
        <f>VLOOKUP(H353,'1. Productienormen'!$C$6:$E$21,3,FALSE)</f>
        <v>0</v>
      </c>
      <c r="K353" s="49">
        <f>VLOOKUP(H353,'1. Productienormen'!$C$6:$F$21,4,FALSE)</f>
        <v>0</v>
      </c>
      <c r="L353" s="50" t="e">
        <f t="shared" si="34"/>
        <v>#DIV/0!</v>
      </c>
      <c r="M353" s="50" t="e">
        <f t="shared" si="35"/>
        <v>#DIV/0!</v>
      </c>
      <c r="N353" s="51" t="e">
        <f t="shared" si="36"/>
        <v>#DIV/0!</v>
      </c>
    </row>
    <row r="354" spans="1:14" x14ac:dyDescent="0.25">
      <c r="A354" t="s">
        <v>452</v>
      </c>
      <c r="B354" t="s">
        <v>64</v>
      </c>
      <c r="D354" t="s">
        <v>294</v>
      </c>
      <c r="E354" t="s">
        <v>97</v>
      </c>
      <c r="F354" t="s">
        <v>297</v>
      </c>
      <c r="G354">
        <v>5.8</v>
      </c>
      <c r="H354" t="s">
        <v>27</v>
      </c>
      <c r="I354">
        <v>104</v>
      </c>
      <c r="J354" s="49">
        <f>VLOOKUP(H354,'1. Productienormen'!$C$6:$E$21,3,FALSE)</f>
        <v>0</v>
      </c>
      <c r="K354" s="49">
        <f>VLOOKUP(H354,'1. Productienormen'!$C$6:$F$21,4,FALSE)</f>
        <v>0</v>
      </c>
      <c r="L354" s="50" t="e">
        <f t="shared" si="34"/>
        <v>#DIV/0!</v>
      </c>
      <c r="M354" s="50" t="e">
        <f t="shared" si="35"/>
        <v>#DIV/0!</v>
      </c>
      <c r="N354" s="51" t="e">
        <f t="shared" si="36"/>
        <v>#DIV/0!</v>
      </c>
    </row>
    <row r="355" spans="1:14" x14ac:dyDescent="0.25">
      <c r="A355" t="s">
        <v>452</v>
      </c>
      <c r="B355" t="s">
        <v>64</v>
      </c>
      <c r="D355" t="s">
        <v>455</v>
      </c>
      <c r="E355" t="s">
        <v>105</v>
      </c>
      <c r="F355" t="s">
        <v>297</v>
      </c>
      <c r="G355">
        <v>4.8</v>
      </c>
      <c r="H355" t="s">
        <v>35</v>
      </c>
      <c r="I355">
        <v>104</v>
      </c>
      <c r="J355" s="49">
        <f>VLOOKUP(H355,'1. Productienormen'!$C$6:$E$21,3,FALSE)</f>
        <v>0</v>
      </c>
      <c r="K355" s="49">
        <f>VLOOKUP(H355,'1. Productienormen'!$C$6:$F$21,4,FALSE)</f>
        <v>0</v>
      </c>
      <c r="L355" s="50" t="e">
        <f t="shared" si="34"/>
        <v>#DIV/0!</v>
      </c>
      <c r="M355" s="50" t="e">
        <f t="shared" si="35"/>
        <v>#DIV/0!</v>
      </c>
      <c r="N355" s="51" t="e">
        <f t="shared" si="36"/>
        <v>#DIV/0!</v>
      </c>
    </row>
    <row r="356" spans="1:14" x14ac:dyDescent="0.25">
      <c r="A356" t="s">
        <v>452</v>
      </c>
      <c r="B356" t="s">
        <v>64</v>
      </c>
      <c r="D356" t="s">
        <v>456</v>
      </c>
      <c r="E356" t="s">
        <v>97</v>
      </c>
      <c r="F356" t="s">
        <v>297</v>
      </c>
      <c r="G356">
        <v>10.5</v>
      </c>
      <c r="H356" t="s">
        <v>27</v>
      </c>
      <c r="I356">
        <v>104</v>
      </c>
      <c r="J356" s="49">
        <f>VLOOKUP(H356,'1. Productienormen'!$C$6:$E$21,3,FALSE)</f>
        <v>0</v>
      </c>
      <c r="K356" s="49">
        <f>VLOOKUP(H356,'1. Productienormen'!$C$6:$F$21,4,FALSE)</f>
        <v>0</v>
      </c>
      <c r="L356" s="50" t="e">
        <f t="shared" si="34"/>
        <v>#DIV/0!</v>
      </c>
      <c r="M356" s="50" t="e">
        <f t="shared" si="35"/>
        <v>#DIV/0!</v>
      </c>
      <c r="N356" s="51" t="e">
        <f t="shared" si="36"/>
        <v>#DIV/0!</v>
      </c>
    </row>
    <row r="357" spans="1:14" x14ac:dyDescent="0.25">
      <c r="A357" t="s">
        <v>452</v>
      </c>
      <c r="B357" t="s">
        <v>64</v>
      </c>
      <c r="D357" t="s">
        <v>457</v>
      </c>
      <c r="E357" t="s">
        <v>70</v>
      </c>
      <c r="F357" t="s">
        <v>287</v>
      </c>
      <c r="G357">
        <v>9.3000000000000007</v>
      </c>
      <c r="H357" t="s">
        <v>8</v>
      </c>
      <c r="I357">
        <v>104</v>
      </c>
      <c r="J357" s="49">
        <f>VLOOKUP(H357,'1. Productienormen'!$C$6:$E$21,3,FALSE)</f>
        <v>0</v>
      </c>
      <c r="K357" s="49">
        <f>VLOOKUP(H357,'1. Productienormen'!$C$6:$F$21,4,FALSE)</f>
        <v>0</v>
      </c>
      <c r="L357" s="50" t="e">
        <f t="shared" si="34"/>
        <v>#DIV/0!</v>
      </c>
      <c r="M357" s="50" t="e">
        <f t="shared" si="35"/>
        <v>#DIV/0!</v>
      </c>
      <c r="N357" s="51" t="e">
        <f t="shared" si="36"/>
        <v>#DIV/0!</v>
      </c>
    </row>
    <row r="358" spans="1:14" x14ac:dyDescent="0.25">
      <c r="A358" t="s">
        <v>452</v>
      </c>
      <c r="B358" t="s">
        <v>64</v>
      </c>
      <c r="D358" t="s">
        <v>23</v>
      </c>
      <c r="E358" t="s">
        <v>23</v>
      </c>
      <c r="F358" t="s">
        <v>121</v>
      </c>
      <c r="G358">
        <v>23.2</v>
      </c>
      <c r="H358" t="s">
        <v>24</v>
      </c>
      <c r="I358">
        <v>12</v>
      </c>
      <c r="J358" s="49">
        <f>VLOOKUP(H358,'1. Productienormen'!$C$6:$E$21,3,FALSE)</f>
        <v>0</v>
      </c>
      <c r="K358" s="49">
        <f>VLOOKUP(H358,'1. Productienormen'!$C$6:$F$21,4,FALSE)</f>
        <v>0</v>
      </c>
      <c r="L358" s="50" t="e">
        <f t="shared" si="34"/>
        <v>#DIV/0!</v>
      </c>
      <c r="M358" s="50" t="e">
        <f t="shared" si="35"/>
        <v>#DIV/0!</v>
      </c>
      <c r="N358" s="51" t="e">
        <f t="shared" si="36"/>
        <v>#DIV/0!</v>
      </c>
    </row>
    <row r="359" spans="1:14" x14ac:dyDescent="0.25">
      <c r="A359" t="s">
        <v>452</v>
      </c>
      <c r="B359" t="s">
        <v>306</v>
      </c>
      <c r="D359" t="s">
        <v>142</v>
      </c>
      <c r="E359" t="s">
        <v>77</v>
      </c>
      <c r="F359" t="s">
        <v>287</v>
      </c>
      <c r="G359">
        <v>30</v>
      </c>
      <c r="H359" t="s">
        <v>43</v>
      </c>
      <c r="I359">
        <v>104</v>
      </c>
      <c r="J359" s="49">
        <f>VLOOKUP(H359,'1. Productienormen'!$C$6:$E$21,3,FALSE)</f>
        <v>0</v>
      </c>
      <c r="K359" s="49">
        <f>VLOOKUP(H359,'1. Productienormen'!$C$6:$F$21,4,FALSE)</f>
        <v>0</v>
      </c>
      <c r="L359" s="50" t="e">
        <f t="shared" si="34"/>
        <v>#DIV/0!</v>
      </c>
      <c r="M359" s="50" t="e">
        <f t="shared" si="35"/>
        <v>#DIV/0!</v>
      </c>
      <c r="N359" s="51" t="e">
        <f t="shared" si="36"/>
        <v>#DIV/0!</v>
      </c>
    </row>
    <row r="360" spans="1:14" x14ac:dyDescent="0.25">
      <c r="A360" t="s">
        <v>452</v>
      </c>
      <c r="B360" t="s">
        <v>306</v>
      </c>
      <c r="D360" t="s">
        <v>458</v>
      </c>
      <c r="E360" t="s">
        <v>77</v>
      </c>
      <c r="F360" t="s">
        <v>287</v>
      </c>
      <c r="G360">
        <v>9</v>
      </c>
      <c r="H360" t="s">
        <v>43</v>
      </c>
      <c r="I360">
        <v>104</v>
      </c>
      <c r="J360" s="49">
        <f>VLOOKUP(H360,'1. Productienormen'!$C$6:$E$21,3,FALSE)</f>
        <v>0</v>
      </c>
      <c r="K360" s="49">
        <f>VLOOKUP(H360,'1. Productienormen'!$C$6:$F$21,4,FALSE)</f>
        <v>0</v>
      </c>
      <c r="L360" s="50" t="e">
        <f t="shared" si="34"/>
        <v>#DIV/0!</v>
      </c>
      <c r="M360" s="50" t="e">
        <f t="shared" si="35"/>
        <v>#DIV/0!</v>
      </c>
      <c r="N360" s="51" t="e">
        <f t="shared" si="36"/>
        <v>#DIV/0!</v>
      </c>
    </row>
    <row r="361" spans="1:14" x14ac:dyDescent="0.25">
      <c r="A361" t="s">
        <v>452</v>
      </c>
      <c r="B361" t="s">
        <v>306</v>
      </c>
      <c r="D361" t="s">
        <v>459</v>
      </c>
      <c r="E361" t="s">
        <v>70</v>
      </c>
      <c r="F361" t="s">
        <v>229</v>
      </c>
      <c r="G361">
        <v>15.4</v>
      </c>
      <c r="H361" t="s">
        <v>11</v>
      </c>
      <c r="I361">
        <v>104</v>
      </c>
      <c r="J361" s="49">
        <f>VLOOKUP(H361,'1. Productienormen'!$C$6:$E$21,3,FALSE)</f>
        <v>0</v>
      </c>
      <c r="K361" s="49">
        <f>VLOOKUP(H361,'1. Productienormen'!$C$6:$F$21,4,FALSE)</f>
        <v>0</v>
      </c>
      <c r="L361" s="50" t="e">
        <f t="shared" si="34"/>
        <v>#DIV/0!</v>
      </c>
      <c r="M361" s="50" t="e">
        <f t="shared" si="35"/>
        <v>#DIV/0!</v>
      </c>
      <c r="N361" s="51" t="e">
        <f t="shared" si="36"/>
        <v>#DIV/0!</v>
      </c>
    </row>
    <row r="362" spans="1:14" x14ac:dyDescent="0.25">
      <c r="A362" t="s">
        <v>452</v>
      </c>
      <c r="B362" t="s">
        <v>306</v>
      </c>
      <c r="D362" t="s">
        <v>460</v>
      </c>
      <c r="E362" t="s">
        <v>70</v>
      </c>
      <c r="F362" t="s">
        <v>229</v>
      </c>
      <c r="G362">
        <v>30</v>
      </c>
      <c r="H362" t="s">
        <v>11</v>
      </c>
      <c r="I362">
        <v>104</v>
      </c>
      <c r="J362" s="49">
        <f>VLOOKUP(H362,'1. Productienormen'!$C$6:$E$21,3,FALSE)</f>
        <v>0</v>
      </c>
      <c r="K362" s="49">
        <f>VLOOKUP(H362,'1. Productienormen'!$C$6:$F$21,4,FALSE)</f>
        <v>0</v>
      </c>
      <c r="L362" s="50" t="e">
        <f t="shared" si="34"/>
        <v>#DIV/0!</v>
      </c>
      <c r="M362" s="50" t="e">
        <f t="shared" si="35"/>
        <v>#DIV/0!</v>
      </c>
      <c r="N362" s="51" t="e">
        <f t="shared" si="36"/>
        <v>#DIV/0!</v>
      </c>
    </row>
    <row r="363" spans="1:14" x14ac:dyDescent="0.25">
      <c r="A363" t="s">
        <v>452</v>
      </c>
      <c r="B363" t="s">
        <v>306</v>
      </c>
      <c r="D363" t="s">
        <v>424</v>
      </c>
      <c r="E363" t="s">
        <v>97</v>
      </c>
      <c r="F363" t="s">
        <v>297</v>
      </c>
      <c r="G363">
        <v>1.3</v>
      </c>
      <c r="H363" t="s">
        <v>27</v>
      </c>
      <c r="I363">
        <v>104</v>
      </c>
      <c r="J363" s="49">
        <f>VLOOKUP(H363,'1. Productienormen'!$C$6:$E$21,3,FALSE)</f>
        <v>0</v>
      </c>
      <c r="K363" s="49">
        <f>VLOOKUP(H363,'1. Productienormen'!$C$6:$F$21,4,FALSE)</f>
        <v>0</v>
      </c>
      <c r="L363" s="50" t="e">
        <f t="shared" si="34"/>
        <v>#DIV/0!</v>
      </c>
      <c r="M363" s="50" t="e">
        <f t="shared" si="35"/>
        <v>#DIV/0!</v>
      </c>
      <c r="N363" s="51" t="e">
        <f t="shared" si="36"/>
        <v>#DIV/0!</v>
      </c>
    </row>
    <row r="364" spans="1:14" x14ac:dyDescent="0.25">
      <c r="A364" t="s">
        <v>452</v>
      </c>
      <c r="B364" t="s">
        <v>306</v>
      </c>
      <c r="D364" t="s">
        <v>420</v>
      </c>
      <c r="E364" t="s">
        <v>97</v>
      </c>
      <c r="F364" t="s">
        <v>297</v>
      </c>
      <c r="G364">
        <v>1.3</v>
      </c>
      <c r="H364" t="s">
        <v>27</v>
      </c>
      <c r="I364">
        <v>104</v>
      </c>
      <c r="J364" s="49">
        <f>VLOOKUP(H364,'1. Productienormen'!$C$6:$E$21,3,FALSE)</f>
        <v>0</v>
      </c>
      <c r="K364" s="49">
        <f>VLOOKUP(H364,'1. Productienormen'!$C$6:$F$21,4,FALSE)</f>
        <v>0</v>
      </c>
      <c r="L364" s="50" t="e">
        <f t="shared" si="34"/>
        <v>#DIV/0!</v>
      </c>
      <c r="M364" s="50" t="e">
        <f t="shared" si="35"/>
        <v>#DIV/0!</v>
      </c>
      <c r="N364" s="51" t="e">
        <f t="shared" si="36"/>
        <v>#DIV/0!</v>
      </c>
    </row>
    <row r="365" spans="1:14" x14ac:dyDescent="0.25">
      <c r="A365" t="s">
        <v>452</v>
      </c>
      <c r="B365" t="s">
        <v>306</v>
      </c>
      <c r="D365" t="s">
        <v>311</v>
      </c>
      <c r="E365" t="s">
        <v>115</v>
      </c>
      <c r="F365" t="s">
        <v>287</v>
      </c>
      <c r="G365">
        <v>48.6</v>
      </c>
      <c r="H365" t="s">
        <v>38</v>
      </c>
      <c r="I365">
        <v>104</v>
      </c>
      <c r="J365" s="49">
        <f>VLOOKUP(H365,'1. Productienormen'!$C$6:$E$21,3,FALSE)</f>
        <v>0</v>
      </c>
      <c r="K365" s="49">
        <f>VLOOKUP(H365,'1. Productienormen'!$C$6:$F$21,4,FALSE)</f>
        <v>0</v>
      </c>
      <c r="L365" s="50" t="e">
        <f t="shared" si="34"/>
        <v>#DIV/0!</v>
      </c>
      <c r="M365" s="50" t="e">
        <f t="shared" si="35"/>
        <v>#DIV/0!</v>
      </c>
      <c r="N365" s="51" t="e">
        <f t="shared" si="36"/>
        <v>#DIV/0!</v>
      </c>
    </row>
    <row r="366" spans="1:14" x14ac:dyDescent="0.25">
      <c r="A366" t="s">
        <v>452</v>
      </c>
      <c r="B366" t="s">
        <v>306</v>
      </c>
      <c r="D366" t="s">
        <v>309</v>
      </c>
      <c r="E366" t="s">
        <v>112</v>
      </c>
      <c r="F366" t="s">
        <v>287</v>
      </c>
      <c r="G366">
        <v>62</v>
      </c>
      <c r="H366" t="s">
        <v>19</v>
      </c>
      <c r="I366">
        <v>52</v>
      </c>
      <c r="J366" s="49">
        <f>VLOOKUP(H366,'1. Productienormen'!$C$6:$E$21,3,FALSE)</f>
        <v>0</v>
      </c>
      <c r="K366" s="49">
        <f>VLOOKUP(H366,'1. Productienormen'!$C$6:$F$21,4,FALSE)</f>
        <v>0</v>
      </c>
      <c r="L366" s="50" t="e">
        <f t="shared" si="34"/>
        <v>#DIV/0!</v>
      </c>
      <c r="M366" s="50" t="e">
        <f t="shared" si="35"/>
        <v>#DIV/0!</v>
      </c>
      <c r="N366" s="51" t="e">
        <f t="shared" si="36"/>
        <v>#DIV/0!</v>
      </c>
    </row>
    <row r="367" spans="1:14" x14ac:dyDescent="0.25">
      <c r="A367" t="s">
        <v>452</v>
      </c>
      <c r="B367" t="s">
        <v>306</v>
      </c>
      <c r="D367" t="s">
        <v>226</v>
      </c>
      <c r="E367" t="s">
        <v>112</v>
      </c>
      <c r="F367" t="s">
        <v>98</v>
      </c>
      <c r="G367">
        <v>10.7</v>
      </c>
      <c r="H367" t="s">
        <v>19</v>
      </c>
      <c r="I367">
        <v>52</v>
      </c>
      <c r="J367" s="49">
        <f>VLOOKUP(H367,'1. Productienormen'!$C$6:$E$21,3,FALSE)</f>
        <v>0</v>
      </c>
      <c r="K367" s="49">
        <f>VLOOKUP(H367,'1. Productienormen'!$C$6:$F$21,4,FALSE)</f>
        <v>0</v>
      </c>
      <c r="L367" s="50" t="e">
        <f t="shared" si="34"/>
        <v>#DIV/0!</v>
      </c>
      <c r="M367" s="50" t="e">
        <f t="shared" si="35"/>
        <v>#DIV/0!</v>
      </c>
      <c r="N367" s="51" t="e">
        <f t="shared" si="36"/>
        <v>#DIV/0!</v>
      </c>
    </row>
    <row r="368" spans="1:14" x14ac:dyDescent="0.25">
      <c r="A368" t="s">
        <v>452</v>
      </c>
      <c r="B368" t="s">
        <v>306</v>
      </c>
      <c r="D368" t="s">
        <v>461</v>
      </c>
      <c r="E368" t="s">
        <v>91</v>
      </c>
      <c r="F368" t="s">
        <v>98</v>
      </c>
      <c r="G368">
        <v>10.8</v>
      </c>
      <c r="H368" t="s">
        <v>43</v>
      </c>
      <c r="I368">
        <v>52</v>
      </c>
      <c r="J368" s="49">
        <f>VLOOKUP(H368,'1. Productienormen'!$C$6:$E$21,3,FALSE)</f>
        <v>0</v>
      </c>
      <c r="K368" s="49">
        <f>VLOOKUP(H368,'1. Productienormen'!$C$6:$F$21,4,FALSE)</f>
        <v>0</v>
      </c>
      <c r="L368" s="50" t="e">
        <f t="shared" si="34"/>
        <v>#DIV/0!</v>
      </c>
      <c r="M368" s="50" t="e">
        <f t="shared" si="35"/>
        <v>#DIV/0!</v>
      </c>
      <c r="N368" s="51" t="e">
        <f t="shared" si="36"/>
        <v>#DIV/0!</v>
      </c>
    </row>
    <row r="369" spans="1:14" x14ac:dyDescent="0.25">
      <c r="A369" t="s">
        <v>452</v>
      </c>
      <c r="B369" t="s">
        <v>306</v>
      </c>
      <c r="D369" t="s">
        <v>462</v>
      </c>
      <c r="E369" t="s">
        <v>91</v>
      </c>
      <c r="F369" t="s">
        <v>287</v>
      </c>
      <c r="G369">
        <v>40</v>
      </c>
      <c r="H369" t="s">
        <v>43</v>
      </c>
      <c r="I369">
        <v>2</v>
      </c>
      <c r="J369" s="49">
        <f>VLOOKUP(H369,'1. Productienormen'!$C$6:$E$21,3,FALSE)</f>
        <v>0</v>
      </c>
      <c r="K369" s="49">
        <f>VLOOKUP(H369,'1. Productienormen'!$C$6:$F$21,4,FALSE)</f>
        <v>0</v>
      </c>
      <c r="L369" s="50" t="e">
        <f t="shared" si="34"/>
        <v>#DIV/0!</v>
      </c>
      <c r="M369" s="50" t="e">
        <f t="shared" si="35"/>
        <v>#DIV/0!</v>
      </c>
      <c r="N369" s="51" t="e">
        <f t="shared" si="36"/>
        <v>#DIV/0!</v>
      </c>
    </row>
    <row r="370" spans="1:14" s="19" customFormat="1" x14ac:dyDescent="0.25">
      <c r="A370" s="19" t="s">
        <v>463</v>
      </c>
      <c r="G370" s="61">
        <f>SUM(G348:G369)</f>
        <v>390.1</v>
      </c>
      <c r="L370" s="52" t="e">
        <f>SUM(L348:L369)</f>
        <v>#DIV/0!</v>
      </c>
      <c r="M370" s="52" t="e">
        <f t="shared" ref="M370:N370" si="38">SUM(M348:M369)</f>
        <v>#DIV/0!</v>
      </c>
      <c r="N370" s="53" t="e">
        <f t="shared" si="38"/>
        <v>#DIV/0!</v>
      </c>
    </row>
    <row r="371" spans="1:14" x14ac:dyDescent="0.25">
      <c r="K371"/>
    </row>
    <row r="372" spans="1:14" x14ac:dyDescent="0.25">
      <c r="A372" t="s">
        <v>464</v>
      </c>
      <c r="B372" t="s">
        <v>465</v>
      </c>
      <c r="D372" t="s">
        <v>23</v>
      </c>
      <c r="E372" t="s">
        <v>23</v>
      </c>
      <c r="F372" t="s">
        <v>449</v>
      </c>
      <c r="G372">
        <v>46.5</v>
      </c>
      <c r="H372" t="s">
        <v>24</v>
      </c>
      <c r="I372">
        <v>12</v>
      </c>
      <c r="J372" s="49">
        <f>VLOOKUP(H372,'1. Productienormen'!$C$6:$E$21,3,FALSE)</f>
        <v>0</v>
      </c>
      <c r="K372" s="49">
        <f>VLOOKUP(H372,'1. Productienormen'!$C$6:$F$21,4,FALSE)</f>
        <v>0</v>
      </c>
      <c r="L372" s="50" t="e">
        <f t="shared" ref="L372:L381" si="39">G372/J372</f>
        <v>#DIV/0!</v>
      </c>
      <c r="M372" s="50" t="e">
        <f t="shared" ref="M372" si="40">L372*I372</f>
        <v>#DIV/0!</v>
      </c>
      <c r="N372" s="51" t="e">
        <f t="shared" ref="N372" si="41">M372*K372</f>
        <v>#DIV/0!</v>
      </c>
    </row>
    <row r="373" spans="1:14" s="19" customFormat="1" x14ac:dyDescent="0.25">
      <c r="A373" s="19" t="s">
        <v>466</v>
      </c>
      <c r="G373" s="61">
        <f>G372</f>
        <v>46.5</v>
      </c>
      <c r="L373" s="52" t="e">
        <f>L372</f>
        <v>#DIV/0!</v>
      </c>
      <c r="M373" s="52" t="e">
        <f>M372</f>
        <v>#DIV/0!</v>
      </c>
      <c r="N373" s="53" t="e">
        <f>N372</f>
        <v>#DIV/0!</v>
      </c>
    </row>
    <row r="374" spans="1:14" x14ac:dyDescent="0.25">
      <c r="K374"/>
    </row>
    <row r="375" spans="1:14" x14ac:dyDescent="0.25">
      <c r="A375" t="s">
        <v>467</v>
      </c>
      <c r="B375" t="s">
        <v>465</v>
      </c>
      <c r="D375" t="s">
        <v>23</v>
      </c>
      <c r="E375" t="s">
        <v>23</v>
      </c>
      <c r="F375" t="s">
        <v>121</v>
      </c>
      <c r="G375">
        <v>220</v>
      </c>
      <c r="H375" t="s">
        <v>24</v>
      </c>
      <c r="I375">
        <v>12</v>
      </c>
      <c r="J375" s="49">
        <f>VLOOKUP(H375,'1. Productienormen'!$C$6:$E$21,3,FALSE)</f>
        <v>0</v>
      </c>
      <c r="K375" s="49">
        <f>VLOOKUP(H375,'1. Productienormen'!$C$6:$F$21,4,FALSE)</f>
        <v>0</v>
      </c>
      <c r="L375" s="50" t="e">
        <f t="shared" si="39"/>
        <v>#DIV/0!</v>
      </c>
      <c r="M375" s="50" t="e">
        <f>L375*I375</f>
        <v>#DIV/0!</v>
      </c>
      <c r="N375" s="51" t="e">
        <f>M375*K375</f>
        <v>#DIV/0!</v>
      </c>
    </row>
    <row r="376" spans="1:14" x14ac:dyDescent="0.25">
      <c r="A376" t="s">
        <v>467</v>
      </c>
      <c r="B376" t="s">
        <v>465</v>
      </c>
      <c r="D376" t="s">
        <v>468</v>
      </c>
      <c r="E376" t="s">
        <v>105</v>
      </c>
      <c r="F376" t="s">
        <v>124</v>
      </c>
      <c r="G376">
        <v>39</v>
      </c>
      <c r="H376" t="s">
        <v>43</v>
      </c>
      <c r="I376">
        <v>104</v>
      </c>
      <c r="J376" s="49">
        <f>VLOOKUP(H376,'1. Productienormen'!$C$6:$E$21,3,FALSE)</f>
        <v>0</v>
      </c>
      <c r="K376" s="49">
        <f>VLOOKUP(H376,'1. Productienormen'!$C$6:$F$21,4,FALSE)</f>
        <v>0</v>
      </c>
      <c r="L376" s="50" t="e">
        <f t="shared" si="39"/>
        <v>#DIV/0!</v>
      </c>
      <c r="M376" s="50" t="e">
        <f t="shared" ref="M376:M393" si="42">L376*I376</f>
        <v>#DIV/0!</v>
      </c>
      <c r="N376" s="51" t="e">
        <f t="shared" ref="N376:N393" si="43">M376*K376</f>
        <v>#DIV/0!</v>
      </c>
    </row>
    <row r="377" spans="1:14" x14ac:dyDescent="0.25">
      <c r="A377" t="s">
        <v>467</v>
      </c>
      <c r="B377" t="s">
        <v>465</v>
      </c>
      <c r="D377" t="s">
        <v>456</v>
      </c>
      <c r="E377" t="s">
        <v>97</v>
      </c>
      <c r="F377" t="s">
        <v>124</v>
      </c>
      <c r="G377">
        <v>7.5</v>
      </c>
      <c r="H377" t="s">
        <v>27</v>
      </c>
      <c r="I377">
        <v>104</v>
      </c>
      <c r="J377" s="49">
        <f>VLOOKUP(H377,'1. Productienormen'!$C$6:$E$21,3,FALSE)</f>
        <v>0</v>
      </c>
      <c r="K377" s="49">
        <f>VLOOKUP(H377,'1. Productienormen'!$C$6:$F$21,4,FALSE)</f>
        <v>0</v>
      </c>
      <c r="L377" s="50" t="e">
        <f t="shared" si="39"/>
        <v>#DIV/0!</v>
      </c>
      <c r="M377" s="50" t="e">
        <f t="shared" si="42"/>
        <v>#DIV/0!</v>
      </c>
      <c r="N377" s="51" t="e">
        <f t="shared" si="43"/>
        <v>#DIV/0!</v>
      </c>
    </row>
    <row r="378" spans="1:14" x14ac:dyDescent="0.25">
      <c r="A378" t="s">
        <v>467</v>
      </c>
      <c r="B378" t="s">
        <v>465</v>
      </c>
      <c r="D378" t="s">
        <v>420</v>
      </c>
      <c r="E378" t="s">
        <v>97</v>
      </c>
      <c r="F378" t="s">
        <v>124</v>
      </c>
      <c r="G378">
        <v>5.85</v>
      </c>
      <c r="H378" t="s">
        <v>27</v>
      </c>
      <c r="I378">
        <v>104</v>
      </c>
      <c r="J378" s="49">
        <f>VLOOKUP(H378,'1. Productienormen'!$C$6:$E$21,3,FALSE)</f>
        <v>0</v>
      </c>
      <c r="K378" s="49">
        <f>VLOOKUP(H378,'1. Productienormen'!$C$6:$F$21,4,FALSE)</f>
        <v>0</v>
      </c>
      <c r="L378" s="50" t="e">
        <f t="shared" si="39"/>
        <v>#DIV/0!</v>
      </c>
      <c r="M378" s="50" t="e">
        <f t="shared" si="42"/>
        <v>#DIV/0!</v>
      </c>
      <c r="N378" s="51" t="e">
        <f t="shared" si="43"/>
        <v>#DIV/0!</v>
      </c>
    </row>
    <row r="379" spans="1:14" x14ac:dyDescent="0.25">
      <c r="A379" t="s">
        <v>467</v>
      </c>
      <c r="B379" t="s">
        <v>465</v>
      </c>
      <c r="D379" t="s">
        <v>469</v>
      </c>
      <c r="E379" t="s">
        <v>97</v>
      </c>
      <c r="F379" t="s">
        <v>124</v>
      </c>
      <c r="G379">
        <v>16</v>
      </c>
      <c r="H379" t="s">
        <v>27</v>
      </c>
      <c r="I379">
        <v>104</v>
      </c>
      <c r="J379" s="49">
        <f>VLOOKUP(H379,'1. Productienormen'!$C$6:$E$21,3,FALSE)</f>
        <v>0</v>
      </c>
      <c r="K379" s="49">
        <f>VLOOKUP(H379,'1. Productienormen'!$C$6:$F$21,4,FALSE)</f>
        <v>0</v>
      </c>
      <c r="L379" s="50" t="e">
        <f t="shared" si="39"/>
        <v>#DIV/0!</v>
      </c>
      <c r="M379" s="50" t="e">
        <f t="shared" si="42"/>
        <v>#DIV/0!</v>
      </c>
      <c r="N379" s="51" t="e">
        <f t="shared" si="43"/>
        <v>#DIV/0!</v>
      </c>
    </row>
    <row r="380" spans="1:14" x14ac:dyDescent="0.25">
      <c r="A380" t="s">
        <v>467</v>
      </c>
      <c r="B380" t="s">
        <v>465</v>
      </c>
      <c r="D380" t="s">
        <v>142</v>
      </c>
      <c r="E380" t="s">
        <v>77</v>
      </c>
      <c r="F380" t="s">
        <v>550</v>
      </c>
      <c r="G380">
        <v>18.2</v>
      </c>
      <c r="H380" t="s">
        <v>43</v>
      </c>
      <c r="I380">
        <v>104</v>
      </c>
      <c r="J380" s="49">
        <f>VLOOKUP(H380,'1. Productienormen'!$C$6:$E$21,3,FALSE)</f>
        <v>0</v>
      </c>
      <c r="K380" s="49">
        <f>VLOOKUP(H380,'1. Productienormen'!$C$6:$F$21,4,FALSE)</f>
        <v>0</v>
      </c>
      <c r="L380" s="50" t="e">
        <f t="shared" si="39"/>
        <v>#DIV/0!</v>
      </c>
      <c r="M380" s="50" t="e">
        <f t="shared" si="42"/>
        <v>#DIV/0!</v>
      </c>
      <c r="N380" s="51" t="e">
        <f t="shared" si="43"/>
        <v>#DIV/0!</v>
      </c>
    </row>
    <row r="381" spans="1:14" x14ac:dyDescent="0.25">
      <c r="A381" t="s">
        <v>467</v>
      </c>
      <c r="B381" t="s">
        <v>465</v>
      </c>
      <c r="D381" t="s">
        <v>142</v>
      </c>
      <c r="E381" t="s">
        <v>77</v>
      </c>
      <c r="F381" t="s">
        <v>124</v>
      </c>
      <c r="G381">
        <v>35</v>
      </c>
      <c r="H381" t="s">
        <v>43</v>
      </c>
      <c r="I381">
        <v>104</v>
      </c>
      <c r="J381" s="49">
        <f>VLOOKUP(H381,'1. Productienormen'!$C$6:$E$21,3,FALSE)</f>
        <v>0</v>
      </c>
      <c r="K381" s="49">
        <f>VLOOKUP(H381,'1. Productienormen'!$C$6:$F$21,4,FALSE)</f>
        <v>0</v>
      </c>
      <c r="L381" s="50" t="e">
        <f t="shared" si="39"/>
        <v>#DIV/0!</v>
      </c>
      <c r="M381" s="50" t="e">
        <f t="shared" si="42"/>
        <v>#DIV/0!</v>
      </c>
      <c r="N381" s="51" t="e">
        <f t="shared" si="43"/>
        <v>#DIV/0!</v>
      </c>
    </row>
    <row r="382" spans="1:14" x14ac:dyDescent="0.25">
      <c r="A382" t="s">
        <v>467</v>
      </c>
      <c r="B382" t="s">
        <v>465</v>
      </c>
      <c r="D382" t="s">
        <v>470</v>
      </c>
      <c r="E382" t="s">
        <v>97</v>
      </c>
      <c r="F382" t="s">
        <v>124</v>
      </c>
      <c r="G382">
        <v>19</v>
      </c>
      <c r="H382" t="s">
        <v>27</v>
      </c>
      <c r="I382">
        <v>104</v>
      </c>
      <c r="J382" s="49">
        <f>VLOOKUP(H382,'1. Productienormen'!$C$6:$E$21,3,FALSE)</f>
        <v>0</v>
      </c>
      <c r="K382" s="49">
        <f>VLOOKUP(H382,'1. Productienormen'!$C$6:$F$21,4,FALSE)</f>
        <v>0</v>
      </c>
      <c r="L382" s="50" t="e">
        <f t="shared" ref="L382:L393" si="44">G382/J382</f>
        <v>#DIV/0!</v>
      </c>
      <c r="M382" s="50" t="e">
        <f t="shared" si="42"/>
        <v>#DIV/0!</v>
      </c>
      <c r="N382" s="51" t="e">
        <f t="shared" si="43"/>
        <v>#DIV/0!</v>
      </c>
    </row>
    <row r="383" spans="1:14" x14ac:dyDescent="0.25">
      <c r="A383" t="s">
        <v>467</v>
      </c>
      <c r="B383" t="s">
        <v>465</v>
      </c>
      <c r="D383" t="s">
        <v>228</v>
      </c>
      <c r="E383" t="s">
        <v>115</v>
      </c>
      <c r="F383" t="s">
        <v>124</v>
      </c>
      <c r="G383">
        <v>15.4</v>
      </c>
      <c r="H383" t="s">
        <v>38</v>
      </c>
      <c r="I383">
        <v>104</v>
      </c>
      <c r="J383" s="49">
        <f>VLOOKUP(H383,'1. Productienormen'!$C$6:$E$21,3,FALSE)</f>
        <v>0</v>
      </c>
      <c r="K383" s="49">
        <f>VLOOKUP(H383,'1. Productienormen'!$C$6:$F$21,4,FALSE)</f>
        <v>0</v>
      </c>
      <c r="L383" s="50" t="e">
        <f t="shared" si="44"/>
        <v>#DIV/0!</v>
      </c>
      <c r="M383" s="50" t="e">
        <f t="shared" si="42"/>
        <v>#DIV/0!</v>
      </c>
      <c r="N383" s="51" t="e">
        <f t="shared" si="43"/>
        <v>#DIV/0!</v>
      </c>
    </row>
    <row r="384" spans="1:14" x14ac:dyDescent="0.25">
      <c r="A384" t="s">
        <v>467</v>
      </c>
      <c r="B384" t="s">
        <v>465</v>
      </c>
      <c r="D384" t="s">
        <v>471</v>
      </c>
      <c r="E384" t="s">
        <v>70</v>
      </c>
      <c r="F384" t="s">
        <v>124</v>
      </c>
      <c r="G384">
        <v>45.35</v>
      </c>
      <c r="H384" t="s">
        <v>8</v>
      </c>
      <c r="I384">
        <v>104</v>
      </c>
      <c r="J384" s="49">
        <f>VLOOKUP(H384,'1. Productienormen'!$C$6:$E$21,3,FALSE)</f>
        <v>0</v>
      </c>
      <c r="K384" s="49">
        <f>VLOOKUP(H384,'1. Productienormen'!$C$6:$F$21,4,FALSE)</f>
        <v>0</v>
      </c>
      <c r="L384" s="50" t="e">
        <f t="shared" si="44"/>
        <v>#DIV/0!</v>
      </c>
      <c r="M384" s="50" t="e">
        <f t="shared" si="42"/>
        <v>#DIV/0!</v>
      </c>
      <c r="N384" s="51" t="e">
        <f t="shared" si="43"/>
        <v>#DIV/0!</v>
      </c>
    </row>
    <row r="385" spans="1:14" x14ac:dyDescent="0.25">
      <c r="A385" t="s">
        <v>467</v>
      </c>
      <c r="B385" t="s">
        <v>465</v>
      </c>
      <c r="D385" t="s">
        <v>472</v>
      </c>
      <c r="E385" t="s">
        <v>115</v>
      </c>
      <c r="F385" t="s">
        <v>124</v>
      </c>
      <c r="G385">
        <v>130.30000000000001</v>
      </c>
      <c r="H385" t="s">
        <v>38</v>
      </c>
      <c r="I385">
        <v>52</v>
      </c>
      <c r="J385" s="49">
        <f>VLOOKUP(H385,'1. Productienormen'!$C$6:$E$21,3,FALSE)</f>
        <v>0</v>
      </c>
      <c r="K385" s="49">
        <f>VLOOKUP(H385,'1. Productienormen'!$C$6:$F$21,4,FALSE)</f>
        <v>0</v>
      </c>
      <c r="L385" s="50" t="e">
        <f t="shared" si="44"/>
        <v>#DIV/0!</v>
      </c>
      <c r="M385" s="50" t="e">
        <f t="shared" si="42"/>
        <v>#DIV/0!</v>
      </c>
      <c r="N385" s="51" t="e">
        <f t="shared" si="43"/>
        <v>#DIV/0!</v>
      </c>
    </row>
    <row r="386" spans="1:14" x14ac:dyDescent="0.25">
      <c r="A386" t="s">
        <v>467</v>
      </c>
      <c r="B386" t="s">
        <v>465</v>
      </c>
      <c r="D386" t="s">
        <v>473</v>
      </c>
      <c r="E386" t="s">
        <v>112</v>
      </c>
      <c r="F386" t="s">
        <v>124</v>
      </c>
      <c r="G386">
        <v>10.6</v>
      </c>
      <c r="H386" t="s">
        <v>19</v>
      </c>
      <c r="I386">
        <v>52</v>
      </c>
      <c r="J386" s="49">
        <f>VLOOKUP(H386,'1. Productienormen'!$C$6:$E$21,3,FALSE)</f>
        <v>0</v>
      </c>
      <c r="K386" s="49">
        <f>VLOOKUP(H386,'1. Productienormen'!$C$6:$F$21,4,FALSE)</f>
        <v>0</v>
      </c>
      <c r="L386" s="50" t="e">
        <f t="shared" si="44"/>
        <v>#DIV/0!</v>
      </c>
      <c r="M386" s="50" t="e">
        <f t="shared" si="42"/>
        <v>#DIV/0!</v>
      </c>
      <c r="N386" s="51" t="e">
        <f t="shared" si="43"/>
        <v>#DIV/0!</v>
      </c>
    </row>
    <row r="387" spans="1:14" x14ac:dyDescent="0.25">
      <c r="A387" t="s">
        <v>467</v>
      </c>
      <c r="B387" t="s">
        <v>465</v>
      </c>
      <c r="D387" t="s">
        <v>442</v>
      </c>
      <c r="E387" t="s">
        <v>286</v>
      </c>
      <c r="F387" t="s">
        <v>121</v>
      </c>
      <c r="G387">
        <v>11</v>
      </c>
      <c r="H387" t="s">
        <v>43</v>
      </c>
      <c r="I387">
        <v>104</v>
      </c>
      <c r="J387" s="49">
        <f>VLOOKUP(H387,'1. Productienormen'!$C$6:$E$21,3,FALSE)</f>
        <v>0</v>
      </c>
      <c r="K387" s="49">
        <f>VLOOKUP(H387,'1. Productienormen'!$C$6:$F$21,4,FALSE)</f>
        <v>0</v>
      </c>
      <c r="L387" s="50" t="e">
        <f t="shared" si="44"/>
        <v>#DIV/0!</v>
      </c>
      <c r="M387" s="50" t="e">
        <f t="shared" si="42"/>
        <v>#DIV/0!</v>
      </c>
      <c r="N387" s="51" t="e">
        <f t="shared" si="43"/>
        <v>#DIV/0!</v>
      </c>
    </row>
    <row r="388" spans="1:14" x14ac:dyDescent="0.25">
      <c r="A388" t="s">
        <v>467</v>
      </c>
      <c r="B388" t="s">
        <v>306</v>
      </c>
      <c r="D388" t="s">
        <v>142</v>
      </c>
      <c r="E388" t="s">
        <v>77</v>
      </c>
      <c r="F388" t="s">
        <v>124</v>
      </c>
      <c r="G388">
        <v>13</v>
      </c>
      <c r="H388" t="s">
        <v>43</v>
      </c>
      <c r="I388">
        <v>104</v>
      </c>
      <c r="J388" s="49">
        <f>VLOOKUP(H388,'1. Productienormen'!$C$6:$E$21,3,FALSE)</f>
        <v>0</v>
      </c>
      <c r="K388" s="49">
        <f>VLOOKUP(H388,'1. Productienormen'!$C$6:$F$21,4,FALSE)</f>
        <v>0</v>
      </c>
      <c r="L388" s="50" t="e">
        <f t="shared" si="44"/>
        <v>#DIV/0!</v>
      </c>
      <c r="M388" s="50" t="e">
        <f t="shared" si="42"/>
        <v>#DIV/0!</v>
      </c>
      <c r="N388" s="51" t="e">
        <f t="shared" si="43"/>
        <v>#DIV/0!</v>
      </c>
    </row>
    <row r="389" spans="1:14" x14ac:dyDescent="0.25">
      <c r="A389" t="s">
        <v>467</v>
      </c>
      <c r="B389" t="s">
        <v>306</v>
      </c>
      <c r="D389" t="s">
        <v>173</v>
      </c>
      <c r="E389" t="s">
        <v>174</v>
      </c>
      <c r="F389" t="s">
        <v>124</v>
      </c>
      <c r="G389">
        <v>10</v>
      </c>
      <c r="H389" t="s">
        <v>30</v>
      </c>
      <c r="I389">
        <v>52</v>
      </c>
      <c r="J389" s="49">
        <f>VLOOKUP(H389,'1. Productienormen'!$C$6:$E$21,3,FALSE)</f>
        <v>0</v>
      </c>
      <c r="K389" s="49">
        <f>VLOOKUP(H389,'1. Productienormen'!$C$6:$F$21,4,FALSE)</f>
        <v>0</v>
      </c>
      <c r="L389" s="50" t="e">
        <f t="shared" si="44"/>
        <v>#DIV/0!</v>
      </c>
      <c r="M389" s="50" t="e">
        <f t="shared" si="42"/>
        <v>#DIV/0!</v>
      </c>
      <c r="N389" s="51" t="e">
        <f t="shared" si="43"/>
        <v>#DIV/0!</v>
      </c>
    </row>
    <row r="390" spans="1:14" x14ac:dyDescent="0.25">
      <c r="A390" t="s">
        <v>467</v>
      </c>
      <c r="B390" t="s">
        <v>306</v>
      </c>
      <c r="D390" t="s">
        <v>474</v>
      </c>
      <c r="E390" t="s">
        <v>97</v>
      </c>
      <c r="F390" t="s">
        <v>67</v>
      </c>
      <c r="G390">
        <v>3</v>
      </c>
      <c r="H390" t="s">
        <v>27</v>
      </c>
      <c r="I390">
        <v>52</v>
      </c>
      <c r="J390" s="49">
        <f>VLOOKUP(H390,'1. Productienormen'!$C$6:$E$21,3,FALSE)</f>
        <v>0</v>
      </c>
      <c r="K390" s="49">
        <f>VLOOKUP(H390,'1. Productienormen'!$C$6:$F$21,4,FALSE)</f>
        <v>0</v>
      </c>
      <c r="L390" s="50" t="e">
        <f t="shared" si="44"/>
        <v>#DIV/0!</v>
      </c>
      <c r="M390" s="50" t="e">
        <f t="shared" si="42"/>
        <v>#DIV/0!</v>
      </c>
      <c r="N390" s="51" t="e">
        <f t="shared" si="43"/>
        <v>#DIV/0!</v>
      </c>
    </row>
    <row r="391" spans="1:14" x14ac:dyDescent="0.25">
      <c r="A391" t="s">
        <v>467</v>
      </c>
      <c r="B391" t="s">
        <v>306</v>
      </c>
      <c r="D391" t="s">
        <v>175</v>
      </c>
      <c r="E391" t="s">
        <v>174</v>
      </c>
      <c r="F391" t="s">
        <v>124</v>
      </c>
      <c r="G391">
        <v>10</v>
      </c>
      <c r="H391" t="s">
        <v>30</v>
      </c>
      <c r="I391">
        <v>52</v>
      </c>
      <c r="J391" s="49">
        <f>VLOOKUP(H391,'1. Productienormen'!$C$6:$E$21,3,FALSE)</f>
        <v>0</v>
      </c>
      <c r="K391" s="49">
        <f>VLOOKUP(H391,'1. Productienormen'!$C$6:$F$21,4,FALSE)</f>
        <v>0</v>
      </c>
      <c r="L391" s="50" t="e">
        <f t="shared" si="44"/>
        <v>#DIV/0!</v>
      </c>
      <c r="M391" s="50" t="e">
        <f t="shared" si="42"/>
        <v>#DIV/0!</v>
      </c>
      <c r="N391" s="51" t="e">
        <f t="shared" si="43"/>
        <v>#DIV/0!</v>
      </c>
    </row>
    <row r="392" spans="1:14" x14ac:dyDescent="0.25">
      <c r="A392" t="s">
        <v>467</v>
      </c>
      <c r="B392" t="s">
        <v>306</v>
      </c>
      <c r="D392" t="s">
        <v>475</v>
      </c>
      <c r="E392" t="s">
        <v>97</v>
      </c>
      <c r="F392" t="s">
        <v>67</v>
      </c>
      <c r="G392">
        <v>3</v>
      </c>
      <c r="H392" t="s">
        <v>27</v>
      </c>
      <c r="I392">
        <v>52</v>
      </c>
      <c r="J392" s="49">
        <f>VLOOKUP(H392,'1. Productienormen'!$C$6:$E$21,3,FALSE)</f>
        <v>0</v>
      </c>
      <c r="K392" s="49">
        <f>VLOOKUP(H392,'1. Productienormen'!$C$6:$F$21,4,FALSE)</f>
        <v>0</v>
      </c>
      <c r="L392" s="50" t="e">
        <f t="shared" si="44"/>
        <v>#DIV/0!</v>
      </c>
      <c r="M392" s="50" t="e">
        <f t="shared" si="42"/>
        <v>#DIV/0!</v>
      </c>
      <c r="N392" s="51" t="e">
        <f t="shared" si="43"/>
        <v>#DIV/0!</v>
      </c>
    </row>
    <row r="393" spans="1:14" x14ac:dyDescent="0.25">
      <c r="A393" t="s">
        <v>467</v>
      </c>
      <c r="B393" t="s">
        <v>306</v>
      </c>
      <c r="D393" t="s">
        <v>476</v>
      </c>
      <c r="E393" t="s">
        <v>199</v>
      </c>
      <c r="F393" t="s">
        <v>124</v>
      </c>
      <c r="G393">
        <v>29</v>
      </c>
      <c r="H393" t="s">
        <v>30</v>
      </c>
      <c r="I393">
        <v>52</v>
      </c>
      <c r="J393" s="49">
        <f>VLOOKUP(H393,'1. Productienormen'!$C$6:$E$21,3,FALSE)</f>
        <v>0</v>
      </c>
      <c r="K393" s="49">
        <f>VLOOKUP(H393,'1. Productienormen'!$C$6:$F$21,4,FALSE)</f>
        <v>0</v>
      </c>
      <c r="L393" s="50" t="e">
        <f t="shared" si="44"/>
        <v>#DIV/0!</v>
      </c>
      <c r="M393" s="50" t="e">
        <f t="shared" si="42"/>
        <v>#DIV/0!</v>
      </c>
      <c r="N393" s="51" t="e">
        <f t="shared" si="43"/>
        <v>#DIV/0!</v>
      </c>
    </row>
    <row r="394" spans="1:14" x14ac:dyDescent="0.25">
      <c r="A394" s="19" t="s">
        <v>477</v>
      </c>
      <c r="G394" s="61">
        <f>SUM(G375:G393)</f>
        <v>641.20000000000005</v>
      </c>
      <c r="K394"/>
      <c r="L394" s="52" t="e">
        <f>SUM(L375:L393)</f>
        <v>#DIV/0!</v>
      </c>
      <c r="M394" s="52" t="e">
        <f>SUM(M375:M393)</f>
        <v>#DIV/0!</v>
      </c>
      <c r="N394" s="53" t="e">
        <f>SUM(N375:N393)</f>
        <v>#DIV/0!</v>
      </c>
    </row>
    <row r="395" spans="1:14" x14ac:dyDescent="0.25">
      <c r="K395"/>
    </row>
    <row r="396" spans="1:14" x14ac:dyDescent="0.25">
      <c r="A396" t="s">
        <v>478</v>
      </c>
      <c r="B396" t="s">
        <v>465</v>
      </c>
      <c r="D396" t="s">
        <v>23</v>
      </c>
      <c r="E396" t="s">
        <v>23</v>
      </c>
      <c r="F396" t="s">
        <v>121</v>
      </c>
      <c r="G396">
        <v>345</v>
      </c>
      <c r="H396" t="s">
        <v>24</v>
      </c>
      <c r="I396">
        <v>12</v>
      </c>
      <c r="J396" s="49">
        <f>VLOOKUP(H396,'1. Productienormen'!$C$6:$E$21,3,FALSE)</f>
        <v>0</v>
      </c>
      <c r="K396" s="49">
        <f>VLOOKUP(H396,'1. Productienormen'!$C$6:$F$21,4,FALSE)</f>
        <v>0</v>
      </c>
      <c r="L396" s="50" t="e">
        <f t="shared" ref="L396" si="45">G396/J396</f>
        <v>#DIV/0!</v>
      </c>
      <c r="M396" s="50" t="e">
        <f>L396*I396</f>
        <v>#DIV/0!</v>
      </c>
      <c r="N396" s="51" t="e">
        <f>M396*K396</f>
        <v>#DIV/0!</v>
      </c>
    </row>
    <row r="397" spans="1:14" x14ac:dyDescent="0.25">
      <c r="A397" s="19" t="s">
        <v>479</v>
      </c>
      <c r="G397" s="61">
        <f>SUM(G396)</f>
        <v>345</v>
      </c>
      <c r="L397" s="52" t="e">
        <f>SUM(L396)</f>
        <v>#DIV/0!</v>
      </c>
      <c r="M397" s="52" t="e">
        <f>SUM(M396)</f>
        <v>#DIV/0!</v>
      </c>
      <c r="N397" s="53" t="e">
        <f>SUM(N396)</f>
        <v>#DIV/0!</v>
      </c>
    </row>
  </sheetData>
  <sheetProtection algorithmName="SHA-512" hashValue="PzleKK1v4nyLRPVaQso1eT81wIQBgaMezsjx+Z11qPBFJZpc+BTHcVo1I3jlXQnmjCW3vmWYCjL/o/7BOqzMlw==" saltValue="lTArCtY6gwxoEMRyXekcGQ==" spinCount="100000" sheet="1" objects="1" scenarios="1"/>
  <autoFilter ref="A1:N394" xr:uid="{00000000-0009-0000-0000-000001000000}">
    <sortState xmlns:xlrd2="http://schemas.microsoft.com/office/spreadsheetml/2017/richdata2" ref="A302:N344">
      <sortCondition ref="A1:A441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20"/>
  <sheetViews>
    <sheetView workbookViewId="0">
      <pane xSplit="1" topLeftCell="B1" activePane="topRight" state="frozen"/>
      <selection pane="topRight" activeCell="G9" sqref="G9"/>
    </sheetView>
  </sheetViews>
  <sheetFormatPr defaultRowHeight="15" x14ac:dyDescent="0.25"/>
  <cols>
    <col min="1" max="1" width="32.140625" bestFit="1" customWidth="1"/>
    <col min="2" max="2" width="13.7109375" customWidth="1"/>
    <col min="3" max="4" width="15" style="21" customWidth="1"/>
    <col min="5" max="5" width="18.140625" customWidth="1"/>
    <col min="6" max="6" width="21.28515625" style="17" customWidth="1"/>
    <col min="7" max="7" width="14" style="22" customWidth="1"/>
    <col min="8" max="8" width="13.42578125" style="22" customWidth="1"/>
    <col min="9" max="9" width="13.7109375" style="17" customWidth="1"/>
    <col min="10" max="10" width="13" style="44" customWidth="1"/>
    <col min="11" max="11" width="13.42578125" style="44" customWidth="1"/>
    <col min="12" max="12" width="11.85546875" style="42" bestFit="1" customWidth="1"/>
    <col min="13" max="13" width="9.5703125" bestFit="1" customWidth="1"/>
  </cols>
  <sheetData>
    <row r="2" spans="1:14" s="18" customFormat="1" ht="45" x14ac:dyDescent="0.25">
      <c r="A2" s="28"/>
      <c r="B2" s="28" t="s">
        <v>480</v>
      </c>
      <c r="C2" s="29" t="s">
        <v>481</v>
      </c>
      <c r="D2" s="29" t="s">
        <v>61</v>
      </c>
      <c r="E2" s="28" t="s">
        <v>482</v>
      </c>
      <c r="F2" s="30" t="s">
        <v>483</v>
      </c>
      <c r="G2" s="31" t="s">
        <v>484</v>
      </c>
      <c r="H2" s="31" t="s">
        <v>485</v>
      </c>
      <c r="I2" s="30" t="s">
        <v>486</v>
      </c>
      <c r="J2" s="43" t="s">
        <v>487</v>
      </c>
      <c r="K2" s="43" t="s">
        <v>488</v>
      </c>
      <c r="L2" s="41" t="s">
        <v>489</v>
      </c>
      <c r="M2" s="41" t="s">
        <v>490</v>
      </c>
    </row>
    <row r="3" spans="1:14" x14ac:dyDescent="0.25">
      <c r="A3" s="24" t="s">
        <v>118</v>
      </c>
      <c r="B3" s="33">
        <f>VLOOKUP(A3,'2. Ruimtestaat'!$A$1:$N$374,7,)</f>
        <v>607.5</v>
      </c>
      <c r="C3" s="33" t="e">
        <f>VLOOKUP(A3,'2. Ruimtestaat'!$A$1:$N$374,12,)</f>
        <v>#DIV/0!</v>
      </c>
      <c r="D3" s="33" t="e">
        <f>VLOOKUP(A3,'2. Ruimtestaat'!$A$1:$N$374,13,)</f>
        <v>#DIV/0!</v>
      </c>
      <c r="E3" s="70"/>
      <c r="F3" s="69"/>
      <c r="G3" s="55" t="e">
        <f>C3*E3</f>
        <v>#DIV/0!</v>
      </c>
      <c r="H3" s="55" t="e">
        <f>D3*E3</f>
        <v>#DIV/0!</v>
      </c>
      <c r="I3" s="27" t="e">
        <f>F3*G3</f>
        <v>#DIV/0!</v>
      </c>
      <c r="J3" s="56" t="e">
        <f>VLOOKUP(A3,'2. Ruimtestaat'!$A$1:$N$374,14,)</f>
        <v>#DIV/0!</v>
      </c>
      <c r="K3" s="56" t="e">
        <f>H3*F3</f>
        <v>#DIV/0!</v>
      </c>
      <c r="L3" s="57" t="e">
        <f>K3+J3</f>
        <v>#DIV/0!</v>
      </c>
      <c r="M3" s="58" t="e">
        <f>L3/12</f>
        <v>#DIV/0!</v>
      </c>
    </row>
    <row r="4" spans="1:14" x14ac:dyDescent="0.25">
      <c r="A4" s="24" t="s">
        <v>274</v>
      </c>
      <c r="B4" s="33">
        <f>VLOOKUP(A4,'2. Ruimtestaat'!$A$1:$N$374,7,)</f>
        <v>3554.7999999999993</v>
      </c>
      <c r="C4" s="33" t="e">
        <f>VLOOKUP(A4,'2. Ruimtestaat'!$A$1:$N$374,12,)</f>
        <v>#DIV/0!</v>
      </c>
      <c r="D4" s="33" t="e">
        <f>VLOOKUP(A4,'2. Ruimtestaat'!$A$1:$N$374,13,)</f>
        <v>#DIV/0!</v>
      </c>
      <c r="E4" s="70"/>
      <c r="F4" s="69"/>
      <c r="G4" s="55" t="e">
        <f t="shared" ref="G4:G13" si="0">C4*E4</f>
        <v>#DIV/0!</v>
      </c>
      <c r="H4" s="55" t="e">
        <f t="shared" ref="H4:H13" si="1">D4*E4</f>
        <v>#DIV/0!</v>
      </c>
      <c r="I4" s="27" t="e">
        <f t="shared" ref="I4:I13" si="2">F4*G4</f>
        <v>#DIV/0!</v>
      </c>
      <c r="J4" s="56" t="e">
        <f>VLOOKUP(A4,'2. Ruimtestaat'!$A$1:$N$374,14,)</f>
        <v>#DIV/0!</v>
      </c>
      <c r="K4" s="56" t="e">
        <f t="shared" ref="K4:K13" si="3">H4*F4</f>
        <v>#DIV/0!</v>
      </c>
      <c r="L4" s="57" t="e">
        <f t="shared" ref="L4:L12" si="4">K4+J4</f>
        <v>#DIV/0!</v>
      </c>
      <c r="M4" s="58" t="e">
        <f t="shared" ref="M4:M13" si="5">L4/12</f>
        <v>#DIV/0!</v>
      </c>
    </row>
    <row r="5" spans="1:14" x14ac:dyDescent="0.25">
      <c r="A5" s="24" t="s">
        <v>324</v>
      </c>
      <c r="B5" s="33">
        <f>VLOOKUP(A5,'2. Ruimtestaat'!$A$1:$N$374,7,)</f>
        <v>1095.5499999999995</v>
      </c>
      <c r="C5" s="33" t="e">
        <f>VLOOKUP(A5,'2. Ruimtestaat'!$A$1:$N$374,12,)</f>
        <v>#DIV/0!</v>
      </c>
      <c r="D5" s="33" t="e">
        <f>VLOOKUP(A5,'2. Ruimtestaat'!$A$1:$N$374,13,)</f>
        <v>#DIV/0!</v>
      </c>
      <c r="E5" s="70"/>
      <c r="F5" s="69"/>
      <c r="G5" s="55" t="e">
        <f t="shared" si="0"/>
        <v>#DIV/0!</v>
      </c>
      <c r="H5" s="55" t="e">
        <f t="shared" si="1"/>
        <v>#DIV/0!</v>
      </c>
      <c r="I5" s="27" t="e">
        <f t="shared" si="2"/>
        <v>#DIV/0!</v>
      </c>
      <c r="J5" s="56" t="e">
        <f>VLOOKUP(A5,'2. Ruimtestaat'!$A$1:$N$374,14,)</f>
        <v>#DIV/0!</v>
      </c>
      <c r="K5" s="56" t="e">
        <f t="shared" si="3"/>
        <v>#DIV/0!</v>
      </c>
      <c r="L5" s="57" t="e">
        <f t="shared" si="4"/>
        <v>#DIV/0!</v>
      </c>
      <c r="M5" s="58" t="e">
        <f t="shared" si="5"/>
        <v>#DIV/0!</v>
      </c>
    </row>
    <row r="6" spans="1:14" x14ac:dyDescent="0.25">
      <c r="A6" s="24" t="s">
        <v>328</v>
      </c>
      <c r="B6" s="33">
        <f>VLOOKUP(A6,'2. Ruimtestaat'!$A$1:$N$374,7,)</f>
        <v>199</v>
      </c>
      <c r="C6" s="33" t="e">
        <f>VLOOKUP(A6,'2. Ruimtestaat'!$A$1:$N$374,12,)</f>
        <v>#DIV/0!</v>
      </c>
      <c r="D6" s="33" t="e">
        <f>VLOOKUP(A6,'2. Ruimtestaat'!$A$1:$N$374,13,)</f>
        <v>#DIV/0!</v>
      </c>
      <c r="E6" s="70"/>
      <c r="F6" s="69"/>
      <c r="G6" s="55" t="e">
        <f t="shared" si="0"/>
        <v>#DIV/0!</v>
      </c>
      <c r="H6" s="55" t="e">
        <f t="shared" si="1"/>
        <v>#DIV/0!</v>
      </c>
      <c r="I6" s="27" t="e">
        <f t="shared" si="2"/>
        <v>#DIV/0!</v>
      </c>
      <c r="J6" s="56" t="e">
        <f>VLOOKUP(A6,'2. Ruimtestaat'!$A$1:$N$374,14,)</f>
        <v>#DIV/0!</v>
      </c>
      <c r="K6" s="56" t="e">
        <f t="shared" si="3"/>
        <v>#DIV/0!</v>
      </c>
      <c r="L6" s="57" t="e">
        <f t="shared" si="4"/>
        <v>#DIV/0!</v>
      </c>
      <c r="M6" s="58" t="e">
        <f t="shared" si="5"/>
        <v>#DIV/0!</v>
      </c>
    </row>
    <row r="7" spans="1:14" x14ac:dyDescent="0.25">
      <c r="A7" s="24" t="s">
        <v>363</v>
      </c>
      <c r="B7" s="33">
        <f>VLOOKUP(A7,'2. Ruimtestaat'!$A$1:$N$374,7,)</f>
        <v>1189.574674556213</v>
      </c>
      <c r="C7" s="33" t="e">
        <f>VLOOKUP(A7,'2. Ruimtestaat'!$A$1:$N$374,12,)</f>
        <v>#DIV/0!</v>
      </c>
      <c r="D7" s="33" t="e">
        <f>VLOOKUP(A7,'2. Ruimtestaat'!$A$1:$N$374,13,)</f>
        <v>#DIV/0!</v>
      </c>
      <c r="E7" s="70"/>
      <c r="F7" s="69"/>
      <c r="G7" s="55" t="e">
        <f t="shared" si="0"/>
        <v>#DIV/0!</v>
      </c>
      <c r="H7" s="55" t="e">
        <f t="shared" si="1"/>
        <v>#DIV/0!</v>
      </c>
      <c r="I7" s="27" t="e">
        <f t="shared" si="2"/>
        <v>#DIV/0!</v>
      </c>
      <c r="J7" s="56" t="e">
        <f>VLOOKUP(A7,'2. Ruimtestaat'!$A$1:$N$374,14,)</f>
        <v>#DIV/0!</v>
      </c>
      <c r="K7" s="56" t="e">
        <f t="shared" si="3"/>
        <v>#DIV/0!</v>
      </c>
      <c r="L7" s="57" t="e">
        <f t="shared" si="4"/>
        <v>#DIV/0!</v>
      </c>
      <c r="M7" s="58" t="e">
        <f t="shared" si="5"/>
        <v>#DIV/0!</v>
      </c>
    </row>
    <row r="8" spans="1:14" x14ac:dyDescent="0.25">
      <c r="A8" s="24" t="s">
        <v>396</v>
      </c>
      <c r="B8" s="33">
        <f>VLOOKUP(A8,'2. Ruimtestaat'!$A$1:$N$374,7,)</f>
        <v>1306.5000000000005</v>
      </c>
      <c r="C8" s="33" t="e">
        <f>VLOOKUP(A8,'2. Ruimtestaat'!$A$1:$N$374,12,)</f>
        <v>#DIV/0!</v>
      </c>
      <c r="D8" s="33" t="e">
        <f>VLOOKUP(A8,'2. Ruimtestaat'!$A$1:$N$374,13,)</f>
        <v>#DIV/0!</v>
      </c>
      <c r="E8" s="70"/>
      <c r="F8" s="69"/>
      <c r="G8" s="55" t="e">
        <f t="shared" si="0"/>
        <v>#DIV/0!</v>
      </c>
      <c r="H8" s="55" t="e">
        <f t="shared" si="1"/>
        <v>#DIV/0!</v>
      </c>
      <c r="I8" s="27" t="e">
        <f t="shared" si="2"/>
        <v>#DIV/0!</v>
      </c>
      <c r="J8" s="56" t="e">
        <f>VLOOKUP(A8,'2. Ruimtestaat'!$A$1:$N$374,14,)</f>
        <v>#DIV/0!</v>
      </c>
      <c r="K8" s="56" t="e">
        <f t="shared" si="3"/>
        <v>#DIV/0!</v>
      </c>
      <c r="L8" s="57" t="e">
        <f t="shared" si="4"/>
        <v>#DIV/0!</v>
      </c>
      <c r="M8" s="58" t="e">
        <f t="shared" si="5"/>
        <v>#DIV/0!</v>
      </c>
    </row>
    <row r="9" spans="1:14" x14ac:dyDescent="0.25">
      <c r="A9" s="24" t="s">
        <v>430</v>
      </c>
      <c r="B9" s="33">
        <f>VLOOKUP(A9,'2. Ruimtestaat'!$A$1:$N$374,7,)</f>
        <v>462.9</v>
      </c>
      <c r="C9" s="33" t="e">
        <f>VLOOKUP(A9,'2. Ruimtestaat'!$A$1:$N$374,12,)</f>
        <v>#DIV/0!</v>
      </c>
      <c r="D9" s="33" t="e">
        <f>VLOOKUP(A9,'2. Ruimtestaat'!$A$1:$N$374,13,)</f>
        <v>#DIV/0!</v>
      </c>
      <c r="E9" s="70"/>
      <c r="F9" s="69"/>
      <c r="G9" s="55" t="e">
        <f t="shared" si="0"/>
        <v>#DIV/0!</v>
      </c>
      <c r="H9" s="55" t="e">
        <f t="shared" si="1"/>
        <v>#DIV/0!</v>
      </c>
      <c r="I9" s="27" t="e">
        <f t="shared" si="2"/>
        <v>#DIV/0!</v>
      </c>
      <c r="J9" s="56" t="e">
        <f>VLOOKUP(A9,'2. Ruimtestaat'!$A$1:$N$374,14,)</f>
        <v>#DIV/0!</v>
      </c>
      <c r="K9" s="56" t="e">
        <f t="shared" si="3"/>
        <v>#DIV/0!</v>
      </c>
      <c r="L9" s="57" t="e">
        <f t="shared" si="4"/>
        <v>#DIV/0!</v>
      </c>
      <c r="M9" s="58" t="e">
        <f t="shared" si="5"/>
        <v>#DIV/0!</v>
      </c>
    </row>
    <row r="10" spans="1:14" x14ac:dyDescent="0.25">
      <c r="A10" s="24" t="s">
        <v>451</v>
      </c>
      <c r="B10" s="33">
        <f>VLOOKUP(A10,'2. Ruimtestaat'!$A$1:$N$374,7,)</f>
        <v>617.75</v>
      </c>
      <c r="C10" s="33" t="e">
        <f>VLOOKUP(A10,'2. Ruimtestaat'!$A$1:$N$374,12,)</f>
        <v>#DIV/0!</v>
      </c>
      <c r="D10" s="33" t="e">
        <f>VLOOKUP(A10,'2. Ruimtestaat'!$A$1:$N$374,13,)</f>
        <v>#DIV/0!</v>
      </c>
      <c r="E10" s="70"/>
      <c r="F10" s="69"/>
      <c r="G10" s="55" t="e">
        <f t="shared" si="0"/>
        <v>#DIV/0!</v>
      </c>
      <c r="H10" s="55" t="e">
        <f t="shared" si="1"/>
        <v>#DIV/0!</v>
      </c>
      <c r="I10" s="27" t="e">
        <f t="shared" si="2"/>
        <v>#DIV/0!</v>
      </c>
      <c r="J10" s="56" t="e">
        <f>VLOOKUP(A10,'2. Ruimtestaat'!$A$1:$N$374,14,)</f>
        <v>#DIV/0!</v>
      </c>
      <c r="K10" s="56" t="e">
        <f t="shared" si="3"/>
        <v>#DIV/0!</v>
      </c>
      <c r="L10" s="57" t="e">
        <f t="shared" si="4"/>
        <v>#DIV/0!</v>
      </c>
      <c r="M10" s="58" t="e">
        <f t="shared" si="5"/>
        <v>#DIV/0!</v>
      </c>
    </row>
    <row r="11" spans="1:14" x14ac:dyDescent="0.25">
      <c r="A11" s="24" t="s">
        <v>463</v>
      </c>
      <c r="B11" s="33">
        <f>VLOOKUP(A11,'2. Ruimtestaat'!$A$1:$N$374,7,)</f>
        <v>390.1</v>
      </c>
      <c r="C11" s="33" t="e">
        <f>VLOOKUP(A11,'2. Ruimtestaat'!$A$1:$N$374,12,)</f>
        <v>#DIV/0!</v>
      </c>
      <c r="D11" s="33" t="e">
        <f>VLOOKUP(A11,'2. Ruimtestaat'!$A$1:$N$374,13,)</f>
        <v>#DIV/0!</v>
      </c>
      <c r="E11" s="70"/>
      <c r="F11" s="69"/>
      <c r="G11" s="55" t="e">
        <f t="shared" si="0"/>
        <v>#DIV/0!</v>
      </c>
      <c r="H11" s="55" t="e">
        <f t="shared" si="1"/>
        <v>#DIV/0!</v>
      </c>
      <c r="I11" s="27" t="e">
        <f t="shared" si="2"/>
        <v>#DIV/0!</v>
      </c>
      <c r="J11" s="56" t="e">
        <f>VLOOKUP(A11,'2. Ruimtestaat'!$A$1:$N$374,14,)</f>
        <v>#DIV/0!</v>
      </c>
      <c r="K11" s="56" t="e">
        <f t="shared" si="3"/>
        <v>#DIV/0!</v>
      </c>
      <c r="L11" s="57" t="e">
        <f t="shared" si="4"/>
        <v>#DIV/0!</v>
      </c>
      <c r="M11" s="58" t="e">
        <f t="shared" si="5"/>
        <v>#DIV/0!</v>
      </c>
      <c r="N11" s="46"/>
    </row>
    <row r="12" spans="1:14" x14ac:dyDescent="0.25">
      <c r="A12" s="24" t="s">
        <v>466</v>
      </c>
      <c r="B12" s="33">
        <f>VLOOKUP(A12,'2. Ruimtestaat'!$A$1:$N$374,7,)</f>
        <v>46.5</v>
      </c>
      <c r="C12" s="33" t="e">
        <f>VLOOKUP(A12,'2. Ruimtestaat'!$A$1:$N$374,12,)</f>
        <v>#DIV/0!</v>
      </c>
      <c r="D12" s="33" t="e">
        <f>VLOOKUP(A12,'2. Ruimtestaat'!$A$1:$N$374,13,)</f>
        <v>#DIV/0!</v>
      </c>
      <c r="E12" s="70"/>
      <c r="F12" s="69"/>
      <c r="G12" s="55" t="e">
        <f t="shared" si="0"/>
        <v>#DIV/0!</v>
      </c>
      <c r="H12" s="55" t="e">
        <f t="shared" si="1"/>
        <v>#DIV/0!</v>
      </c>
      <c r="I12" s="27" t="e">
        <f t="shared" si="2"/>
        <v>#DIV/0!</v>
      </c>
      <c r="J12" s="56" t="e">
        <f>VLOOKUP(A12,'2. Ruimtestaat'!$A$1:$N$374,14,)</f>
        <v>#DIV/0!</v>
      </c>
      <c r="K12" s="56" t="e">
        <f t="shared" si="3"/>
        <v>#DIV/0!</v>
      </c>
      <c r="L12" s="57" t="e">
        <f t="shared" si="4"/>
        <v>#DIV/0!</v>
      </c>
      <c r="M12" s="58" t="e">
        <f t="shared" si="5"/>
        <v>#DIV/0!</v>
      </c>
    </row>
    <row r="13" spans="1:14" x14ac:dyDescent="0.25">
      <c r="A13" s="24" t="s">
        <v>477</v>
      </c>
      <c r="B13" s="33">
        <f>VLOOKUP(A13,'2. Ruimtestaat'!$A$1:$N$394,7,)</f>
        <v>641.20000000000005</v>
      </c>
      <c r="C13" s="33" t="e">
        <f>VLOOKUP(A13,'2. Ruimtestaat'!$A$1:$N$666,12,)</f>
        <v>#DIV/0!</v>
      </c>
      <c r="D13" s="33" t="e">
        <f>VLOOKUP(A13,'2. Ruimtestaat'!$A$1:$N$395,13,)</f>
        <v>#DIV/0!</v>
      </c>
      <c r="E13" s="70"/>
      <c r="F13" s="69"/>
      <c r="G13" s="55" t="e">
        <f t="shared" si="0"/>
        <v>#DIV/0!</v>
      </c>
      <c r="H13" s="55" t="e">
        <f t="shared" si="1"/>
        <v>#DIV/0!</v>
      </c>
      <c r="I13" s="27" t="e">
        <f t="shared" si="2"/>
        <v>#DIV/0!</v>
      </c>
      <c r="J13" s="56" t="e">
        <f>VLOOKUP(A13,'2. Ruimtestaat'!$A$1:$N$395,14,)</f>
        <v>#DIV/0!</v>
      </c>
      <c r="K13" s="56" t="e">
        <f t="shared" si="3"/>
        <v>#DIV/0!</v>
      </c>
      <c r="L13" s="57" t="e">
        <f>K13+J13</f>
        <v>#DIV/0!</v>
      </c>
      <c r="M13" s="58" t="e">
        <f t="shared" si="5"/>
        <v>#DIV/0!</v>
      </c>
    </row>
    <row r="14" spans="1:14" x14ac:dyDescent="0.25">
      <c r="A14" s="24" t="s">
        <v>479</v>
      </c>
      <c r="B14" s="33">
        <f>VLOOKUP(A14,'2. Ruimtestaat'!$A$1:$N$397,7,)</f>
        <v>345</v>
      </c>
      <c r="C14" s="33" t="e">
        <f>VLOOKUP(A14,'2. Ruimtestaat'!$A$1:$N$397,12,)</f>
        <v>#DIV/0!</v>
      </c>
      <c r="D14" s="33" t="e">
        <f>VLOOKUP(A14,'2. Ruimtestaat'!$A$1:$N$397,13,)</f>
        <v>#DIV/0!</v>
      </c>
      <c r="E14" s="70"/>
      <c r="F14" s="69"/>
      <c r="G14" s="55" t="e">
        <f t="shared" ref="G14" si="6">C14*E14</f>
        <v>#DIV/0!</v>
      </c>
      <c r="H14" s="55" t="e">
        <f t="shared" ref="H14" si="7">D14*E14</f>
        <v>#DIV/0!</v>
      </c>
      <c r="I14" s="27" t="e">
        <f t="shared" ref="I14" si="8">F14*G14</f>
        <v>#DIV/0!</v>
      </c>
      <c r="J14" s="56" t="e">
        <f>VLOOKUP(A14,'2. Ruimtestaat'!$A$1:$N$397,14,)</f>
        <v>#DIV/0!</v>
      </c>
      <c r="K14" s="56" t="e">
        <f t="shared" ref="K14" si="9">H14*F14</f>
        <v>#DIV/0!</v>
      </c>
      <c r="L14" s="57" t="e">
        <f>K14+J14</f>
        <v>#DIV/0!</v>
      </c>
      <c r="M14" s="58" t="e">
        <f t="shared" ref="M14" si="10">L14/12</f>
        <v>#DIV/0!</v>
      </c>
    </row>
    <row r="15" spans="1:14" x14ac:dyDescent="0.25">
      <c r="A15" s="25" t="s">
        <v>491</v>
      </c>
      <c r="B15" s="54">
        <f>SUM(B3:B13)</f>
        <v>10111.374674556213</v>
      </c>
      <c r="C15" s="54" t="e">
        <f>SUM(C3:C13)</f>
        <v>#DIV/0!</v>
      </c>
      <c r="D15" s="54" t="e">
        <f>SUM(D3:D14)</f>
        <v>#DIV/0!</v>
      </c>
      <c r="E15" s="47">
        <f>SUM(E3:E14)/12</f>
        <v>0</v>
      </c>
      <c r="F15" s="48">
        <f>SUM(F3:F14)/12</f>
        <v>0</v>
      </c>
      <c r="G15" s="59" t="e">
        <f t="shared" ref="G15:H15" si="11">SUM(G3:G13)</f>
        <v>#DIV/0!</v>
      </c>
      <c r="H15" s="59" t="e">
        <f t="shared" si="11"/>
        <v>#DIV/0!</v>
      </c>
      <c r="I15" s="48" t="e">
        <f>SUM(I3:I14)</f>
        <v>#DIV/0!</v>
      </c>
      <c r="J15" s="48" t="e">
        <f>SUM(J3:J14)</f>
        <v>#DIV/0!</v>
      </c>
      <c r="K15" s="48" t="e">
        <f>SUM(K3:K14)</f>
        <v>#DIV/0!</v>
      </c>
      <c r="L15" s="48" t="e">
        <f>SUM(L3:L14)</f>
        <v>#DIV/0!</v>
      </c>
      <c r="M15" s="48" t="e">
        <f>SUM(M3:M14)</f>
        <v>#DIV/0!</v>
      </c>
    </row>
    <row r="18" spans="1:2" x14ac:dyDescent="0.25">
      <c r="A18" s="19"/>
      <c r="B18" s="21"/>
    </row>
    <row r="19" spans="1:2" x14ac:dyDescent="0.25">
      <c r="A19" s="19"/>
      <c r="B19" s="26"/>
    </row>
    <row r="20" spans="1:2" x14ac:dyDescent="0.25">
      <c r="A20" s="19"/>
      <c r="B20" s="23"/>
    </row>
  </sheetData>
  <sheetProtection algorithmName="SHA-512" hashValue="ZeD73zMdr0x4jMTf0becxkcMeve6Zo4BKImY+chz9RagYMannQZ9dNs4A7f7Ahhij+2z0vYOPZNcuTzcDyrS+w==" saltValue="C6Jt06K2FNhurfZ6E5N8Uw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J19"/>
  <sheetViews>
    <sheetView tabSelected="1" workbookViewId="0">
      <selection activeCell="H18" sqref="H18"/>
    </sheetView>
  </sheetViews>
  <sheetFormatPr defaultRowHeight="15" x14ac:dyDescent="0.25"/>
  <cols>
    <col min="1" max="1" width="40.7109375" bestFit="1" customWidth="1"/>
    <col min="2" max="2" width="11.140625" bestFit="1" customWidth="1"/>
    <col min="3" max="3" width="12.7109375" bestFit="1" customWidth="1"/>
    <col min="4" max="4" width="11.5703125" customWidth="1"/>
    <col min="5" max="5" width="18.42578125" bestFit="1" customWidth="1"/>
    <col min="6" max="6" width="15.7109375" bestFit="1" customWidth="1"/>
    <col min="7" max="9" width="15.7109375" customWidth="1"/>
    <col min="10" max="10" width="20.42578125" customWidth="1"/>
  </cols>
  <sheetData>
    <row r="3" spans="1:10" ht="15.75" thickBot="1" x14ac:dyDescent="0.3"/>
    <row r="4" spans="1:10" x14ac:dyDescent="0.25">
      <c r="A4" s="6" t="s">
        <v>492</v>
      </c>
      <c r="B4" s="7"/>
      <c r="C4" s="8"/>
      <c r="D4" s="8"/>
      <c r="E4" s="9"/>
      <c r="F4" s="10"/>
      <c r="G4" s="10"/>
      <c r="H4" s="10"/>
      <c r="I4" s="10"/>
      <c r="J4" s="9"/>
    </row>
    <row r="5" spans="1:10" s="18" customFormat="1" ht="39.75" thickBot="1" x14ac:dyDescent="0.3">
      <c r="A5" s="34" t="s">
        <v>493</v>
      </c>
      <c r="B5" s="35" t="s">
        <v>494</v>
      </c>
      <c r="C5" s="36" t="s">
        <v>495</v>
      </c>
      <c r="D5" s="36" t="s">
        <v>496</v>
      </c>
      <c r="E5" s="37" t="s">
        <v>497</v>
      </c>
      <c r="F5" s="38" t="s">
        <v>498</v>
      </c>
      <c r="G5" s="38" t="s">
        <v>499</v>
      </c>
      <c r="H5" s="38" t="s">
        <v>500</v>
      </c>
      <c r="I5" s="38" t="s">
        <v>501</v>
      </c>
      <c r="J5" s="37" t="s">
        <v>502</v>
      </c>
    </row>
    <row r="6" spans="1:10" ht="15.75" thickBot="1" x14ac:dyDescent="0.3">
      <c r="A6" s="2" t="s">
        <v>503</v>
      </c>
      <c r="B6" s="2">
        <v>2</v>
      </c>
      <c r="C6" s="39"/>
      <c r="D6" s="1"/>
      <c r="E6" s="39"/>
      <c r="F6" s="1"/>
      <c r="G6" s="40"/>
      <c r="H6" s="1"/>
      <c r="I6" s="71"/>
      <c r="J6" s="5">
        <f>I6*B6</f>
        <v>0</v>
      </c>
    </row>
    <row r="7" spans="1:10" ht="15.75" thickBot="1" x14ac:dyDescent="0.3">
      <c r="A7" s="2" t="s">
        <v>504</v>
      </c>
      <c r="B7" s="2">
        <v>2</v>
      </c>
      <c r="C7" s="39">
        <v>1030</v>
      </c>
      <c r="D7" s="71"/>
      <c r="E7" s="39">
        <v>1030</v>
      </c>
      <c r="F7" s="71"/>
      <c r="G7" s="40">
        <v>1000</v>
      </c>
      <c r="H7" s="71"/>
      <c r="I7" s="5">
        <f>(H7*G7)+(F7*E7)+(D7*C7)</f>
        <v>0</v>
      </c>
      <c r="J7" s="5">
        <f>I7*B7</f>
        <v>0</v>
      </c>
    </row>
    <row r="8" spans="1:10" ht="15.75" thickBot="1" x14ac:dyDescent="0.3">
      <c r="A8" s="2" t="s">
        <v>505</v>
      </c>
      <c r="B8" s="2">
        <v>1</v>
      </c>
      <c r="C8" s="39"/>
      <c r="D8" s="1"/>
      <c r="E8" s="39">
        <v>620</v>
      </c>
      <c r="F8" s="71"/>
      <c r="G8" s="40"/>
      <c r="H8" s="1"/>
      <c r="I8" s="5">
        <f t="shared" ref="I8:I18" si="0">(H8*G8)+(F8*E8)+(D8*C8)</f>
        <v>0</v>
      </c>
      <c r="J8" s="5">
        <f t="shared" ref="J8:J18" si="1">I8*B8</f>
        <v>0</v>
      </c>
    </row>
    <row r="9" spans="1:10" ht="15.75" thickBot="1" x14ac:dyDescent="0.3">
      <c r="A9" s="2" t="s">
        <v>506</v>
      </c>
      <c r="B9" s="2">
        <v>2</v>
      </c>
      <c r="C9" s="39">
        <v>360</v>
      </c>
      <c r="D9" s="71"/>
      <c r="E9" s="39">
        <v>360</v>
      </c>
      <c r="F9" s="71"/>
      <c r="G9" s="40">
        <v>170</v>
      </c>
      <c r="H9" s="71"/>
      <c r="I9" s="5">
        <f t="shared" si="0"/>
        <v>0</v>
      </c>
      <c r="J9" s="5">
        <f t="shared" si="1"/>
        <v>0</v>
      </c>
    </row>
    <row r="10" spans="1:10" ht="15.75" thickBot="1" x14ac:dyDescent="0.3">
      <c r="A10" s="2" t="s">
        <v>507</v>
      </c>
      <c r="B10" s="2">
        <v>2</v>
      </c>
      <c r="C10" s="39">
        <v>152</v>
      </c>
      <c r="D10" s="71"/>
      <c r="E10" s="39">
        <v>152</v>
      </c>
      <c r="F10" s="71"/>
      <c r="G10" s="40">
        <v>120</v>
      </c>
      <c r="H10" s="71"/>
      <c r="I10" s="5">
        <f t="shared" si="0"/>
        <v>0</v>
      </c>
      <c r="J10" s="5">
        <f t="shared" si="1"/>
        <v>0</v>
      </c>
    </row>
    <row r="11" spans="1:10" ht="15.75" thickBot="1" x14ac:dyDescent="0.3">
      <c r="A11" s="2" t="s">
        <v>508</v>
      </c>
      <c r="B11" s="2">
        <v>2</v>
      </c>
      <c r="C11" s="39">
        <v>40</v>
      </c>
      <c r="D11" s="71"/>
      <c r="E11" s="39">
        <v>40</v>
      </c>
      <c r="F11" s="71"/>
      <c r="G11" s="40"/>
      <c r="H11" s="1"/>
      <c r="I11" s="5">
        <f t="shared" si="0"/>
        <v>0</v>
      </c>
      <c r="J11" s="5">
        <f t="shared" si="1"/>
        <v>0</v>
      </c>
    </row>
    <row r="12" spans="1:10" ht="15.75" thickBot="1" x14ac:dyDescent="0.3">
      <c r="A12" s="2" t="s">
        <v>509</v>
      </c>
      <c r="B12" s="2">
        <v>2</v>
      </c>
      <c r="C12" s="39">
        <v>102</v>
      </c>
      <c r="D12" s="71"/>
      <c r="E12" s="39">
        <v>102</v>
      </c>
      <c r="F12" s="71"/>
      <c r="G12" s="40"/>
      <c r="H12" s="1"/>
      <c r="I12" s="5">
        <f t="shared" si="0"/>
        <v>0</v>
      </c>
      <c r="J12" s="5">
        <f t="shared" si="1"/>
        <v>0</v>
      </c>
    </row>
    <row r="13" spans="1:10" ht="15.75" thickBot="1" x14ac:dyDescent="0.3">
      <c r="A13" s="2" t="s">
        <v>510</v>
      </c>
      <c r="B13" s="2">
        <v>2</v>
      </c>
      <c r="C13" s="39">
        <v>136.5</v>
      </c>
      <c r="D13" s="71"/>
      <c r="E13" s="39">
        <v>136.5</v>
      </c>
      <c r="F13" s="71"/>
      <c r="G13" s="40">
        <v>46</v>
      </c>
      <c r="H13" s="71"/>
      <c r="I13" s="5">
        <f t="shared" si="0"/>
        <v>0</v>
      </c>
      <c r="J13" s="5">
        <f t="shared" si="1"/>
        <v>0</v>
      </c>
    </row>
    <row r="14" spans="1:10" ht="15.75" thickBot="1" x14ac:dyDescent="0.3">
      <c r="A14" s="2" t="s">
        <v>511</v>
      </c>
      <c r="B14" s="2">
        <v>2</v>
      </c>
      <c r="C14" s="39">
        <v>152</v>
      </c>
      <c r="D14" s="71"/>
      <c r="E14" s="39">
        <v>152</v>
      </c>
      <c r="F14" s="71"/>
      <c r="G14" s="40">
        <v>120</v>
      </c>
      <c r="H14" s="71"/>
      <c r="I14" s="5">
        <f t="shared" si="0"/>
        <v>0</v>
      </c>
      <c r="J14" s="5">
        <f t="shared" si="1"/>
        <v>0</v>
      </c>
    </row>
    <row r="15" spans="1:10" ht="15.75" thickBot="1" x14ac:dyDescent="0.3">
      <c r="A15" s="2" t="s">
        <v>512</v>
      </c>
      <c r="B15" s="2">
        <v>2</v>
      </c>
      <c r="C15" s="39">
        <v>60</v>
      </c>
      <c r="D15" s="71"/>
      <c r="E15" s="39">
        <v>60</v>
      </c>
      <c r="F15" s="71"/>
      <c r="G15" s="40">
        <v>40</v>
      </c>
      <c r="H15" s="71"/>
      <c r="I15" s="5">
        <f t="shared" si="0"/>
        <v>0</v>
      </c>
      <c r="J15" s="5">
        <f t="shared" si="1"/>
        <v>0</v>
      </c>
    </row>
    <row r="16" spans="1:10" ht="15.75" thickBot="1" x14ac:dyDescent="0.3">
      <c r="A16" s="2" t="s">
        <v>513</v>
      </c>
      <c r="B16" s="2">
        <v>2</v>
      </c>
      <c r="C16" s="39">
        <v>261</v>
      </c>
      <c r="D16" s="71"/>
      <c r="E16" s="39">
        <v>261</v>
      </c>
      <c r="F16" s="71"/>
      <c r="G16" s="40">
        <v>270</v>
      </c>
      <c r="H16" s="71"/>
      <c r="I16" s="5">
        <f t="shared" si="0"/>
        <v>0</v>
      </c>
      <c r="J16" s="5">
        <f t="shared" si="1"/>
        <v>0</v>
      </c>
    </row>
    <row r="17" spans="1:10" ht="15.75" thickBot="1" x14ac:dyDescent="0.3">
      <c r="A17" s="2" t="s">
        <v>514</v>
      </c>
      <c r="B17" s="2">
        <v>2</v>
      </c>
      <c r="C17" s="39">
        <v>156</v>
      </c>
      <c r="D17" s="71"/>
      <c r="E17" s="39">
        <v>156</v>
      </c>
      <c r="F17" s="71"/>
      <c r="G17" s="40">
        <v>114</v>
      </c>
      <c r="H17" s="71"/>
      <c r="I17" s="5">
        <f t="shared" si="0"/>
        <v>0</v>
      </c>
      <c r="J17" s="5">
        <f t="shared" si="1"/>
        <v>0</v>
      </c>
    </row>
    <row r="18" spans="1:10" ht="15.75" thickBot="1" x14ac:dyDescent="0.3">
      <c r="A18" s="2" t="s">
        <v>515</v>
      </c>
      <c r="B18" s="2">
        <v>2</v>
      </c>
      <c r="C18" s="39">
        <v>11.5</v>
      </c>
      <c r="D18" s="71"/>
      <c r="E18" s="39">
        <v>11.5</v>
      </c>
      <c r="F18" s="71"/>
      <c r="G18" s="40">
        <v>5</v>
      </c>
      <c r="H18" s="71"/>
      <c r="I18" s="5">
        <f t="shared" si="0"/>
        <v>0</v>
      </c>
      <c r="J18" s="5">
        <f t="shared" si="1"/>
        <v>0</v>
      </c>
    </row>
    <row r="19" spans="1:10" ht="15.75" thickBot="1" x14ac:dyDescent="0.3">
      <c r="A19" s="4" t="s">
        <v>516</v>
      </c>
      <c r="B19" s="4"/>
      <c r="C19" s="4"/>
      <c r="D19" s="4"/>
      <c r="E19" s="4"/>
      <c r="F19" s="4"/>
      <c r="G19" s="4"/>
      <c r="H19" s="4"/>
      <c r="I19" s="4"/>
      <c r="J19" s="60">
        <f>SUM(J6:J18)</f>
        <v>0</v>
      </c>
    </row>
  </sheetData>
  <sheetProtection algorithmName="SHA-512" hashValue="xYmgZo/R/CqLGiXaodg2GJ/pZMEr26GJ231HboLYLYSoS4OdPdE1s84+ZCU+1q58tKDPnwuRHwhdhiMgJPxRxA==" saltValue="Xs/BUPVsgxg+iILdb6AyW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0"/>
  <sheetViews>
    <sheetView workbookViewId="0">
      <selection activeCell="F15" sqref="F15"/>
    </sheetView>
  </sheetViews>
  <sheetFormatPr defaultRowHeight="15" x14ac:dyDescent="0.25"/>
  <cols>
    <col min="1" max="1" width="66" bestFit="1" customWidth="1"/>
    <col min="5" max="5" width="21.42578125" customWidth="1"/>
    <col min="6" max="6" width="17.7109375" bestFit="1" customWidth="1"/>
    <col min="7" max="7" width="9.28515625" bestFit="1" customWidth="1"/>
    <col min="8" max="8" width="21.42578125" customWidth="1"/>
  </cols>
  <sheetData>
    <row r="1" spans="1:8" ht="15.75" thickBot="1" x14ac:dyDescent="0.3"/>
    <row r="2" spans="1:8" x14ac:dyDescent="0.25">
      <c r="A2" s="6" t="s">
        <v>517</v>
      </c>
      <c r="B2" s="7"/>
      <c r="C2" s="8"/>
      <c r="D2" s="8"/>
      <c r="E2" s="9"/>
      <c r="F2" s="10"/>
      <c r="G2" s="10"/>
      <c r="H2" s="9"/>
    </row>
    <row r="3" spans="1:8" ht="15.75" thickBot="1" x14ac:dyDescent="0.3">
      <c r="A3" s="11" t="s">
        <v>493</v>
      </c>
      <c r="B3" s="12" t="s">
        <v>518</v>
      </c>
      <c r="C3" s="13"/>
      <c r="D3" s="13"/>
      <c r="E3" s="14" t="s">
        <v>519</v>
      </c>
      <c r="F3" s="15" t="s">
        <v>520</v>
      </c>
      <c r="G3" s="15" t="s">
        <v>521</v>
      </c>
      <c r="H3" s="14" t="s">
        <v>502</v>
      </c>
    </row>
    <row r="4" spans="1:8" ht="15.75" thickBot="1" x14ac:dyDescent="0.3">
      <c r="A4" s="2" t="s">
        <v>522</v>
      </c>
      <c r="B4" s="2" t="s">
        <v>523</v>
      </c>
      <c r="C4" s="2"/>
      <c r="D4" s="2"/>
      <c r="E4" s="71"/>
      <c r="F4" s="2">
        <v>201</v>
      </c>
      <c r="G4" s="2" t="s">
        <v>524</v>
      </c>
      <c r="H4" s="5">
        <f>E4*F4</f>
        <v>0</v>
      </c>
    </row>
    <row r="5" spans="1:8" ht="15.75" thickBot="1" x14ac:dyDescent="0.3">
      <c r="A5" s="2"/>
      <c r="B5" s="2" t="s">
        <v>525</v>
      </c>
      <c r="C5" s="2"/>
      <c r="D5" s="2"/>
      <c r="E5" s="71"/>
      <c r="F5" s="2">
        <v>250</v>
      </c>
      <c r="G5" s="2" t="s">
        <v>526</v>
      </c>
      <c r="H5" s="5">
        <f t="shared" ref="H5:H17" si="0">E5*F5</f>
        <v>0</v>
      </c>
    </row>
    <row r="6" spans="1:8" ht="15.75" thickBot="1" x14ac:dyDescent="0.3">
      <c r="A6" s="2"/>
      <c r="B6" s="2" t="s">
        <v>527</v>
      </c>
      <c r="C6" s="2"/>
      <c r="D6" s="2"/>
      <c r="E6" s="71"/>
      <c r="F6" s="2">
        <v>750</v>
      </c>
      <c r="G6" s="2" t="s">
        <v>526</v>
      </c>
      <c r="H6" s="5">
        <f t="shared" si="0"/>
        <v>0</v>
      </c>
    </row>
    <row r="7" spans="1:8" ht="15.75" thickBot="1" x14ac:dyDescent="0.3">
      <c r="A7" s="2" t="s">
        <v>528</v>
      </c>
      <c r="B7" s="2" t="s">
        <v>523</v>
      </c>
      <c r="C7" s="2"/>
      <c r="D7" s="2"/>
      <c r="E7" s="71"/>
      <c r="F7" s="2">
        <v>201</v>
      </c>
      <c r="G7" s="2" t="s">
        <v>526</v>
      </c>
      <c r="H7" s="5">
        <f t="shared" si="0"/>
        <v>0</v>
      </c>
    </row>
    <row r="8" spans="1:8" ht="15.75" thickBot="1" x14ac:dyDescent="0.3">
      <c r="A8" s="2"/>
      <c r="B8" s="2" t="s">
        <v>529</v>
      </c>
      <c r="C8" s="2"/>
      <c r="D8" s="2"/>
      <c r="E8" s="71"/>
      <c r="F8" s="2">
        <v>250</v>
      </c>
      <c r="G8" s="2" t="s">
        <v>526</v>
      </c>
      <c r="H8" s="5">
        <f t="shared" si="0"/>
        <v>0</v>
      </c>
    </row>
    <row r="9" spans="1:8" ht="15.75" thickBot="1" x14ac:dyDescent="0.3">
      <c r="A9" s="2"/>
      <c r="B9" s="2" t="s">
        <v>527</v>
      </c>
      <c r="C9" s="2"/>
      <c r="D9" s="2"/>
      <c r="E9" s="71"/>
      <c r="F9" s="2">
        <v>750</v>
      </c>
      <c r="G9" s="2" t="s">
        <v>526</v>
      </c>
      <c r="H9" s="5">
        <f t="shared" si="0"/>
        <v>0</v>
      </c>
    </row>
    <row r="10" spans="1:8" ht="15.75" thickBot="1" x14ac:dyDescent="0.3">
      <c r="A10" s="2" t="s">
        <v>530</v>
      </c>
      <c r="B10" s="2" t="s">
        <v>523</v>
      </c>
      <c r="C10" s="2"/>
      <c r="D10" s="2"/>
      <c r="E10" s="71"/>
      <c r="F10" s="2">
        <v>201</v>
      </c>
      <c r="G10" s="2" t="s">
        <v>526</v>
      </c>
      <c r="H10" s="5">
        <f t="shared" si="0"/>
        <v>0</v>
      </c>
    </row>
    <row r="11" spans="1:8" ht="15.75" thickBot="1" x14ac:dyDescent="0.3">
      <c r="A11" s="2"/>
      <c r="B11" s="2" t="s">
        <v>525</v>
      </c>
      <c r="C11" s="2"/>
      <c r="D11" s="2"/>
      <c r="E11" s="71"/>
      <c r="F11" s="2">
        <v>250</v>
      </c>
      <c r="G11" s="2" t="s">
        <v>526</v>
      </c>
      <c r="H11" s="5">
        <f t="shared" si="0"/>
        <v>0</v>
      </c>
    </row>
    <row r="12" spans="1:8" ht="15.75" thickBot="1" x14ac:dyDescent="0.3">
      <c r="A12" s="2"/>
      <c r="B12" s="2" t="s">
        <v>527</v>
      </c>
      <c r="C12" s="2"/>
      <c r="D12" s="2"/>
      <c r="E12" s="71"/>
      <c r="F12" s="2">
        <v>750</v>
      </c>
      <c r="G12" s="2" t="s">
        <v>526</v>
      </c>
      <c r="H12" s="5">
        <f t="shared" si="0"/>
        <v>0</v>
      </c>
    </row>
    <row r="13" spans="1:8" ht="15.75" thickBot="1" x14ac:dyDescent="0.3">
      <c r="A13" s="2" t="s">
        <v>531</v>
      </c>
      <c r="B13" s="2" t="s">
        <v>523</v>
      </c>
      <c r="C13" s="2"/>
      <c r="D13" s="2"/>
      <c r="E13" s="71"/>
      <c r="F13" s="2">
        <v>201</v>
      </c>
      <c r="G13" s="2" t="s">
        <v>526</v>
      </c>
      <c r="H13" s="5">
        <f t="shared" si="0"/>
        <v>0</v>
      </c>
    </row>
    <row r="14" spans="1:8" ht="15.75" thickBot="1" x14ac:dyDescent="0.3">
      <c r="A14" s="2"/>
      <c r="B14" s="2" t="s">
        <v>529</v>
      </c>
      <c r="C14" s="2"/>
      <c r="D14" s="2"/>
      <c r="E14" s="71"/>
      <c r="F14" s="2">
        <v>250</v>
      </c>
      <c r="G14" s="2" t="s">
        <v>526</v>
      </c>
      <c r="H14" s="5">
        <f t="shared" si="0"/>
        <v>0</v>
      </c>
    </row>
    <row r="15" spans="1:8" ht="15.75" thickBot="1" x14ac:dyDescent="0.3">
      <c r="A15" s="2"/>
      <c r="B15" s="2" t="s">
        <v>527</v>
      </c>
      <c r="C15" s="2"/>
      <c r="D15" s="2"/>
      <c r="E15" s="71"/>
      <c r="F15" s="2">
        <v>750</v>
      </c>
      <c r="G15" s="2" t="s">
        <v>526</v>
      </c>
      <c r="H15" s="5">
        <f t="shared" si="0"/>
        <v>0</v>
      </c>
    </row>
    <row r="16" spans="1:8" ht="15.75" thickBot="1" x14ac:dyDescent="0.3">
      <c r="A16" s="2" t="s">
        <v>532</v>
      </c>
      <c r="B16" s="3" t="s">
        <v>533</v>
      </c>
      <c r="C16" s="2"/>
      <c r="D16" s="2"/>
      <c r="E16" s="71"/>
      <c r="F16" s="2">
        <v>40</v>
      </c>
      <c r="G16" s="2" t="s">
        <v>534</v>
      </c>
      <c r="H16" s="5">
        <f t="shared" si="0"/>
        <v>0</v>
      </c>
    </row>
    <row r="17" spans="1:8" ht="15.75" thickBot="1" x14ac:dyDescent="0.3">
      <c r="A17" s="2" t="s">
        <v>535</v>
      </c>
      <c r="B17" s="3" t="s">
        <v>533</v>
      </c>
      <c r="C17" s="2"/>
      <c r="D17" s="2"/>
      <c r="E17" s="71"/>
      <c r="F17" s="2">
        <v>15</v>
      </c>
      <c r="G17" s="2" t="s">
        <v>534</v>
      </c>
      <c r="H17" s="5">
        <f t="shared" si="0"/>
        <v>0</v>
      </c>
    </row>
    <row r="18" spans="1:8" ht="15.75" thickBot="1" x14ac:dyDescent="0.3">
      <c r="A18" s="4" t="s">
        <v>536</v>
      </c>
      <c r="B18" s="4"/>
      <c r="C18" s="4"/>
      <c r="D18" s="4"/>
      <c r="E18" s="4"/>
      <c r="F18" s="4"/>
      <c r="G18" s="4"/>
      <c r="H18" s="60">
        <f>SUM(H4:H17)</f>
        <v>0</v>
      </c>
    </row>
    <row r="20" spans="1:8" x14ac:dyDescent="0.25">
      <c r="A20" s="16" t="s">
        <v>537</v>
      </c>
    </row>
  </sheetData>
  <sheetProtection algorithmName="SHA-512" hashValue="AQJ1qHPcp+4GuqCSwk21YBtDs3h6YorKitdfjTyqKu5tggOGwbFAhAg8bwsolOG5KDmqZ+d7RhHKmtGNzWSnmA==" saltValue="vM14105NSjn2A80v6Bm2IA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E13"/>
  <sheetViews>
    <sheetView zoomScaleNormal="100" workbookViewId="0">
      <selection activeCell="B13" sqref="B13:E13"/>
    </sheetView>
  </sheetViews>
  <sheetFormatPr defaultRowHeight="15" x14ac:dyDescent="0.25"/>
  <cols>
    <col min="1" max="1" width="42.28515625" customWidth="1"/>
    <col min="2" max="2" width="38.28515625" customWidth="1"/>
    <col min="3" max="3" width="28.42578125" customWidth="1"/>
    <col min="4" max="4" width="28" customWidth="1"/>
    <col min="5" max="5" width="55.140625" customWidth="1"/>
  </cols>
  <sheetData>
    <row r="2" spans="1:5" ht="18.75" x14ac:dyDescent="0.3">
      <c r="A2" s="62" t="s">
        <v>539</v>
      </c>
      <c r="B2" s="63" t="e">
        <f>'3. Totaalblad regulierwerk'!L15</f>
        <v>#DIV/0!</v>
      </c>
    </row>
    <row r="3" spans="1:5" ht="18.75" x14ac:dyDescent="0.3">
      <c r="A3" s="62" t="s">
        <v>540</v>
      </c>
      <c r="B3" s="63">
        <f>'4. Totaalblad glasbewassing'!J19</f>
        <v>0</v>
      </c>
    </row>
    <row r="4" spans="1:5" ht="18.75" x14ac:dyDescent="0.3">
      <c r="A4" s="62" t="s">
        <v>541</v>
      </c>
      <c r="B4" s="63">
        <f>'5. Totaalblad regiewerk'!H18</f>
        <v>0</v>
      </c>
    </row>
    <row r="5" spans="1:5" ht="18.75" x14ac:dyDescent="0.3">
      <c r="A5" s="64" t="s">
        <v>542</v>
      </c>
      <c r="B5" s="65" t="e">
        <f>SUM(B2:B4)</f>
        <v>#DIV/0!</v>
      </c>
    </row>
    <row r="8" spans="1:5" x14ac:dyDescent="0.25">
      <c r="A8" s="73" t="s">
        <v>543</v>
      </c>
      <c r="B8" s="73"/>
      <c r="C8" s="73"/>
      <c r="D8" s="73"/>
      <c r="E8" s="73"/>
    </row>
    <row r="9" spans="1:5" x14ac:dyDescent="0.25">
      <c r="A9" s="66" t="s">
        <v>544</v>
      </c>
      <c r="B9" s="72"/>
      <c r="C9" s="72"/>
      <c r="D9" s="72"/>
      <c r="E9" s="72"/>
    </row>
    <row r="10" spans="1:5" x14ac:dyDescent="0.25">
      <c r="A10" s="66" t="s">
        <v>545</v>
      </c>
      <c r="B10" s="72"/>
      <c r="C10" s="72"/>
      <c r="D10" s="72"/>
      <c r="E10" s="72"/>
    </row>
    <row r="11" spans="1:5" x14ac:dyDescent="0.25">
      <c r="A11" s="66" t="s">
        <v>546</v>
      </c>
      <c r="B11" s="72"/>
      <c r="C11" s="72"/>
      <c r="D11" s="72"/>
      <c r="E11" s="72"/>
    </row>
    <row r="12" spans="1:5" x14ac:dyDescent="0.25">
      <c r="A12" s="66" t="s">
        <v>547</v>
      </c>
      <c r="B12" s="72"/>
      <c r="C12" s="72"/>
      <c r="D12" s="72"/>
      <c r="E12" s="72"/>
    </row>
    <row r="13" spans="1:5" ht="136.5" customHeight="1" x14ac:dyDescent="0.25">
      <c r="A13" s="67" t="s">
        <v>548</v>
      </c>
      <c r="B13" s="72"/>
      <c r="C13" s="72"/>
      <c r="D13" s="72"/>
      <c r="E13" s="72"/>
    </row>
  </sheetData>
  <sheetProtection algorithmName="SHA-512" hashValue="pxQ+sqp6AD0Vuiiz4VtSiJqEoL6jJrxeZPLURu0Ct8DE6j9pSGTckvUQTRC83b3dKqD/fGMfrUTXoHV/cCncSw==" saltValue="elN1TdRRXDh/N+2+SQZuXQ==" spinCount="100000" sheet="1" objects="1" scenarios="1"/>
  <mergeCells count="6">
    <mergeCell ref="B10:E10"/>
    <mergeCell ref="B11:E11"/>
    <mergeCell ref="B12:E12"/>
    <mergeCell ref="B13:E13"/>
    <mergeCell ref="A8:E8"/>
    <mergeCell ref="B9:E9"/>
  </mergeCells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rchiefwaardig xmlns="0469e7ea-5fd7-4269-8c47-05f5e47f028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F58BBCAEFAD241A4485BDD3A306AFF" ma:contentTypeVersion="7" ma:contentTypeDescription="Een nieuw document maken." ma:contentTypeScope="" ma:versionID="11425317a6c7d1d360884aa6c2b21bed">
  <xsd:schema xmlns:xsd="http://www.w3.org/2001/XMLSchema" xmlns:xs="http://www.w3.org/2001/XMLSchema" xmlns:p="http://schemas.microsoft.com/office/2006/metadata/properties" xmlns:ns2="0469e7ea-5fd7-4269-8c47-05f5e47f0282" xmlns:ns3="bc6e5f00-546f-4728-b297-92adbc162b90" targetNamespace="http://schemas.microsoft.com/office/2006/metadata/properties" ma:root="true" ma:fieldsID="e73e6037d6e7a35a0b0e44a0322c76bb" ns2:_="" ns3:_="">
    <xsd:import namespace="0469e7ea-5fd7-4269-8c47-05f5e47f0282"/>
    <xsd:import namespace="bc6e5f00-546f-4728-b297-92adbc162b90"/>
    <xsd:element name="properties">
      <xsd:complexType>
        <xsd:sequence>
          <xsd:element name="documentManagement">
            <xsd:complexType>
              <xsd:all>
                <xsd:element ref="ns2:Archiefwaardig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69e7ea-5fd7-4269-8c47-05f5e47f0282" elementFormDefault="qualified">
    <xsd:import namespace="http://schemas.microsoft.com/office/2006/documentManagement/types"/>
    <xsd:import namespace="http://schemas.microsoft.com/office/infopath/2007/PartnerControls"/>
    <xsd:element name="Archiefwaardig" ma:index="8" nillable="true" ma:displayName="Archiefwaardig" ma:internalName="Archiefwaardig" ma:readOnly="false">
      <xsd:simpleType>
        <xsd:restriction base="dms:Boolean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6e5f00-546f-4728-b297-92adbc162b9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AAEDE91-7C2C-4B81-8191-DE7E25DF0428}">
  <ds:schemaRefs>
    <ds:schemaRef ds:uri="http://schemas.microsoft.com/office/2006/metadata/properties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schemas.openxmlformats.org/package/2006/metadata/core-properties"/>
    <ds:schemaRef ds:uri="bc6e5f00-546f-4728-b297-92adbc162b90"/>
    <ds:schemaRef ds:uri="0469e7ea-5fd7-4269-8c47-05f5e47f0282"/>
  </ds:schemaRefs>
</ds:datastoreItem>
</file>

<file path=customXml/itemProps2.xml><?xml version="1.0" encoding="utf-8"?>
<ds:datastoreItem xmlns:ds="http://schemas.openxmlformats.org/officeDocument/2006/customXml" ds:itemID="{CAB59077-52A4-409B-8554-40380A3C2B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69e7ea-5fd7-4269-8c47-05f5e47f0282"/>
    <ds:schemaRef ds:uri="bc6e5f00-546f-4728-b297-92adbc162b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483DF62-52B5-45F0-B3DB-D0CB7FEBB84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2</vt:i4>
      </vt:variant>
    </vt:vector>
  </HeadingPairs>
  <TitlesOfParts>
    <vt:vector size="8" baseType="lpstr">
      <vt:lpstr>1. Productienormen</vt:lpstr>
      <vt:lpstr>2. Ruimtestaat</vt:lpstr>
      <vt:lpstr>3. Totaalblad regulierwerk</vt:lpstr>
      <vt:lpstr>4. Totaalblad glasbewassing</vt:lpstr>
      <vt:lpstr>5. Totaalblad regiewerk</vt:lpstr>
      <vt:lpstr>6. Inschrijfsom</vt:lpstr>
      <vt:lpstr>'3. Totaalblad regulierwerk'!Afdruktitels</vt:lpstr>
      <vt:lpstr>'4. Totaalblad glasbewassing'!Afdruktitels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Bart Noordzij</dc:creator>
  <cp:keywords/>
  <dc:description/>
  <cp:lastModifiedBy>Jeroen de Jonge</cp:lastModifiedBy>
  <cp:revision/>
  <cp:lastPrinted>2024-04-09T12:01:45Z</cp:lastPrinted>
  <dcterms:created xsi:type="dcterms:W3CDTF">2015-01-19T14:31:50Z</dcterms:created>
  <dcterms:modified xsi:type="dcterms:W3CDTF">2024-05-22T11:39:37Z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0x01010019F58BBCAEFAD241A4485BDD3A306AFF</vt:lpwstr>
  </property>
  <property fmtid="{D5CDD505-2E9C-101B-9397-08002B2CF9AE}" pid="3" name="MediaServiceImageTags">
    <vt:lpwstr/>
  </property>
</Properties>
</file>