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Filesrv-07\Usr$\hannah.dejong\Bureaublad\Glasbewassing\"/>
    </mc:Choice>
  </mc:AlternateContent>
  <xr:revisionPtr revIDLastSave="0" documentId="13_ncr:1_{38ED53B9-8513-422D-B7F2-44FEE74241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oorblad" sheetId="3" r:id="rId1"/>
    <sheet name="Locati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F45" i="2" l="1"/>
  <c r="F46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7" i="2"/>
  <c r="F48" i="2"/>
  <c r="J50" i="2" l="1"/>
  <c r="J51" i="2" s="1"/>
  <c r="B53" i="2" s="1"/>
</calcChain>
</file>

<file path=xl/sharedStrings.xml><?xml version="1.0" encoding="utf-8"?>
<sst xmlns="http://schemas.openxmlformats.org/spreadsheetml/2006/main" count="224" uniqueCount="95">
  <si>
    <t>Locatieomschrijving</t>
  </si>
  <si>
    <t>Adres</t>
  </si>
  <si>
    <t>Plaats</t>
  </si>
  <si>
    <t>Prijs per m2?</t>
  </si>
  <si>
    <t>Frequentie per jaar</t>
  </si>
  <si>
    <t>Prijs per jaar excl. BTW</t>
  </si>
  <si>
    <t>Werf Boslaan/Stilleweer</t>
  </si>
  <si>
    <t>Boslaan 1, 9902 AL Appingedam</t>
  </si>
  <si>
    <t>Appingedam</t>
  </si>
  <si>
    <t>Buiten</t>
  </si>
  <si>
    <t>Stadswerf/brandweer</t>
  </si>
  <si>
    <t>Dijkhuizenweg 28, 9903 AC Appingedam</t>
  </si>
  <si>
    <t xml:space="preserve">Buiten </t>
  </si>
  <si>
    <t>Werkbedrijf</t>
  </si>
  <si>
    <t>Fivelpoort 1, 9902 SR Appingedam</t>
  </si>
  <si>
    <t>Begraafplaats Rusthof</t>
  </si>
  <si>
    <t>Jukwerderweg 19, 9901 GL Appingedam</t>
  </si>
  <si>
    <t>School de Delta</t>
  </si>
  <si>
    <t>Pastorielaan 2, 9901 CE Appingedam</t>
  </si>
  <si>
    <t>Jachthaven</t>
  </si>
  <si>
    <t>Stadshaven 4, 9902 DA Appingedam</t>
  </si>
  <si>
    <t>Raadhuis</t>
  </si>
  <si>
    <t>Wijkstraat 36, 9901 AJ Appingedam</t>
  </si>
  <si>
    <t>Stadskantoor</t>
  </si>
  <si>
    <t>Wilhelminaweg 14, 9901 CM Appingedam</t>
  </si>
  <si>
    <t>NCG - Oude Eendracht</t>
  </si>
  <si>
    <t>Woldweg 18, 9902 AG Appingedam</t>
  </si>
  <si>
    <t>Opvanglocatie</t>
  </si>
  <si>
    <t>Luingaweg 23, 9906 PH Bierum</t>
  </si>
  <si>
    <t>Bierum</t>
  </si>
  <si>
    <t>Gemeentewerken</t>
  </si>
  <si>
    <t>Hogelandsterweg 3, 9934 RM Delfzijl</t>
  </si>
  <si>
    <t>Delfzijl</t>
  </si>
  <si>
    <t>Gemeentehuis</t>
  </si>
  <si>
    <t>Johan van den Kornputplein 10, 9934 EA Delfzijl</t>
  </si>
  <si>
    <t>Gymzaal Borg</t>
  </si>
  <si>
    <t>Borgshof 20, 9936 CS Farmsum</t>
  </si>
  <si>
    <t>Farmsum</t>
  </si>
  <si>
    <t>Hogelandsterweg 16-a, 9936 BH Farmsum</t>
  </si>
  <si>
    <t>Gymzaal Holwierde</t>
  </si>
  <si>
    <t>Pastorielaan 1, 9905 RD Holwierde</t>
  </si>
  <si>
    <t>Holwierde</t>
  </si>
  <si>
    <t>Sporthal Boshal</t>
  </si>
  <si>
    <t>Bosweg 27-d, 9919 TG Loppersum</t>
  </si>
  <si>
    <t>Loppersum</t>
  </si>
  <si>
    <t>Kantoor Hogestraat</t>
  </si>
  <si>
    <t>Hogestraat 2, 9919 AM Loppersum</t>
  </si>
  <si>
    <t>Industrieweg 4, 9919 JE Loppersum</t>
  </si>
  <si>
    <t>Molenweg 12, 9919 AH Loppersum</t>
  </si>
  <si>
    <t>Gymzaal Stedum</t>
  </si>
  <si>
    <t>Bedumerweg 6, 9921 PL Stedum</t>
  </si>
  <si>
    <t>Stedum</t>
  </si>
  <si>
    <t xml:space="preserve">Gymzaal 't Zandt	</t>
  </si>
  <si>
    <t>Hoofdstraat 83, 9915 PC 't Zandt</t>
  </si>
  <si>
    <t>t Zandt</t>
  </si>
  <si>
    <t>Opvanglocatie Wagenborgen</t>
  </si>
  <si>
    <t>Menterne 23, 9945 RA Wagenborgen</t>
  </si>
  <si>
    <t>Wagenborgen</t>
  </si>
  <si>
    <t>Sporthal de Vennen</t>
  </si>
  <si>
    <t>Burgemeester Garreltsweg 35, 9946 PM Woldendorp</t>
  </si>
  <si>
    <t>Woldendorp</t>
  </si>
  <si>
    <t>Totaal per jaar</t>
  </si>
  <si>
    <t>Totaal per vier jaar</t>
  </si>
  <si>
    <t>Separatieglas</t>
  </si>
  <si>
    <t>Geschat aantal m2 *</t>
  </si>
  <si>
    <t>Geschat aantal m2 (beide zijde)</t>
  </si>
  <si>
    <t>Gymzaal Spijk</t>
  </si>
  <si>
    <t>Willem de Merodelaan 4, 9909 BW Spijk</t>
  </si>
  <si>
    <t>Spijk</t>
  </si>
  <si>
    <t>Leeswijzer: Bijlage Prijzenblad</t>
  </si>
  <si>
    <t>U dient alle gevraagde gegevens in te vullen (deze zijn blauw gearceerd)</t>
  </si>
  <si>
    <t>U dient alle tabbladen in te vullen</t>
  </si>
  <si>
    <t>Prijzen die niet zijn opgegeven kunnen niet in rekening worden gebracht.</t>
  </si>
  <si>
    <t>Indien u geen prijzen invult, betekent dit dat voor het gevraagde geen bedrag in rekening wordt gebracht (zijnde 0 euro).</t>
  </si>
  <si>
    <t>U dient alle bladen na het invullen rechtsgeldig te ondertekenen en getekend en ingescand bij uw inschrijving te voegen,</t>
  </si>
  <si>
    <t>daarnaast eveneens als Excel formulier ingevuld bij uw inschrijving voegen.</t>
  </si>
  <si>
    <t>Deze bijlage en onderliggende werkbladen maken integraal onderdeel uit van het beschrijvend document met referentie zoals hierboven vermeld.</t>
  </si>
  <si>
    <t>Alle prijzen dienen exclusief BTW te zijn.</t>
  </si>
  <si>
    <t>Firma:</t>
  </si>
  <si>
    <t>Datum:</t>
  </si>
  <si>
    <t>Naam:</t>
  </si>
  <si>
    <t>Functie:</t>
  </si>
  <si>
    <t>Eigen referentienummer inschrijving:</t>
  </si>
  <si>
    <t>Handtekening:</t>
  </si>
  <si>
    <r>
      <t>Bijlage 3. Prijze</t>
    </r>
    <r>
      <rPr>
        <sz val="11"/>
        <rFont val="Calibri"/>
        <family val="2"/>
      </rPr>
      <t xml:space="preserve">nblad  - Glasbewassing </t>
    </r>
    <r>
      <rPr>
        <sz val="11"/>
        <color rgb="FF000000"/>
        <rFont val="Calibri"/>
        <family val="2"/>
      </rPr>
      <t>-</t>
    </r>
    <r>
      <rPr>
        <sz val="11"/>
        <rFont val="Calibri"/>
        <family val="2"/>
      </rPr>
      <t xml:space="preserve"> TN 469692 </t>
    </r>
  </si>
  <si>
    <t>Prijzenblad Europese aanbesteding Glasbewassing</t>
  </si>
  <si>
    <t xml:space="preserve">TOTAAL (Inschrijfprijs): € </t>
  </si>
  <si>
    <t xml:space="preserve">Inschrijver: </t>
  </si>
  <si>
    <t xml:space="preserve">Functie: </t>
  </si>
  <si>
    <t xml:space="preserve">Onderneming: </t>
  </si>
  <si>
    <t xml:space="preserve">Handtekening*: </t>
  </si>
  <si>
    <t xml:space="preserve">Plaats en datum: </t>
  </si>
  <si>
    <t xml:space="preserve">* Rechtsgeldig ondertekend. </t>
  </si>
  <si>
    <t>Kosten bereikbaarheidsvoorzieningen per beurt</t>
  </si>
  <si>
    <t>Separatieglas/ buiten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</si>
</sst>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_ [$€-2]\ * #,##0.00_ ;_ [$€-2]\ * \-#,##0.00_ ;_ [$€-2]\ * &quot;-&quot;??_ ;_ @_ "/>
    <numFmt numFmtId="165" formatCode="&quot;€&quot;\ 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5A5A5A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0" borderId="0" xfId="0" quotePrefix="1"/>
    <xf numFmtId="1" fontId="0" fillId="0" borderId="0" xfId="0" applyNumberFormat="1"/>
    <xf numFmtId="165" fontId="1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 applyFill="1" applyAlignment="1">
      <alignment wrapText="1"/>
    </xf>
    <xf numFmtId="1" fontId="0" fillId="0" borderId="0" xfId="0" applyNumberFormat="1" applyFill="1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/>
    <xf numFmtId="0" fontId="9" fillId="2" borderId="1" xfId="0" applyFont="1" applyFill="1" applyBorder="1"/>
    <xf numFmtId="0" fontId="7" fillId="3" borderId="2" xfId="0" applyFont="1" applyFill="1" applyBorder="1"/>
    <xf numFmtId="0" fontId="9" fillId="2" borderId="3" xfId="0" applyFont="1" applyFill="1" applyBorder="1"/>
    <xf numFmtId="0" fontId="7" fillId="3" borderId="4" xfId="0" applyFont="1" applyFill="1" applyBorder="1"/>
    <xf numFmtId="0" fontId="9" fillId="2" borderId="3" xfId="0" applyFont="1" applyFill="1" applyBorder="1" applyAlignment="1">
      <alignment vertical="center" wrapText="1"/>
    </xf>
    <xf numFmtId="0" fontId="9" fillId="2" borderId="5" xfId="0" applyFont="1" applyFill="1" applyBorder="1"/>
    <xf numFmtId="0" fontId="7" fillId="3" borderId="6" xfId="0" applyFont="1" applyFill="1" applyBorder="1"/>
    <xf numFmtId="44" fontId="0" fillId="4" borderId="7" xfId="1" applyFont="1" applyFill="1" applyBorder="1"/>
    <xf numFmtId="0" fontId="2" fillId="5" borderId="0" xfId="0" applyFont="1" applyFill="1"/>
    <xf numFmtId="0" fontId="1" fillId="4" borderId="8" xfId="0" applyFont="1" applyFill="1" applyBorder="1" applyAlignment="1"/>
    <xf numFmtId="0" fontId="0" fillId="4" borderId="8" xfId="0" applyFill="1" applyBorder="1" applyAlignment="1"/>
    <xf numFmtId="0" fontId="0" fillId="4" borderId="0" xfId="0" applyFill="1" applyBorder="1" applyAlignment="1"/>
    <xf numFmtId="0" fontId="5" fillId="2" borderId="0" xfId="0" applyFont="1" applyFill="1" applyAlignment="1">
      <alignment horizontal="center" vertical="center"/>
    </xf>
    <xf numFmtId="0" fontId="8" fillId="2" borderId="0" xfId="0" applyFont="1" applyFill="1"/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5" fontId="1" fillId="4" borderId="0" xfId="0" applyNumberFormat="1" applyFont="1" applyFill="1" applyBorder="1" applyAlignment="1"/>
  </cellXfs>
  <cellStyles count="2">
    <cellStyle name="Standaard" xfId="0" builtinId="0"/>
    <cellStyle name="Valuta" xfId="1" builtinId="4"/>
  </cellStyles>
  <dxfs count="12">
    <dxf>
      <numFmt numFmtId="165" formatCode="&quot;€&quot;\ #,##0.00"/>
    </dxf>
    <dxf>
      <numFmt numFmtId="164" formatCode="_ [$€-2]\ * #,##0.00_ ;_ [$€-2]\ * \-#,##0.00_ ;_ [$€-2]\ * &quot;-&quot;??_ ;_ @_ "/>
    </dxf>
    <dxf>
      <numFmt numFmtId="1" formatCode="0"/>
    </dxf>
    <dxf>
      <numFmt numFmtId="1" formatCode="0"/>
    </dxf>
    <dxf>
      <numFmt numFmtId="164" formatCode="_ [$€-2]\ * #,##0.00_ ;_ [$€-2]\ * \-#,##0.00_ ;_ [$€-2]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3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 [$€-2]\ * #,##0.00_ ;_ [$€-2]\ * \-#,##0.00_ ;_ [$€-2]\ * &quot;-&quot;??_ ;_ @_ "/>
    </dxf>
    <dxf>
      <numFmt numFmtId="1" formatCode="0"/>
      <fill>
        <patternFill patternType="solid">
          <fgColor indexed="64"/>
          <bgColor rgb="FFFFFF00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solid">
          <fgColor indexed="64"/>
          <bgColor rgb="FFFFFF00"/>
        </patternFill>
      </fill>
    </dxf>
    <dxf>
      <numFmt numFmtId="1" formatCode="0"/>
      <fill>
        <patternFill patternType="none">
          <fgColor indexed="64"/>
          <bgColor rgb="FFFFFF00"/>
        </patternFill>
      </fill>
    </dxf>
    <dxf>
      <alignment wrapText="1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CB416C-0890-4917-9D64-3626EE971886}" name="Tabel13" displayName="Tabel13" ref="A1:J48" totalsRowShown="0" headerRowDxfId="11">
  <autoFilter ref="A1:J48" xr:uid="{95CB416C-0890-4917-9D64-3626EE971886}"/>
  <sortState xmlns:xlrd2="http://schemas.microsoft.com/office/spreadsheetml/2017/richdata2" ref="A2:J48">
    <sortCondition ref="C1:C48"/>
  </sortState>
  <tableColumns count="10">
    <tableColumn id="1" xr3:uid="{7719298E-4AD4-47F5-A48B-63BE0E7A7004}" name="Locatieomschrijving"/>
    <tableColumn id="2" xr3:uid="{EF0BC41C-4AB3-460B-B644-28BA4B42BEF5}" name="Adres"/>
    <tableColumn id="9" xr3:uid="{CAA0900C-BD09-40CE-89EB-28D121C5B95B}" name="Plaats"/>
    <tableColumn id="3" xr3:uid="{33BB880B-5BA4-447C-8BF2-BB5FA2ACF5A1}" name="Separatieglas/ buiten"/>
    <tableColumn id="12" xr3:uid="{2710B5BA-837E-483F-A994-B6FDAF474EFF}" name="Geschat aantal m2 *" dataDxfId="10" totalsRowDxfId="9"/>
    <tableColumn id="4" xr3:uid="{54680382-D78A-4717-A874-F7F3E2117864}" name="Geschat aantal m2 (beide zijde)" dataDxfId="8" totalsRowDxfId="7">
      <calculatedColumnFormula>Tabel13[[#This Row],[Geschat aantal m2 *]]*2</calculatedColumnFormula>
    </tableColumn>
    <tableColumn id="13" xr3:uid="{729BDFEF-FFA2-423A-9A70-49938806FAAE}" name="Prijs per m2?" totalsRowDxfId="6" dataCellStyle="Valuta"/>
    <tableColumn id="5" xr3:uid="{794CC71A-9D55-43C0-8EF2-FE512ED1C8BC}" name="Kosten bereikbaarheidsvoorzieningen per beurt" dataDxfId="5" totalsRowDxfId="4" dataCellStyle="Valuta"/>
    <tableColumn id="10" xr3:uid="{3A3CFDE5-2A01-429F-AFA3-DD5FD01874A7}" name="Frequentie per jaar" dataDxfId="3" totalsRowDxfId="2"/>
    <tableColumn id="11" xr3:uid="{AA23EB12-5EC7-4585-B5A5-614B6316E109}" name="Prijs per jaar excl. BTW" dataDxfId="1" totalsRowDxfId="0">
      <calculatedColumnFormula>((F2*G2)+H2)*I2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8C22-488D-48CE-A3AC-8310100EFADD}">
  <dimension ref="A1:C23"/>
  <sheetViews>
    <sheetView workbookViewId="0">
      <selection activeCell="B11" sqref="B11"/>
    </sheetView>
  </sheetViews>
  <sheetFormatPr defaultRowHeight="15" x14ac:dyDescent="0.25"/>
  <cols>
    <col min="1" max="1" width="16.85546875" customWidth="1"/>
    <col min="2" max="2" width="131.5703125" bestFit="1" customWidth="1"/>
  </cols>
  <sheetData>
    <row r="1" spans="1:3" x14ac:dyDescent="0.25">
      <c r="A1" s="33" t="s">
        <v>85</v>
      </c>
      <c r="B1" s="34"/>
      <c r="C1" s="14"/>
    </row>
    <row r="2" spans="1:3" x14ac:dyDescent="0.25">
      <c r="A2" s="15"/>
      <c r="B2" s="14"/>
      <c r="C2" s="14"/>
    </row>
    <row r="3" spans="1:3" x14ac:dyDescent="0.25">
      <c r="A3" s="14"/>
      <c r="B3" s="14"/>
      <c r="C3" s="14"/>
    </row>
    <row r="4" spans="1:3" x14ac:dyDescent="0.25">
      <c r="A4" s="35" t="s">
        <v>69</v>
      </c>
      <c r="B4" s="35"/>
      <c r="C4" s="14"/>
    </row>
    <row r="5" spans="1:3" x14ac:dyDescent="0.25">
      <c r="A5" s="14"/>
      <c r="B5" s="14"/>
      <c r="C5" s="14"/>
    </row>
    <row r="6" spans="1:3" x14ac:dyDescent="0.25">
      <c r="A6" s="16">
        <v>1</v>
      </c>
      <c r="B6" s="14" t="s">
        <v>70</v>
      </c>
      <c r="C6" s="14"/>
    </row>
    <row r="7" spans="1:3" x14ac:dyDescent="0.25">
      <c r="A7" s="16">
        <v>2</v>
      </c>
      <c r="B7" s="14" t="s">
        <v>71</v>
      </c>
      <c r="C7" s="14"/>
    </row>
    <row r="8" spans="1:3" x14ac:dyDescent="0.25">
      <c r="A8" s="16">
        <v>3</v>
      </c>
      <c r="B8" s="14" t="s">
        <v>72</v>
      </c>
      <c r="C8" s="14"/>
    </row>
    <row r="9" spans="1:3" x14ac:dyDescent="0.25">
      <c r="A9" s="16">
        <v>4</v>
      </c>
      <c r="B9" s="17" t="s">
        <v>73</v>
      </c>
      <c r="C9" s="14"/>
    </row>
    <row r="10" spans="1:3" x14ac:dyDescent="0.25">
      <c r="A10" s="30">
        <v>5</v>
      </c>
      <c r="B10" s="17" t="s">
        <v>74</v>
      </c>
      <c r="C10" s="31"/>
    </row>
    <row r="11" spans="1:3" x14ac:dyDescent="0.25">
      <c r="A11" s="30"/>
      <c r="B11" s="17" t="s">
        <v>75</v>
      </c>
      <c r="C11" s="31"/>
    </row>
    <row r="12" spans="1:3" x14ac:dyDescent="0.25">
      <c r="A12" s="16">
        <v>6</v>
      </c>
      <c r="B12" s="17" t="s">
        <v>76</v>
      </c>
      <c r="C12" s="14"/>
    </row>
    <row r="13" spans="1:3" x14ac:dyDescent="0.25">
      <c r="A13" s="16">
        <v>7</v>
      </c>
      <c r="B13" s="17" t="s">
        <v>77</v>
      </c>
      <c r="C13" s="14"/>
    </row>
    <row r="14" spans="1:3" x14ac:dyDescent="0.25">
      <c r="A14" s="16"/>
      <c r="B14" s="17"/>
      <c r="C14" s="14"/>
    </row>
    <row r="15" spans="1:3" ht="15.75" thickBot="1" x14ac:dyDescent="0.3">
      <c r="A15" s="14"/>
      <c r="B15" s="14"/>
      <c r="C15" s="14"/>
    </row>
    <row r="16" spans="1:3" ht="15.75" thickTop="1" x14ac:dyDescent="0.25">
      <c r="A16" s="18" t="s">
        <v>78</v>
      </c>
      <c r="B16" s="19"/>
      <c r="C16" s="14"/>
    </row>
    <row r="17" spans="1:3" x14ac:dyDescent="0.25">
      <c r="A17" s="20" t="s">
        <v>79</v>
      </c>
      <c r="B17" s="21"/>
      <c r="C17" s="14"/>
    </row>
    <row r="18" spans="1:3" x14ac:dyDescent="0.25">
      <c r="A18" s="20" t="s">
        <v>80</v>
      </c>
      <c r="B18" s="21"/>
      <c r="C18" s="14"/>
    </row>
    <row r="19" spans="1:3" x14ac:dyDescent="0.25">
      <c r="A19" s="20" t="s">
        <v>81</v>
      </c>
      <c r="B19" s="21"/>
      <c r="C19" s="14"/>
    </row>
    <row r="20" spans="1:3" ht="44.45" customHeight="1" x14ac:dyDescent="0.25">
      <c r="A20" s="22" t="s">
        <v>82</v>
      </c>
      <c r="B20" s="21"/>
      <c r="C20" s="14"/>
    </row>
    <row r="21" spans="1:3" ht="57.6" customHeight="1" thickBot="1" x14ac:dyDescent="0.3">
      <c r="A21" s="23" t="s">
        <v>83</v>
      </c>
      <c r="B21" s="24"/>
      <c r="C21" s="14"/>
    </row>
    <row r="22" spans="1:3" ht="15.75" thickTop="1" x14ac:dyDescent="0.25">
      <c r="A22" s="14"/>
      <c r="B22" s="14"/>
      <c r="C22" s="14"/>
    </row>
    <row r="23" spans="1:3" x14ac:dyDescent="0.25">
      <c r="A23" s="32" t="s">
        <v>84</v>
      </c>
      <c r="B23" s="32"/>
      <c r="C23" s="14"/>
    </row>
  </sheetData>
  <sheetProtection sheet="1" objects="1" scenarios="1"/>
  <protectedRanges>
    <protectedRange sqref="B16:B21" name="Bereik1"/>
  </protectedRanges>
  <mergeCells count="5">
    <mergeCell ref="A10:A11"/>
    <mergeCell ref="C10:C11"/>
    <mergeCell ref="A23:B23"/>
    <mergeCell ref="A1:B1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9904-6C98-4B4D-BA57-98A82747C2C9}">
  <dimension ref="A1:J61"/>
  <sheetViews>
    <sheetView tabSelected="1" zoomScale="110" zoomScaleNormal="110" workbookViewId="0">
      <selection activeCell="H3" sqref="H3"/>
    </sheetView>
  </sheetViews>
  <sheetFormatPr defaultRowHeight="15" x14ac:dyDescent="0.25"/>
  <cols>
    <col min="1" max="1" width="24.5703125" bestFit="1" customWidth="1"/>
    <col min="2" max="2" width="43.85546875" bestFit="1" customWidth="1"/>
    <col min="3" max="3" width="12.28515625" bestFit="1" customWidth="1"/>
    <col min="4" max="4" width="15.42578125" bestFit="1" customWidth="1"/>
    <col min="5" max="5" width="12.7109375" style="9" hidden="1" customWidth="1"/>
    <col min="6" max="6" width="11.42578125" style="9" bestFit="1" customWidth="1"/>
    <col min="7" max="7" width="11.42578125" bestFit="1" customWidth="1"/>
    <col min="8" max="8" width="14.85546875" bestFit="1" customWidth="1"/>
    <col min="9" max="9" width="12.42578125" bestFit="1" customWidth="1"/>
    <col min="10" max="10" width="14" bestFit="1" customWidth="1"/>
  </cols>
  <sheetData>
    <row r="1" spans="1:10" s="5" customFormat="1" ht="57.6" customHeight="1" x14ac:dyDescent="0.25">
      <c r="A1" s="5" t="s">
        <v>0</v>
      </c>
      <c r="B1" s="5" t="s">
        <v>1</v>
      </c>
      <c r="C1" s="5" t="s">
        <v>2</v>
      </c>
      <c r="D1" s="5" t="s">
        <v>94</v>
      </c>
      <c r="E1" s="8" t="s">
        <v>64</v>
      </c>
      <c r="F1" s="8" t="s">
        <v>65</v>
      </c>
      <c r="G1" s="6" t="s">
        <v>3</v>
      </c>
      <c r="H1" s="6" t="s">
        <v>93</v>
      </c>
      <c r="I1" s="7" t="s">
        <v>4</v>
      </c>
      <c r="J1" s="6" t="s">
        <v>5</v>
      </c>
    </row>
    <row r="2" spans="1:10" x14ac:dyDescent="0.25">
      <c r="A2" t="s">
        <v>6</v>
      </c>
      <c r="B2" t="s">
        <v>7</v>
      </c>
      <c r="C2" t="s">
        <v>8</v>
      </c>
      <c r="D2" t="s">
        <v>9</v>
      </c>
      <c r="E2" s="9">
        <v>30</v>
      </c>
      <c r="F2" s="9">
        <f>Tabel13[[#This Row],[Geschat aantal m2 *]]*2</f>
        <v>60</v>
      </c>
      <c r="G2" s="25"/>
      <c r="H2" s="25"/>
      <c r="I2" s="3">
        <v>3</v>
      </c>
      <c r="J2" s="1">
        <f t="shared" ref="J2:J48" si="0">((F2*G2)+H2)*I2</f>
        <v>0</v>
      </c>
    </row>
    <row r="3" spans="1:10" x14ac:dyDescent="0.25">
      <c r="A3" t="s">
        <v>6</v>
      </c>
      <c r="B3" t="s">
        <v>7</v>
      </c>
      <c r="C3" t="s">
        <v>8</v>
      </c>
      <c r="D3" t="s">
        <v>63</v>
      </c>
      <c r="E3" s="9">
        <v>4</v>
      </c>
      <c r="F3" s="9">
        <f>Tabel13[[#This Row],[Geschat aantal m2 *]]*2</f>
        <v>8</v>
      </c>
      <c r="G3" s="25"/>
      <c r="H3" s="25"/>
      <c r="I3" s="3">
        <v>3</v>
      </c>
      <c r="J3" s="1">
        <f t="shared" si="0"/>
        <v>0</v>
      </c>
    </row>
    <row r="4" spans="1:10" x14ac:dyDescent="0.25">
      <c r="A4" t="s">
        <v>10</v>
      </c>
      <c r="B4" t="s">
        <v>11</v>
      </c>
      <c r="C4" t="s">
        <v>8</v>
      </c>
      <c r="D4" t="s">
        <v>12</v>
      </c>
      <c r="E4" s="9">
        <v>35</v>
      </c>
      <c r="F4" s="9">
        <f>Tabel13[[#This Row],[Geschat aantal m2 *]]*2</f>
        <v>70</v>
      </c>
      <c r="G4" s="25"/>
      <c r="H4" s="25"/>
      <c r="I4" s="3">
        <v>3</v>
      </c>
      <c r="J4" s="1">
        <f t="shared" si="0"/>
        <v>0</v>
      </c>
    </row>
    <row r="5" spans="1:10" x14ac:dyDescent="0.25">
      <c r="A5" t="s">
        <v>10</v>
      </c>
      <c r="B5" t="s">
        <v>11</v>
      </c>
      <c r="C5" t="s">
        <v>8</v>
      </c>
      <c r="D5" t="s">
        <v>63</v>
      </c>
      <c r="E5" s="9">
        <v>20</v>
      </c>
      <c r="F5" s="9">
        <f>Tabel13[[#This Row],[Geschat aantal m2 *]]*2</f>
        <v>40</v>
      </c>
      <c r="G5" s="25"/>
      <c r="H5" s="25"/>
      <c r="I5" s="3">
        <v>3</v>
      </c>
      <c r="J5" s="1">
        <f t="shared" si="0"/>
        <v>0</v>
      </c>
    </row>
    <row r="6" spans="1:10" x14ac:dyDescent="0.25">
      <c r="A6" t="s">
        <v>13</v>
      </c>
      <c r="B6" t="s">
        <v>14</v>
      </c>
      <c r="C6" t="s">
        <v>8</v>
      </c>
      <c r="D6" t="s">
        <v>63</v>
      </c>
      <c r="E6" s="9">
        <v>360</v>
      </c>
      <c r="F6" s="9">
        <f>Tabel13[[#This Row],[Geschat aantal m2 *]]*2</f>
        <v>720</v>
      </c>
      <c r="G6" s="25"/>
      <c r="H6" s="25"/>
      <c r="I6" s="3">
        <v>3</v>
      </c>
      <c r="J6" s="1">
        <f t="shared" si="0"/>
        <v>0</v>
      </c>
    </row>
    <row r="7" spans="1:10" x14ac:dyDescent="0.25">
      <c r="A7" t="s">
        <v>13</v>
      </c>
      <c r="B7" t="s">
        <v>14</v>
      </c>
      <c r="C7" t="s">
        <v>8</v>
      </c>
      <c r="D7" t="s">
        <v>9</v>
      </c>
      <c r="E7" s="9">
        <v>813</v>
      </c>
      <c r="F7" s="9">
        <f>Tabel13[[#This Row],[Geschat aantal m2 *]]*2</f>
        <v>1626</v>
      </c>
      <c r="G7" s="25"/>
      <c r="H7" s="25"/>
      <c r="I7" s="3">
        <v>3</v>
      </c>
      <c r="J7" s="1">
        <f t="shared" si="0"/>
        <v>0</v>
      </c>
    </row>
    <row r="8" spans="1:10" x14ac:dyDescent="0.25">
      <c r="A8" t="s">
        <v>15</v>
      </c>
      <c r="B8" t="s">
        <v>16</v>
      </c>
      <c r="C8" t="s">
        <v>8</v>
      </c>
      <c r="D8" t="s">
        <v>9</v>
      </c>
      <c r="E8" s="9">
        <v>30</v>
      </c>
      <c r="F8" s="9">
        <f>Tabel13[[#This Row],[Geschat aantal m2 *]]*2</f>
        <v>60</v>
      </c>
      <c r="G8" s="25"/>
      <c r="H8" s="25"/>
      <c r="I8" s="3">
        <v>3</v>
      </c>
      <c r="J8" s="1">
        <f t="shared" si="0"/>
        <v>0</v>
      </c>
    </row>
    <row r="9" spans="1:10" x14ac:dyDescent="0.25">
      <c r="A9" t="s">
        <v>15</v>
      </c>
      <c r="B9" t="s">
        <v>16</v>
      </c>
      <c r="C9" t="s">
        <v>8</v>
      </c>
      <c r="D9" t="s">
        <v>63</v>
      </c>
      <c r="E9" s="9">
        <v>2</v>
      </c>
      <c r="F9" s="9">
        <f>Tabel13[[#This Row],[Geschat aantal m2 *]]*2</f>
        <v>4</v>
      </c>
      <c r="G9" s="25"/>
      <c r="H9" s="25"/>
      <c r="I9" s="3">
        <v>3</v>
      </c>
      <c r="J9" s="1">
        <f t="shared" si="0"/>
        <v>0</v>
      </c>
    </row>
    <row r="10" spans="1:10" x14ac:dyDescent="0.25">
      <c r="A10" t="s">
        <v>17</v>
      </c>
      <c r="B10" t="s">
        <v>18</v>
      </c>
      <c r="C10" t="s">
        <v>8</v>
      </c>
      <c r="D10" t="s">
        <v>9</v>
      </c>
      <c r="E10" s="9">
        <v>115</v>
      </c>
      <c r="F10" s="9">
        <f>Tabel13[[#This Row],[Geschat aantal m2 *]]*2</f>
        <v>230</v>
      </c>
      <c r="G10" s="25"/>
      <c r="H10" s="25"/>
      <c r="I10" s="3">
        <v>3</v>
      </c>
      <c r="J10" s="1">
        <f t="shared" si="0"/>
        <v>0</v>
      </c>
    </row>
    <row r="11" spans="1:10" x14ac:dyDescent="0.25">
      <c r="A11" t="s">
        <v>17</v>
      </c>
      <c r="B11" t="s">
        <v>18</v>
      </c>
      <c r="C11" t="s">
        <v>8</v>
      </c>
      <c r="D11" t="s">
        <v>63</v>
      </c>
      <c r="E11" s="9">
        <v>38</v>
      </c>
      <c r="F11" s="9">
        <f>Tabel13[[#This Row],[Geschat aantal m2 *]]*2</f>
        <v>76</v>
      </c>
      <c r="G11" s="25"/>
      <c r="H11" s="25"/>
      <c r="I11" s="3">
        <v>3</v>
      </c>
      <c r="J11" s="1">
        <f t="shared" si="0"/>
        <v>0</v>
      </c>
    </row>
    <row r="12" spans="1:10" x14ac:dyDescent="0.25">
      <c r="A12" t="s">
        <v>19</v>
      </c>
      <c r="B12" t="s">
        <v>20</v>
      </c>
      <c r="C12" t="s">
        <v>8</v>
      </c>
      <c r="D12" t="s">
        <v>9</v>
      </c>
      <c r="E12" s="9">
        <v>30</v>
      </c>
      <c r="F12" s="9">
        <f>Tabel13[[#This Row],[Geschat aantal m2 *]]*2</f>
        <v>60</v>
      </c>
      <c r="G12" s="25"/>
      <c r="H12" s="25"/>
      <c r="I12" s="3">
        <v>3</v>
      </c>
      <c r="J12" s="1">
        <f t="shared" si="0"/>
        <v>0</v>
      </c>
    </row>
    <row r="13" spans="1:10" x14ac:dyDescent="0.25">
      <c r="A13" t="s">
        <v>21</v>
      </c>
      <c r="B13" t="s">
        <v>22</v>
      </c>
      <c r="C13" t="s">
        <v>8</v>
      </c>
      <c r="D13" t="s">
        <v>9</v>
      </c>
      <c r="E13" s="9">
        <v>61</v>
      </c>
      <c r="F13" s="9">
        <f>Tabel13[[#This Row],[Geschat aantal m2 *]]*2</f>
        <v>122</v>
      </c>
      <c r="G13" s="25"/>
      <c r="H13" s="25"/>
      <c r="I13" s="3">
        <v>3</v>
      </c>
      <c r="J13" s="1">
        <f t="shared" si="0"/>
        <v>0</v>
      </c>
    </row>
    <row r="14" spans="1:10" x14ac:dyDescent="0.25">
      <c r="A14" t="s">
        <v>21</v>
      </c>
      <c r="B14" t="s">
        <v>22</v>
      </c>
      <c r="C14" t="s">
        <v>8</v>
      </c>
      <c r="D14" t="s">
        <v>63</v>
      </c>
      <c r="E14" s="9">
        <v>20</v>
      </c>
      <c r="F14" s="9">
        <f>Tabel13[[#This Row],[Geschat aantal m2 *]]*2</f>
        <v>40</v>
      </c>
      <c r="G14" s="25"/>
      <c r="H14" s="25"/>
      <c r="I14" s="3">
        <v>3</v>
      </c>
      <c r="J14" s="1">
        <f t="shared" si="0"/>
        <v>0</v>
      </c>
    </row>
    <row r="15" spans="1:10" x14ac:dyDescent="0.25">
      <c r="A15" t="s">
        <v>23</v>
      </c>
      <c r="B15" t="s">
        <v>24</v>
      </c>
      <c r="C15" t="s">
        <v>8</v>
      </c>
      <c r="D15" t="s">
        <v>63</v>
      </c>
      <c r="E15" s="9">
        <v>75</v>
      </c>
      <c r="F15" s="9">
        <f>Tabel13[[#This Row],[Geschat aantal m2 *]]*2</f>
        <v>150</v>
      </c>
      <c r="G15" s="25"/>
      <c r="H15" s="25"/>
      <c r="I15" s="3">
        <v>3</v>
      </c>
      <c r="J15" s="1">
        <f t="shared" si="0"/>
        <v>0</v>
      </c>
    </row>
    <row r="16" spans="1:10" x14ac:dyDescent="0.25">
      <c r="A16" t="s">
        <v>23</v>
      </c>
      <c r="B16" t="s">
        <v>24</v>
      </c>
      <c r="C16" t="s">
        <v>8</v>
      </c>
      <c r="D16" t="s">
        <v>9</v>
      </c>
      <c r="E16" s="9">
        <v>508</v>
      </c>
      <c r="F16" s="9">
        <f>Tabel13[[#This Row],[Geschat aantal m2 *]]*2</f>
        <v>1016</v>
      </c>
      <c r="G16" s="25"/>
      <c r="H16" s="25"/>
      <c r="I16" s="3">
        <v>3</v>
      </c>
      <c r="J16" s="1">
        <f t="shared" si="0"/>
        <v>0</v>
      </c>
    </row>
    <row r="17" spans="1:10" s="10" customFormat="1" x14ac:dyDescent="0.25">
      <c r="A17" s="10" t="s">
        <v>25</v>
      </c>
      <c r="B17" s="10" t="s">
        <v>26</v>
      </c>
      <c r="C17" s="10" t="s">
        <v>8</v>
      </c>
      <c r="D17" s="10" t="s">
        <v>9</v>
      </c>
      <c r="E17" s="13">
        <v>260</v>
      </c>
      <c r="F17" s="13">
        <f>Tabel13[[#This Row],[Geschat aantal m2 *]]*2</f>
        <v>520</v>
      </c>
      <c r="G17" s="25"/>
      <c r="H17" s="25"/>
      <c r="I17" s="12">
        <v>3</v>
      </c>
      <c r="J17" s="11">
        <f t="shared" si="0"/>
        <v>0</v>
      </c>
    </row>
    <row r="18" spans="1:10" s="10" customFormat="1" x14ac:dyDescent="0.25">
      <c r="A18" s="10" t="s">
        <v>25</v>
      </c>
      <c r="B18" s="10" t="s">
        <v>26</v>
      </c>
      <c r="C18" s="10" t="s">
        <v>8</v>
      </c>
      <c r="D18" s="10" t="s">
        <v>63</v>
      </c>
      <c r="E18" s="13">
        <v>5</v>
      </c>
      <c r="F18" s="13">
        <f>Tabel13[[#This Row],[Geschat aantal m2 *]]*2</f>
        <v>10</v>
      </c>
      <c r="G18" s="25"/>
      <c r="H18" s="25"/>
      <c r="I18" s="12">
        <v>3</v>
      </c>
      <c r="J18" s="11">
        <f t="shared" si="0"/>
        <v>0</v>
      </c>
    </row>
    <row r="19" spans="1:10" x14ac:dyDescent="0.25">
      <c r="A19" t="s">
        <v>27</v>
      </c>
      <c r="B19" t="s">
        <v>28</v>
      </c>
      <c r="C19" t="s">
        <v>29</v>
      </c>
      <c r="D19" t="s">
        <v>9</v>
      </c>
      <c r="E19" s="9">
        <v>335</v>
      </c>
      <c r="F19" s="9">
        <f>Tabel13[[#This Row],[Geschat aantal m2 *]]*2</f>
        <v>670</v>
      </c>
      <c r="G19" s="25"/>
      <c r="H19" s="25"/>
      <c r="I19" s="3">
        <v>3</v>
      </c>
      <c r="J19" s="1">
        <f t="shared" si="0"/>
        <v>0</v>
      </c>
    </row>
    <row r="20" spans="1:10" x14ac:dyDescent="0.25">
      <c r="A20" t="s">
        <v>27</v>
      </c>
      <c r="B20" t="s">
        <v>28</v>
      </c>
      <c r="C20" t="s">
        <v>29</v>
      </c>
      <c r="D20" t="s">
        <v>63</v>
      </c>
      <c r="E20" s="9">
        <v>93</v>
      </c>
      <c r="F20" s="9">
        <f>Tabel13[[#This Row],[Geschat aantal m2 *]]*2</f>
        <v>186</v>
      </c>
      <c r="G20" s="25"/>
      <c r="H20" s="25"/>
      <c r="I20" s="3">
        <v>3</v>
      </c>
      <c r="J20" s="1">
        <f t="shared" si="0"/>
        <v>0</v>
      </c>
    </row>
    <row r="21" spans="1:10" x14ac:dyDescent="0.25">
      <c r="A21" t="s">
        <v>30</v>
      </c>
      <c r="B21" t="s">
        <v>31</v>
      </c>
      <c r="C21" t="s">
        <v>32</v>
      </c>
      <c r="D21" t="s">
        <v>9</v>
      </c>
      <c r="E21" s="9">
        <v>130</v>
      </c>
      <c r="F21" s="9">
        <f>Tabel13[[#This Row],[Geschat aantal m2 *]]*2</f>
        <v>260</v>
      </c>
      <c r="G21" s="25"/>
      <c r="H21" s="25"/>
      <c r="I21" s="3">
        <v>3</v>
      </c>
      <c r="J21" s="1">
        <f t="shared" si="0"/>
        <v>0</v>
      </c>
    </row>
    <row r="22" spans="1:10" x14ac:dyDescent="0.25">
      <c r="A22" t="s">
        <v>30</v>
      </c>
      <c r="B22" t="s">
        <v>31</v>
      </c>
      <c r="C22" t="s">
        <v>32</v>
      </c>
      <c r="D22" t="s">
        <v>63</v>
      </c>
      <c r="E22" s="9">
        <v>20</v>
      </c>
      <c r="F22" s="9">
        <f>Tabel13[[#This Row],[Geschat aantal m2 *]]*2</f>
        <v>40</v>
      </c>
      <c r="G22" s="25"/>
      <c r="H22" s="25"/>
      <c r="I22" s="3">
        <v>3</v>
      </c>
      <c r="J22" s="1">
        <f t="shared" si="0"/>
        <v>0</v>
      </c>
    </row>
    <row r="23" spans="1:10" x14ac:dyDescent="0.25">
      <c r="A23" t="s">
        <v>33</v>
      </c>
      <c r="B23" t="s">
        <v>34</v>
      </c>
      <c r="C23" t="s">
        <v>32</v>
      </c>
      <c r="D23" t="s">
        <v>9</v>
      </c>
      <c r="E23" s="9">
        <v>800</v>
      </c>
      <c r="F23" s="9">
        <f>Tabel13[[#This Row],[Geschat aantal m2 *]]*2</f>
        <v>1600</v>
      </c>
      <c r="G23" s="25"/>
      <c r="H23" s="25"/>
      <c r="I23" s="3">
        <v>3</v>
      </c>
      <c r="J23" s="1">
        <f t="shared" si="0"/>
        <v>0</v>
      </c>
    </row>
    <row r="24" spans="1:10" x14ac:dyDescent="0.25">
      <c r="A24" t="s">
        <v>33</v>
      </c>
      <c r="B24" t="s">
        <v>34</v>
      </c>
      <c r="C24" t="s">
        <v>32</v>
      </c>
      <c r="D24" t="s">
        <v>63</v>
      </c>
      <c r="E24" s="9">
        <v>350</v>
      </c>
      <c r="F24" s="9">
        <f>Tabel13[[#This Row],[Geschat aantal m2 *]]*2</f>
        <v>700</v>
      </c>
      <c r="G24" s="25"/>
      <c r="H24" s="25"/>
      <c r="I24" s="3">
        <v>3</v>
      </c>
      <c r="J24" s="1">
        <f t="shared" si="0"/>
        <v>0</v>
      </c>
    </row>
    <row r="25" spans="1:10" x14ac:dyDescent="0.25">
      <c r="A25" t="s">
        <v>35</v>
      </c>
      <c r="B25" t="s">
        <v>36</v>
      </c>
      <c r="C25" t="s">
        <v>37</v>
      </c>
      <c r="D25" t="s">
        <v>9</v>
      </c>
      <c r="E25" s="9">
        <v>105</v>
      </c>
      <c r="F25" s="9">
        <f>Tabel13[[#This Row],[Geschat aantal m2 *]]*2</f>
        <v>210</v>
      </c>
      <c r="G25" s="25"/>
      <c r="H25" s="25"/>
      <c r="I25" s="3">
        <v>3</v>
      </c>
      <c r="J25" s="1">
        <f t="shared" si="0"/>
        <v>0</v>
      </c>
    </row>
    <row r="26" spans="1:10" x14ac:dyDescent="0.25">
      <c r="A26" t="s">
        <v>35</v>
      </c>
      <c r="B26" t="s">
        <v>36</v>
      </c>
      <c r="C26" t="s">
        <v>37</v>
      </c>
      <c r="D26" t="s">
        <v>63</v>
      </c>
      <c r="E26" s="9">
        <v>2</v>
      </c>
      <c r="F26" s="9">
        <f>Tabel13[[#This Row],[Geschat aantal m2 *]]*2</f>
        <v>4</v>
      </c>
      <c r="G26" s="25"/>
      <c r="H26" s="25"/>
      <c r="I26" s="3">
        <v>3</v>
      </c>
      <c r="J26" s="1">
        <f t="shared" si="0"/>
        <v>0</v>
      </c>
    </row>
    <row r="27" spans="1:10" x14ac:dyDescent="0.25">
      <c r="A27" t="s">
        <v>30</v>
      </c>
      <c r="B27" t="s">
        <v>38</v>
      </c>
      <c r="C27" t="s">
        <v>37</v>
      </c>
      <c r="D27" t="s">
        <v>9</v>
      </c>
      <c r="E27" s="9">
        <v>60</v>
      </c>
      <c r="F27" s="9">
        <f>Tabel13[[#This Row],[Geschat aantal m2 *]]*2</f>
        <v>120</v>
      </c>
      <c r="G27" s="25"/>
      <c r="H27" s="25"/>
      <c r="I27" s="3">
        <v>3</v>
      </c>
      <c r="J27" s="1">
        <f t="shared" si="0"/>
        <v>0</v>
      </c>
    </row>
    <row r="28" spans="1:10" x14ac:dyDescent="0.25">
      <c r="A28" t="s">
        <v>30</v>
      </c>
      <c r="B28" t="s">
        <v>38</v>
      </c>
      <c r="C28" t="s">
        <v>37</v>
      </c>
      <c r="D28" t="s">
        <v>63</v>
      </c>
      <c r="E28" s="9">
        <v>4</v>
      </c>
      <c r="F28" s="9">
        <f>Tabel13[[#This Row],[Geschat aantal m2 *]]*2</f>
        <v>8</v>
      </c>
      <c r="G28" s="25"/>
      <c r="H28" s="25"/>
      <c r="I28" s="3">
        <v>3</v>
      </c>
      <c r="J28" s="1">
        <f t="shared" si="0"/>
        <v>0</v>
      </c>
    </row>
    <row r="29" spans="1:10" x14ac:dyDescent="0.25">
      <c r="A29" t="s">
        <v>39</v>
      </c>
      <c r="B29" t="s">
        <v>40</v>
      </c>
      <c r="C29" t="s">
        <v>41</v>
      </c>
      <c r="D29" t="s">
        <v>9</v>
      </c>
      <c r="E29" s="9">
        <v>60</v>
      </c>
      <c r="F29" s="9">
        <f>Tabel13[[#This Row],[Geschat aantal m2 *]]*2</f>
        <v>120</v>
      </c>
      <c r="G29" s="25"/>
      <c r="H29" s="25"/>
      <c r="I29" s="3">
        <v>3</v>
      </c>
      <c r="J29" s="1">
        <f t="shared" si="0"/>
        <v>0</v>
      </c>
    </row>
    <row r="30" spans="1:10" x14ac:dyDescent="0.25">
      <c r="A30" t="s">
        <v>39</v>
      </c>
      <c r="B30" t="s">
        <v>40</v>
      </c>
      <c r="C30" t="s">
        <v>41</v>
      </c>
      <c r="D30" t="s">
        <v>63</v>
      </c>
      <c r="E30" s="9">
        <v>2</v>
      </c>
      <c r="F30" s="9">
        <f>Tabel13[[#This Row],[Geschat aantal m2 *]]*2</f>
        <v>4</v>
      </c>
      <c r="G30" s="25"/>
      <c r="H30" s="25"/>
      <c r="I30" s="3">
        <v>3</v>
      </c>
      <c r="J30" s="1">
        <f t="shared" si="0"/>
        <v>0</v>
      </c>
    </row>
    <row r="31" spans="1:10" x14ac:dyDescent="0.25">
      <c r="A31" t="s">
        <v>42</v>
      </c>
      <c r="B31" t="s">
        <v>43</v>
      </c>
      <c r="C31" t="s">
        <v>44</v>
      </c>
      <c r="D31" t="s">
        <v>63</v>
      </c>
      <c r="E31" s="9">
        <v>40</v>
      </c>
      <c r="F31" s="9">
        <f>Tabel13[[#This Row],[Geschat aantal m2 *]]*2</f>
        <v>80</v>
      </c>
      <c r="G31" s="25"/>
      <c r="H31" s="25"/>
      <c r="I31" s="3">
        <v>3</v>
      </c>
      <c r="J31" s="1">
        <f t="shared" si="0"/>
        <v>0</v>
      </c>
    </row>
    <row r="32" spans="1:10" x14ac:dyDescent="0.25">
      <c r="A32" t="s">
        <v>42</v>
      </c>
      <c r="B32" t="s">
        <v>43</v>
      </c>
      <c r="C32" t="s">
        <v>44</v>
      </c>
      <c r="D32" t="s">
        <v>9</v>
      </c>
      <c r="E32" s="9">
        <v>72</v>
      </c>
      <c r="F32" s="9">
        <f>Tabel13[[#This Row],[Geschat aantal m2 *]]*2</f>
        <v>144</v>
      </c>
      <c r="G32" s="25"/>
      <c r="H32" s="25"/>
      <c r="I32" s="3">
        <v>3</v>
      </c>
      <c r="J32" s="1">
        <f t="shared" si="0"/>
        <v>0</v>
      </c>
    </row>
    <row r="33" spans="1:10" x14ac:dyDescent="0.25">
      <c r="A33" t="s">
        <v>45</v>
      </c>
      <c r="B33" t="s">
        <v>46</v>
      </c>
      <c r="C33" t="s">
        <v>44</v>
      </c>
      <c r="D33" t="s">
        <v>9</v>
      </c>
      <c r="E33" s="9">
        <v>50</v>
      </c>
      <c r="F33" s="9">
        <f>Tabel13[[#This Row],[Geschat aantal m2 *]]*2</f>
        <v>100</v>
      </c>
      <c r="G33" s="25"/>
      <c r="H33" s="25"/>
      <c r="I33" s="3">
        <v>3</v>
      </c>
      <c r="J33" s="1">
        <f t="shared" si="0"/>
        <v>0</v>
      </c>
    </row>
    <row r="34" spans="1:10" x14ac:dyDescent="0.25">
      <c r="A34" t="s">
        <v>45</v>
      </c>
      <c r="B34" t="s">
        <v>46</v>
      </c>
      <c r="C34" t="s">
        <v>44</v>
      </c>
      <c r="D34" t="s">
        <v>63</v>
      </c>
      <c r="E34" s="9">
        <v>10</v>
      </c>
      <c r="F34" s="9">
        <f>Tabel13[[#This Row],[Geschat aantal m2 *]]*2</f>
        <v>20</v>
      </c>
      <c r="G34" s="25"/>
      <c r="H34" s="25"/>
      <c r="I34" s="3">
        <v>3</v>
      </c>
      <c r="J34" s="1">
        <f t="shared" si="0"/>
        <v>0</v>
      </c>
    </row>
    <row r="35" spans="1:10" x14ac:dyDescent="0.25">
      <c r="A35" t="s">
        <v>30</v>
      </c>
      <c r="B35" t="s">
        <v>47</v>
      </c>
      <c r="C35" t="s">
        <v>44</v>
      </c>
      <c r="D35" t="s">
        <v>9</v>
      </c>
      <c r="E35" s="9">
        <v>67</v>
      </c>
      <c r="F35" s="9">
        <f>Tabel13[[#This Row],[Geschat aantal m2 *]]*2</f>
        <v>134</v>
      </c>
      <c r="G35" s="25"/>
      <c r="H35" s="25"/>
      <c r="I35" s="3">
        <v>3</v>
      </c>
      <c r="J35" s="1">
        <f t="shared" si="0"/>
        <v>0</v>
      </c>
    </row>
    <row r="36" spans="1:10" x14ac:dyDescent="0.25">
      <c r="A36" t="s">
        <v>30</v>
      </c>
      <c r="B36" t="s">
        <v>47</v>
      </c>
      <c r="C36" t="s">
        <v>44</v>
      </c>
      <c r="D36" t="s">
        <v>63</v>
      </c>
      <c r="E36" s="9">
        <v>3</v>
      </c>
      <c r="F36" s="9">
        <f>Tabel13[[#This Row],[Geschat aantal m2 *]]*2</f>
        <v>6</v>
      </c>
      <c r="G36" s="25"/>
      <c r="H36" s="25"/>
      <c r="I36" s="3">
        <v>3</v>
      </c>
      <c r="J36" s="1">
        <f t="shared" si="0"/>
        <v>0</v>
      </c>
    </row>
    <row r="37" spans="1:10" x14ac:dyDescent="0.25">
      <c r="A37" t="s">
        <v>33</v>
      </c>
      <c r="B37" t="s">
        <v>48</v>
      </c>
      <c r="C37" t="s">
        <v>44</v>
      </c>
      <c r="D37" t="s">
        <v>9</v>
      </c>
      <c r="E37" s="9">
        <v>350</v>
      </c>
      <c r="F37" s="9">
        <f>Tabel13[[#This Row],[Geschat aantal m2 *]]*2</f>
        <v>700</v>
      </c>
      <c r="G37" s="25"/>
      <c r="H37" s="25"/>
      <c r="I37" s="3">
        <v>3</v>
      </c>
      <c r="J37" s="1">
        <f t="shared" si="0"/>
        <v>0</v>
      </c>
    </row>
    <row r="38" spans="1:10" x14ac:dyDescent="0.25">
      <c r="A38" t="s">
        <v>33</v>
      </c>
      <c r="B38" t="s">
        <v>48</v>
      </c>
      <c r="C38" t="s">
        <v>44</v>
      </c>
      <c r="D38" t="s">
        <v>63</v>
      </c>
      <c r="E38" s="9">
        <v>390</v>
      </c>
      <c r="F38" s="9">
        <f>Tabel13[[#This Row],[Geschat aantal m2 *]]*2</f>
        <v>780</v>
      </c>
      <c r="G38" s="25"/>
      <c r="H38" s="25"/>
      <c r="I38" s="3">
        <v>3</v>
      </c>
      <c r="J38" s="1">
        <f t="shared" si="0"/>
        <v>0</v>
      </c>
    </row>
    <row r="39" spans="1:10" x14ac:dyDescent="0.25">
      <c r="A39" t="s">
        <v>49</v>
      </c>
      <c r="B39" t="s">
        <v>50</v>
      </c>
      <c r="C39" t="s">
        <v>51</v>
      </c>
      <c r="D39" t="s">
        <v>9</v>
      </c>
      <c r="E39" s="9">
        <v>60</v>
      </c>
      <c r="F39" s="9">
        <f>Tabel13[[#This Row],[Geschat aantal m2 *]]*2</f>
        <v>120</v>
      </c>
      <c r="G39" s="25"/>
      <c r="H39" s="25"/>
      <c r="I39" s="3">
        <v>3</v>
      </c>
      <c r="J39" s="1">
        <f t="shared" si="0"/>
        <v>0</v>
      </c>
    </row>
    <row r="40" spans="1:10" x14ac:dyDescent="0.25">
      <c r="A40" t="s">
        <v>49</v>
      </c>
      <c r="B40" t="s">
        <v>50</v>
      </c>
      <c r="C40" t="s">
        <v>51</v>
      </c>
      <c r="D40" t="s">
        <v>63</v>
      </c>
      <c r="E40" s="9">
        <v>7</v>
      </c>
      <c r="F40" s="9">
        <f>Tabel13[[#This Row],[Geschat aantal m2 *]]*2</f>
        <v>14</v>
      </c>
      <c r="G40" s="25"/>
      <c r="H40" s="25"/>
      <c r="I40" s="3">
        <v>3</v>
      </c>
      <c r="J40" s="1">
        <f t="shared" si="0"/>
        <v>0</v>
      </c>
    </row>
    <row r="41" spans="1:10" x14ac:dyDescent="0.25">
      <c r="A41" t="s">
        <v>52</v>
      </c>
      <c r="B41" t="s">
        <v>53</v>
      </c>
      <c r="C41" s="2" t="s">
        <v>54</v>
      </c>
      <c r="D41" t="s">
        <v>9</v>
      </c>
      <c r="E41" s="9">
        <v>80</v>
      </c>
      <c r="F41" s="9">
        <f>Tabel13[[#This Row],[Geschat aantal m2 *]]*2</f>
        <v>160</v>
      </c>
      <c r="G41" s="25"/>
      <c r="H41" s="25"/>
      <c r="I41" s="3">
        <v>3</v>
      </c>
      <c r="J41" s="1">
        <f t="shared" si="0"/>
        <v>0</v>
      </c>
    </row>
    <row r="42" spans="1:10" x14ac:dyDescent="0.25">
      <c r="A42" t="s">
        <v>52</v>
      </c>
      <c r="B42" t="s">
        <v>53</v>
      </c>
      <c r="C42" t="s">
        <v>54</v>
      </c>
      <c r="D42" t="s">
        <v>63</v>
      </c>
      <c r="E42" s="9">
        <v>4</v>
      </c>
      <c r="F42" s="9">
        <f>Tabel13[[#This Row],[Geschat aantal m2 *]]*2</f>
        <v>8</v>
      </c>
      <c r="G42" s="25"/>
      <c r="H42" s="25"/>
      <c r="I42" s="3">
        <v>3</v>
      </c>
      <c r="J42" s="1">
        <f t="shared" si="0"/>
        <v>0</v>
      </c>
    </row>
    <row r="43" spans="1:10" x14ac:dyDescent="0.25">
      <c r="A43" t="s">
        <v>55</v>
      </c>
      <c r="B43" t="s">
        <v>56</v>
      </c>
      <c r="C43" t="s">
        <v>57</v>
      </c>
      <c r="D43" t="s">
        <v>9</v>
      </c>
      <c r="E43" s="9">
        <v>150</v>
      </c>
      <c r="F43" s="9">
        <f>Tabel13[[#This Row],[Geschat aantal m2 *]]*2</f>
        <v>300</v>
      </c>
      <c r="G43" s="25"/>
      <c r="H43" s="25"/>
      <c r="I43" s="3">
        <v>3</v>
      </c>
      <c r="J43" s="1">
        <f t="shared" si="0"/>
        <v>0</v>
      </c>
    </row>
    <row r="44" spans="1:10" x14ac:dyDescent="0.25">
      <c r="A44" t="s">
        <v>55</v>
      </c>
      <c r="B44" t="s">
        <v>56</v>
      </c>
      <c r="C44" t="s">
        <v>57</v>
      </c>
      <c r="D44" t="s">
        <v>63</v>
      </c>
      <c r="E44" s="9">
        <v>32</v>
      </c>
      <c r="F44" s="9">
        <f>Tabel13[[#This Row],[Geschat aantal m2 *]]*2</f>
        <v>64</v>
      </c>
      <c r="G44" s="25"/>
      <c r="H44" s="25"/>
      <c r="I44" s="3">
        <v>3</v>
      </c>
      <c r="J44" s="1">
        <f t="shared" si="0"/>
        <v>0</v>
      </c>
    </row>
    <row r="45" spans="1:10" x14ac:dyDescent="0.25">
      <c r="A45" t="s">
        <v>66</v>
      </c>
      <c r="B45" t="s">
        <v>67</v>
      </c>
      <c r="C45" t="s">
        <v>68</v>
      </c>
      <c r="D45" t="s">
        <v>63</v>
      </c>
      <c r="E45" s="9">
        <v>33</v>
      </c>
      <c r="F45" s="9">
        <f>Tabel13[[#This Row],[Geschat aantal m2 *]]*2</f>
        <v>66</v>
      </c>
      <c r="G45" s="25"/>
      <c r="H45" s="25"/>
      <c r="I45" s="3">
        <v>3</v>
      </c>
      <c r="J45" s="1">
        <f t="shared" si="0"/>
        <v>0</v>
      </c>
    </row>
    <row r="46" spans="1:10" x14ac:dyDescent="0.25">
      <c r="A46" t="s">
        <v>66</v>
      </c>
      <c r="B46" t="s">
        <v>67</v>
      </c>
      <c r="C46" t="s">
        <v>68</v>
      </c>
      <c r="D46" t="s">
        <v>9</v>
      </c>
      <c r="E46" s="9">
        <v>60</v>
      </c>
      <c r="F46" s="9">
        <f>Tabel13[[#This Row],[Geschat aantal m2 *]]*2</f>
        <v>120</v>
      </c>
      <c r="G46" s="25"/>
      <c r="H46" s="25"/>
      <c r="I46" s="3">
        <v>3</v>
      </c>
      <c r="J46" s="1">
        <f t="shared" si="0"/>
        <v>0</v>
      </c>
    </row>
    <row r="47" spans="1:10" x14ac:dyDescent="0.25">
      <c r="A47" t="s">
        <v>58</v>
      </c>
      <c r="B47" t="s">
        <v>59</v>
      </c>
      <c r="C47" t="s">
        <v>60</v>
      </c>
      <c r="D47" t="s">
        <v>9</v>
      </c>
      <c r="E47" s="9">
        <v>80</v>
      </c>
      <c r="F47" s="9">
        <f>Tabel13[[#This Row],[Geschat aantal m2 *]]*2</f>
        <v>160</v>
      </c>
      <c r="G47" s="25"/>
      <c r="H47" s="25"/>
      <c r="I47" s="3">
        <v>3</v>
      </c>
      <c r="J47" s="1">
        <f t="shared" si="0"/>
        <v>0</v>
      </c>
    </row>
    <row r="48" spans="1:10" x14ac:dyDescent="0.25">
      <c r="A48" t="s">
        <v>58</v>
      </c>
      <c r="B48" t="s">
        <v>59</v>
      </c>
      <c r="C48" t="s">
        <v>60</v>
      </c>
      <c r="D48" t="s">
        <v>63</v>
      </c>
      <c r="E48" s="9">
        <v>55</v>
      </c>
      <c r="F48" s="9">
        <f>Tabel13[[#This Row],[Geschat aantal m2 *]]*2</f>
        <v>110</v>
      </c>
      <c r="G48" s="25"/>
      <c r="H48" s="25"/>
      <c r="I48" s="3">
        <v>3</v>
      </c>
      <c r="J48" s="1">
        <f t="shared" si="0"/>
        <v>0</v>
      </c>
    </row>
    <row r="50" spans="1:10" x14ac:dyDescent="0.25">
      <c r="G50" s="36" t="s">
        <v>61</v>
      </c>
      <c r="H50" s="36"/>
      <c r="I50" s="36"/>
      <c r="J50" s="4">
        <f>SUM(J2:J48)</f>
        <v>0</v>
      </c>
    </row>
    <row r="51" spans="1:10" x14ac:dyDescent="0.25">
      <c r="G51" s="36" t="s">
        <v>62</v>
      </c>
      <c r="H51" s="36"/>
      <c r="I51" s="36"/>
      <c r="J51" s="4">
        <f>J50*4</f>
        <v>0</v>
      </c>
    </row>
    <row r="53" spans="1:10" x14ac:dyDescent="0.25">
      <c r="A53" s="27" t="s">
        <v>86</v>
      </c>
      <c r="B53" s="37">
        <f>J51</f>
        <v>0</v>
      </c>
    </row>
    <row r="54" spans="1:10" x14ac:dyDescent="0.25">
      <c r="A54" s="28" t="s">
        <v>87</v>
      </c>
      <c r="B54" s="29"/>
    </row>
    <row r="55" spans="1:10" x14ac:dyDescent="0.25">
      <c r="A55" s="28" t="s">
        <v>88</v>
      </c>
      <c r="B55" s="29"/>
    </row>
    <row r="56" spans="1:10" x14ac:dyDescent="0.25">
      <c r="A56" s="28" t="s">
        <v>89</v>
      </c>
      <c r="B56" s="29"/>
    </row>
    <row r="57" spans="1:10" x14ac:dyDescent="0.25">
      <c r="A57" s="28" t="s">
        <v>90</v>
      </c>
      <c r="B57" s="29"/>
    </row>
    <row r="58" spans="1:10" x14ac:dyDescent="0.25">
      <c r="A58" s="28"/>
      <c r="B58" s="29"/>
    </row>
    <row r="59" spans="1:10" x14ac:dyDescent="0.25">
      <c r="A59" s="28"/>
      <c r="B59" s="29"/>
    </row>
    <row r="60" spans="1:10" x14ac:dyDescent="0.25">
      <c r="A60" s="28" t="s">
        <v>91</v>
      </c>
      <c r="B60" s="29"/>
    </row>
    <row r="61" spans="1:10" x14ac:dyDescent="0.25">
      <c r="A61" s="26" t="s">
        <v>92</v>
      </c>
    </row>
  </sheetData>
  <sheetProtection sheet="1" objects="1" scenarios="1"/>
  <protectedRanges>
    <protectedRange sqref="A53:B60" name="Bereik2"/>
    <protectedRange sqref="G2:H48" name="Bereik1"/>
  </protectedRanges>
  <mergeCells count="2">
    <mergeCell ref="G50:I50"/>
    <mergeCell ref="G51:I5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F8307184D7469C4C88DDE02D0465" ma:contentTypeVersion="4" ma:contentTypeDescription="Een nieuw document maken." ma:contentTypeScope="" ma:versionID="6ae74e2fc4ca0c8fcdd5b9fc0189ae79">
  <xsd:schema xmlns:xsd="http://www.w3.org/2001/XMLSchema" xmlns:xs="http://www.w3.org/2001/XMLSchema" xmlns:p="http://schemas.microsoft.com/office/2006/metadata/properties" xmlns:ns2="16c7d2b0-20fe-4359-8874-87cfeda216e6" targetNamespace="http://schemas.microsoft.com/office/2006/metadata/properties" ma:root="true" ma:fieldsID="6fbc8b6b23802465d166ab6692668093" ns2:_="">
    <xsd:import namespace="16c7d2b0-20fe-4359-8874-87cfeda21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d2b0-20fe-4359-8874-87cfeda21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3C76C8-FFCE-490A-BEA6-8031EF9737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B0A02-F847-44E4-BA79-A3C0FD5E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7d2b0-20fe-4359-8874-87cfeda21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AEEDD2-B423-4B2B-89DF-7A2DCCC5E07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Locaties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Hannah de Jong</cp:lastModifiedBy>
  <cp:revision/>
  <dcterms:created xsi:type="dcterms:W3CDTF">2024-07-02T09:56:07Z</dcterms:created>
  <dcterms:modified xsi:type="dcterms:W3CDTF">2024-11-07T12:00:25Z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0x01010081CBF8307184D7469C4C88DDE02D0465</vt:lpwstr>
  </property>
</Properties>
</file>