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K:\IFO-Inkoop\2. Aanbestedingen\Lopende.aanbest\Raamovereenkomst mechanisatie tractoren en werktuigen\Aanbestedingsdocs 2024\NvI 2\"/>
    </mc:Choice>
  </mc:AlternateContent>
  <xr:revisionPtr revIDLastSave="0" documentId="8_{94338E3A-6E1A-40DB-8DDA-084BB9E9B87A}" xr6:coauthVersionLast="47" xr6:coauthVersionMax="47" xr10:uidLastSave="{00000000-0000-0000-0000-000000000000}"/>
  <bookViews>
    <workbookView xWindow="-120" yWindow="-120" windowWidth="29040" windowHeight="15840" activeTab="1" xr2:uid="{00000000-000D-0000-FFFF-FFFF00000000}"/>
  </bookViews>
  <sheets>
    <sheet name="P4 EisenWensen - TB1" sheetId="1" r:id="rId1"/>
    <sheet name="P4 Prijzen - TB2" sheetId="2" r:id="rId2"/>
  </sheets>
  <definedNames>
    <definedName name="_xlnm.Print_Area" localSheetId="0">'P4 EisenWensen - TB1'!$A$1:$I$61</definedName>
    <definedName name="_xlnm.Print_Titles" localSheetId="0">'P4 EisenWensen - TB1'!$1:$1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 l="1"/>
  <c r="G8" i="2"/>
  <c r="G7" i="2"/>
  <c r="G6" i="2"/>
  <c r="G5" i="2"/>
  <c r="K10" i="2"/>
  <c r="I9" i="2" l="1"/>
  <c r="K9" i="2" s="1"/>
  <c r="I7" i="2" l="1"/>
  <c r="K7" i="2" s="1"/>
  <c r="I8" i="2"/>
  <c r="K8" i="2" s="1"/>
  <c r="I6" i="2"/>
  <c r="K6" i="2" s="1"/>
  <c r="I5" i="2"/>
  <c r="K5" i="2" s="1"/>
  <c r="K60" i="1"/>
  <c r="K58" i="1"/>
  <c r="K56" i="1"/>
  <c r="K41" i="1"/>
  <c r="K38" i="1"/>
  <c r="K27" i="1"/>
  <c r="K19" i="1"/>
  <c r="K11" i="1"/>
  <c r="K7" i="1"/>
  <c r="J62" i="1"/>
  <c r="I62" i="1"/>
  <c r="K62" i="1" l="1"/>
  <c r="A1" i="2"/>
</calcChain>
</file>

<file path=xl/sharedStrings.xml><?xml version="1.0" encoding="utf-8"?>
<sst xmlns="http://schemas.openxmlformats.org/spreadsheetml/2006/main" count="386" uniqueCount="115">
  <si>
    <t xml:space="preserve">Bijlage G4 - Programma van prijzen, eisen en wensen Perceel 4 Oogstwerktuigen (getrokken) </t>
  </si>
  <si>
    <t>Programma van eisen en wensen</t>
  </si>
  <si>
    <r>
      <rPr>
        <b/>
        <sz val="12"/>
        <rFont val="Agrofont"/>
        <family val="2"/>
      </rPr>
      <t xml:space="preserve">Inschrijver dient uitsluitend de geel gekleurde cellen in te vullen. </t>
    </r>
    <r>
      <rPr>
        <b/>
        <u/>
        <sz val="12"/>
        <rFont val="Agrofont"/>
        <family val="2"/>
      </rPr>
      <t>LET OP: Het programma van prijzen, eisen en wensen bevat meerdere tabbladen (2).</t>
    </r>
    <r>
      <rPr>
        <sz val="12"/>
        <rFont val="Agrofont"/>
        <family val="2"/>
      </rPr>
      <t xml:space="preserve">
Er is een gunningsassortiment opgesteld dat Inschrijver moet kunnen leveren. Voor het gunningsassortiment gelden de onderstaande algemene eisen.
Optioneel kan daarnaast materieel worden uitgevraagd wat past binnen het perceel. Inschrijver dient zijn assortiment aan te passen aan de wensen van Staatsbosbeheer. Hiervoor gelden in ieder geval de onderdstaande algemene eisen. </t>
    </r>
  </si>
  <si>
    <t>Algemene eisen</t>
  </si>
  <si>
    <t>Eisen</t>
  </si>
  <si>
    <t>Getrokken</t>
  </si>
  <si>
    <t>Eis leverbaar 
Ja/Nee</t>
  </si>
  <si>
    <t>Wens leverbaar</t>
  </si>
  <si>
    <t>Maximaal te behalen aantal punten</t>
  </si>
  <si>
    <t>Behaald aantal punten</t>
  </si>
  <si>
    <t>Iedere machine</t>
  </si>
  <si>
    <t>Voldoet bij levering aan de wegenverkeerswetgeving, inclusief bebording breedte verlichting, afscherming scherpe delen</t>
  </si>
  <si>
    <t>x</t>
  </si>
  <si>
    <t>Maak uw keuze</t>
  </si>
  <si>
    <t>Nvt</t>
  </si>
  <si>
    <t>Indien smeervet en olie noodzakelijk is dan wordt een vol synthetische biologisch afbreekbare (biodegredeble OECD301B) variant gebruikt. Hydrauliek-, achterbrugolie (HEES) is afgestemd op de aanwezige tractor(en) en altijd vol synthetisch en biologisch afbreekbaar. Smeermiddelen voldoen aan Milieukeurmerk Blauwe Engel, Eco Keurmerk, Swedish Standard</t>
  </si>
  <si>
    <t xml:space="preserve">Is voorzien van gesloten lagersmering, zonder smeerpunten. </t>
  </si>
  <si>
    <t>Hooibouw Oogstwerktuigen</t>
  </si>
  <si>
    <r>
      <rPr>
        <sz val="10"/>
        <color rgb="FF000000"/>
        <rFont val="Agrofont"/>
        <family val="2"/>
      </rPr>
      <t xml:space="preserve">Opraapwagen klein tot 19 m3 (DIN)
</t>
    </r>
    <r>
      <rPr>
        <sz val="10"/>
        <color rgb="FFFF0000"/>
        <rFont val="Agrofont"/>
        <family val="2"/>
      </rPr>
      <t xml:space="preserve">
</t>
    </r>
  </si>
  <si>
    <t xml:space="preserve">Wagen is geschikt voor inzet in terreinen met matige tot zeer lage draagkracht en voor droog en nat, zwaar gewas. </t>
  </si>
  <si>
    <t>Onderstel: 2 wiel (hoog) onderstel of tandemonderstel leverbaar</t>
  </si>
  <si>
    <t xml:space="preserve">4 wielig pendelend onderstel </t>
  </si>
  <si>
    <t>Stekende pickup, zeer degelijk, met meelopende tastwielen incl. extra wiel of rol onderzijde pickup</t>
  </si>
  <si>
    <t>Er is een balken- of kammen invoer met snij-inrichting leverbaar met instelbare snijlengte; messen zijn eenvoudig te verwisselen</t>
  </si>
  <si>
    <t>Hydraulisch instelbare steunpoot</t>
  </si>
  <si>
    <t>pickupbreedte minimaal 180 cm</t>
  </si>
  <si>
    <t>Elektrische bedieningsunit</t>
  </si>
  <si>
    <t>Opraap(snij)wagen midden 18 tot 27 m3 (DIN) in minimaal 2 of meer maatvoeringen</t>
  </si>
  <si>
    <t xml:space="preserve">Geschikt voor inzet in terreinen met matige tot zeer lage draagkracht, droog en nat, zwaar gewas; </t>
  </si>
  <si>
    <t>Onderstel: tandem- of 8 wielig gedwongen elektrisch gestuurd/meelopend gestuurd  (o.a. DWM); Lage druk radiaalbanden;</t>
  </si>
  <si>
    <t>Bandenspanningsregeling , meelopend gestuurd</t>
  </si>
  <si>
    <t xml:space="preserve"> </t>
  </si>
  <si>
    <t>Rotor-invoer/snijsysteem geschikt voor lang materiaal;</t>
  </si>
  <si>
    <t xml:space="preserve">Snij-inrichting, eenvoudig instelbare snijlengte (max 45 mm) en verwisselbare messen/inrichting; </t>
  </si>
  <si>
    <t>4 voudige bodemketting incl. bediening op achterzijde</t>
  </si>
  <si>
    <t>Uitklapbare messenbalk, staand messen kunnen wisselen</t>
  </si>
  <si>
    <t>Bediening elektronisch/hydraulisch</t>
  </si>
  <si>
    <t>Loadsensing</t>
  </si>
  <si>
    <t>Bandenmaat minimaal 22,5 Inch</t>
  </si>
  <si>
    <t>Terugdraai-inrichting</t>
  </si>
  <si>
    <t>Een centraal smeersysteem voor alle smeerpunten is leverbaar</t>
  </si>
  <si>
    <t>Laadautomaat is optioneel leverbaar</t>
  </si>
  <si>
    <t>Beremming op minimaal 4 wielen</t>
  </si>
  <si>
    <t xml:space="preserve">Maximaal gewicht 6700kg inc. 8 wielig tandem </t>
  </si>
  <si>
    <t>Boardcomputer aansluiting mogelijk, isobus</t>
  </si>
  <si>
    <t xml:space="preserve">Camerasysteem </t>
  </si>
  <si>
    <t>Opraap(snij)wagen groot &gt;27m3 (DIN) (100-150 kW tractor) in minimaal 2 of meer maatvoeringen</t>
  </si>
  <si>
    <t>Stekende pickup 1,8m, zeer degelijk, met meelopende tastwielen incl. extra wiel of rol onderzijde pickup</t>
  </si>
  <si>
    <t>Onderstel: tandem- of 8 wielig gedwongen elektrisch gestuurd (DWM); Lage druk radiaalbanden;</t>
  </si>
  <si>
    <t xml:space="preserve">Bandenspanningsregeling </t>
  </si>
  <si>
    <t>Maximaal gewicht 7000 kg ??</t>
  </si>
  <si>
    <t>Rondebalenpers</t>
  </si>
  <si>
    <t>Geschikt voor inzet in terreinen met lage draagkracht en diverse gewasstructuren inclusief struikgewas;</t>
  </si>
  <si>
    <t>Baal afmeting 1.3m.</t>
  </si>
  <si>
    <t>Afmeting 1.50 m.</t>
  </si>
  <si>
    <t>Net en touwbinding leverbaar</t>
  </si>
  <si>
    <t>Leverbaar met grote en brede radiaalbanden, minimale afmeting 650 breedte.</t>
  </si>
  <si>
    <t>Michelin Cargo implement radiaalbanden of gelijkwaardig leverbaar</t>
  </si>
  <si>
    <t>Automatisch smeersysteem</t>
  </si>
  <si>
    <t>Minder dan 20 smeerpunten/nippels</t>
  </si>
  <si>
    <r>
      <t xml:space="preserve">Inschrijver dient uitsluitend de geel gekleurde cellen in te vullen. </t>
    </r>
    <r>
      <rPr>
        <b/>
        <u/>
        <sz val="12"/>
        <rFont val="Agrofont"/>
        <family val="2"/>
      </rPr>
      <t>LET OP: Het programma van prijzen, eisen en wensen bevat meerdere tabbladen (2).</t>
    </r>
  </si>
  <si>
    <t>Productgroep</t>
  </si>
  <si>
    <t>Inclusief aanvullende opties/acc.</t>
  </si>
  <si>
    <t>Maatvoering indicatie</t>
  </si>
  <si>
    <t>Merk</t>
  </si>
  <si>
    <t>Type</t>
  </si>
  <si>
    <t>15 m3</t>
  </si>
  <si>
    <t>Opraapsnijwagen midden incl. 8 wielig gestuurd onderstel</t>
  </si>
  <si>
    <t>Opraapsnijwagen groot incl. 8 wielig gestuurd onderstel</t>
  </si>
  <si>
    <t>1.3 m baal; grote banden</t>
  </si>
  <si>
    <t>Omschrijving wens</t>
  </si>
  <si>
    <r>
      <t>Bruto meerprijs wens</t>
    </r>
    <r>
      <rPr>
        <b/>
        <sz val="10"/>
        <color rgb="FFFF0000"/>
        <rFont val="Agrofont"/>
        <family val="2"/>
      </rPr>
      <t>*</t>
    </r>
  </si>
  <si>
    <t>Specifieke eisen aan het gunningsassortiment - Oogstwerktuigen</t>
  </si>
  <si>
    <t>Maak uw keuze (verplicht!)</t>
  </si>
  <si>
    <t>Nee, niet verkrijgbaar</t>
  </si>
  <si>
    <t>Ja, optioneel (tegen meerprijs)</t>
  </si>
  <si>
    <t>Ja, standaard onderdeel van (prijs) basisuitvoering</t>
  </si>
  <si>
    <t>Totaal bruto meerprijs Wensen</t>
  </si>
  <si>
    <t>Maximaal te behalen aantal punten 'wensen</t>
  </si>
  <si>
    <t>Behaald aantal punten 'wensen'</t>
  </si>
  <si>
    <t>* Indien in kolom H 'Ja, optioneel (tegen meerprijs)' is geselecteerd vult u in kolom I 'Wensen meerprijs' de bruto meerprijs in van de betreffende wens. In andere gevallen laat u het bedrag op '€ 0,-' staan!</t>
  </si>
  <si>
    <t>Bruto catalogusprijs</t>
  </si>
  <si>
    <t>Bruto catalogusprijs wensen</t>
  </si>
  <si>
    <t>korting (%)</t>
  </si>
  <si>
    <t xml:space="preserve">Netto Aanschafkosten </t>
  </si>
  <si>
    <t xml:space="preserve">Restwaarde (na 10 jaar)
</t>
  </si>
  <si>
    <t>Totaal</t>
  </si>
  <si>
    <t>Tarieven Spoedreparaties* Indicatief (telt niet mee voor beoordeling prijscomponent, NB. tarieven gelden wel bij uitvoering overeenkomst!!)</t>
  </si>
  <si>
    <t xml:space="preserve">Bruto catologusprijs: </t>
  </si>
  <si>
    <r>
      <t xml:space="preserve">Prijs van gunningsassortiment inclusief alle algemene en specifiek eisen en </t>
    </r>
    <r>
      <rPr>
        <b/>
        <sz val="12"/>
        <color theme="1"/>
        <rFont val="Calibri"/>
        <family val="2"/>
        <scheme val="minor"/>
      </rPr>
      <t>exclusief wensen</t>
    </r>
    <r>
      <rPr>
        <sz val="10"/>
        <color theme="1"/>
        <rFont val="Agrofont"/>
        <family val="2"/>
      </rPr>
      <t xml:space="preserve"> en belastingen</t>
    </r>
  </si>
  <si>
    <t>Uurtarief 1e monteur LMB</t>
  </si>
  <si>
    <t>ma t/m vr. tussen 08.00 - 17.00</t>
  </si>
  <si>
    <t>Bruto catalogusprijs wensen:</t>
  </si>
  <si>
    <t>Prijs van alle -tegen meerprijs- leverbare wensen, exclusief belastingen</t>
  </si>
  <si>
    <t>ma t/m vr. tussen 17.00 - 08.00</t>
  </si>
  <si>
    <t>Korting:</t>
  </si>
  <si>
    <t>Kortingspercentage over de bruto catologusprijs én de tegen meerprijs leverbare wensen</t>
  </si>
  <si>
    <t>za. 00.00 t/m ma. 08.00 uur</t>
  </si>
  <si>
    <t>Netto aanschafkosten:</t>
  </si>
  <si>
    <t>= (bruto catologusprijs + bruto catolugusprijs wensen) - catologuskorting</t>
  </si>
  <si>
    <t>Voorrijkosten serviceauto</t>
  </si>
  <si>
    <t>all-in per km</t>
  </si>
  <si>
    <t>Service en onderhoud</t>
  </si>
  <si>
    <t>Betreft alle dienstverlening en producten voor reguliere onderhoudswerkzaamheden volgens fabrieksnormen, exclusief BIO-smeermiddelen protocol en storingen/reparaties!</t>
  </si>
  <si>
    <t>Bedrijfsnaam inschrijver</t>
  </si>
  <si>
    <t>[vul hier uw statutaire bedrijfsnaam in]</t>
  </si>
  <si>
    <t>Opraapsnijwagen klein, tandem onderstel</t>
  </si>
  <si>
    <t xml:space="preserve"> Totale kosten (grondslag voor beoordeling P4) </t>
  </si>
  <si>
    <t>Wensen gunningsassortiment</t>
  </si>
  <si>
    <t>Prijzen gunningsassortiment Perceel 4</t>
  </si>
  <si>
    <t>Rondebalenpers variabele kamer</t>
  </si>
  <si>
    <t>Rondebalenpers vaste kamer</t>
  </si>
  <si>
    <t>tot maximaal 1.5 m baal; grote banden</t>
  </si>
  <si>
    <t>31 m3</t>
  </si>
  <si>
    <t>25 m3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</si>
</sst>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8" x14ac:knownFonts="1">
    <font>
      <sz val="10"/>
      <color theme="1"/>
      <name val="Agrofon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grofont"/>
      <family val="2"/>
    </font>
    <font>
      <sz val="10"/>
      <color theme="1"/>
      <name val="Agrofont"/>
      <family val="2"/>
    </font>
    <font>
      <b/>
      <sz val="14"/>
      <color theme="0"/>
      <name val="Agrofont"/>
      <family val="2"/>
    </font>
    <font>
      <b/>
      <sz val="10"/>
      <color theme="0"/>
      <name val="Agrofont"/>
      <family val="2"/>
    </font>
    <font>
      <sz val="12"/>
      <name val="Agrofont"/>
      <family val="2"/>
    </font>
    <font>
      <b/>
      <sz val="12"/>
      <color theme="1"/>
      <name val="Agrofont"/>
      <family val="2"/>
    </font>
    <font>
      <sz val="10"/>
      <color theme="1"/>
      <name val="Agrofont"/>
      <family val="2"/>
    </font>
    <font>
      <sz val="10"/>
      <color rgb="FFFF0000"/>
      <name val="Agrofont"/>
      <family val="2"/>
    </font>
    <font>
      <b/>
      <sz val="10"/>
      <name val="Agrofont"/>
      <family val="2"/>
    </font>
    <font>
      <b/>
      <sz val="12"/>
      <name val="Agrofont"/>
      <family val="2"/>
    </font>
    <font>
      <b/>
      <u/>
      <sz val="12"/>
      <name val="Agrofont"/>
      <family val="2"/>
    </font>
    <font>
      <sz val="10"/>
      <name val="Arial"/>
      <family val="2"/>
    </font>
    <font>
      <sz val="10"/>
      <color rgb="FF000000"/>
      <name val="Agrofont"/>
      <family val="2"/>
    </font>
    <font>
      <sz val="12"/>
      <color theme="1"/>
      <name val="Agrofont"/>
      <family val="2"/>
    </font>
    <font>
      <b/>
      <sz val="10"/>
      <color rgb="FFFF0000"/>
      <name val="Agrofont"/>
      <family val="2"/>
    </font>
    <font>
      <sz val="16"/>
      <color theme="0"/>
      <name val="Agrofont"/>
      <family val="2"/>
    </font>
    <font>
      <b/>
      <sz val="12"/>
      <color theme="0"/>
      <name val="Agrofont"/>
      <family val="2"/>
    </font>
    <font>
      <sz val="12"/>
      <color rgb="FFFF0000"/>
      <name val="Agrofont"/>
      <family val="2"/>
    </font>
    <font>
      <b/>
      <sz val="10"/>
      <color rgb="FFFFFFFF"/>
      <name val="Agrofont"/>
      <family val="2"/>
    </font>
    <font>
      <b/>
      <sz val="10"/>
      <name val="Arial"/>
      <family val="2"/>
    </font>
    <font>
      <b/>
      <sz val="12"/>
      <color theme="1"/>
      <name val="Calibri"/>
      <family val="2"/>
      <scheme val="minor"/>
    </font>
    <font>
      <b/>
      <sz val="16"/>
      <color theme="0"/>
      <name val="Agrofont"/>
      <family val="2"/>
    </font>
  </fonts>
  <fills count="14">
    <fill>
      <patternFill patternType="none"/>
    </fill>
    <fill>
      <patternFill patternType="gray125"/>
    </fill>
    <fill>
      <patternFill patternType="solid">
        <fgColor rgb="FF0D594F"/>
        <bgColor indexed="64"/>
      </patternFill>
    </fill>
    <fill>
      <patternFill patternType="solid">
        <fgColor rgb="FFFFFF00"/>
        <bgColor indexed="64"/>
      </patternFill>
    </fill>
    <fill>
      <patternFill patternType="solid">
        <fgColor theme="2"/>
        <bgColor indexed="64"/>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s>
  <cellStyleXfs count="53">
    <xf numFmtId="0" fontId="0" fillId="0" borderId="0"/>
    <xf numFmtId="9" fontId="7" fillId="0" borderId="0" applyFont="0" applyFill="0" applyBorder="0" applyAlignment="0" applyProtection="0"/>
    <xf numFmtId="0" fontId="5" fillId="0" borderId="0"/>
    <xf numFmtId="44" fontId="5" fillId="0" borderId="0" applyFont="0" applyFill="0" applyBorder="0" applyAlignment="0" applyProtection="0"/>
    <xf numFmtId="0" fontId="7" fillId="0" borderId="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 fillId="0" borderId="0"/>
    <xf numFmtId="0" fontId="17"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146">
    <xf numFmtId="0" fontId="0" fillId="0" borderId="0" xfId="0"/>
    <xf numFmtId="0" fontId="0" fillId="0" borderId="0" xfId="0" applyAlignment="1">
      <alignment wrapText="1"/>
    </xf>
    <xf numFmtId="0" fontId="0" fillId="0" borderId="1" xfId="0" applyBorder="1" applyAlignment="1">
      <alignment horizontal="center" vertical="center"/>
    </xf>
    <xf numFmtId="0" fontId="0" fillId="0" borderId="0" xfId="0" applyAlignment="1">
      <alignment horizontal="center" vertical="center"/>
    </xf>
    <xf numFmtId="0" fontId="12" fillId="0" borderId="0" xfId="0" applyFont="1"/>
    <xf numFmtId="0" fontId="0" fillId="0" borderId="1" xfId="0" applyBorder="1" applyAlignment="1">
      <alignment horizontal="left" vertical="top" wrapText="1"/>
    </xf>
    <xf numFmtId="0" fontId="0" fillId="0" borderId="0" xfId="0" applyAlignment="1">
      <alignment horizontal="left" wrapText="1"/>
    </xf>
    <xf numFmtId="0" fontId="0" fillId="3" borderId="1" xfId="0" applyFill="1" applyBorder="1" applyAlignment="1" applyProtection="1">
      <alignment horizontal="center" vertical="center" wrapText="1"/>
      <protection locked="0"/>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7" borderId="1" xfId="0" applyFill="1" applyBorder="1" applyAlignment="1">
      <alignment horizontal="center" vertical="center"/>
    </xf>
    <xf numFmtId="0" fontId="6" fillId="0" borderId="1" xfId="0" applyFont="1"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xf>
    <xf numFmtId="0" fontId="0" fillId="5" borderId="1" xfId="0" applyFill="1" applyBorder="1" applyAlignment="1">
      <alignment horizontal="left" vertical="top" wrapText="1"/>
    </xf>
    <xf numFmtId="0" fontId="6" fillId="0" borderId="1" xfId="0" applyFont="1" applyBorder="1" applyAlignment="1">
      <alignment horizontal="left" vertical="top"/>
    </xf>
    <xf numFmtId="0" fontId="0" fillId="0" borderId="0" xfId="0" applyAlignment="1">
      <alignment horizontal="left" vertical="top"/>
    </xf>
    <xf numFmtId="0" fontId="0" fillId="6" borderId="1" xfId="0" applyFill="1" applyBorder="1" applyAlignment="1">
      <alignment horizontal="left" vertical="top" wrapText="1"/>
    </xf>
    <xf numFmtId="0" fontId="6" fillId="0" borderId="9" xfId="0" applyFont="1" applyBorder="1" applyAlignment="1">
      <alignment horizontal="left" vertical="top" wrapText="1"/>
    </xf>
    <xf numFmtId="0" fontId="17" fillId="0" borderId="1" xfId="0" applyFont="1" applyBorder="1" applyAlignment="1">
      <alignment horizontal="left" vertical="top" wrapText="1"/>
    </xf>
    <xf numFmtId="0" fontId="19" fillId="0" borderId="0" xfId="0" applyFont="1"/>
    <xf numFmtId="0" fontId="6" fillId="3" borderId="1" xfId="0" applyFont="1" applyFill="1" applyBorder="1" applyAlignment="1" applyProtection="1">
      <alignment horizontal="center" vertical="center" wrapText="1"/>
      <protection locked="0"/>
    </xf>
    <xf numFmtId="0" fontId="18" fillId="0" borderId="1" xfId="0" applyFont="1" applyBorder="1" applyAlignment="1">
      <alignment horizontal="left" vertical="top" wrapText="1"/>
    </xf>
    <xf numFmtId="0" fontId="7" fillId="0" borderId="1" xfId="0" applyFont="1" applyBorder="1" applyAlignment="1">
      <alignment vertical="top" wrapText="1"/>
    </xf>
    <xf numFmtId="0" fontId="7" fillId="3" borderId="1" xfId="0" applyFont="1" applyFill="1" applyBorder="1" applyAlignment="1" applyProtection="1">
      <alignment horizontal="left" vertical="top" wrapText="1"/>
      <protection locked="0"/>
    </xf>
    <xf numFmtId="164" fontId="6" fillId="3" borderId="1" xfId="0" applyNumberFormat="1" applyFont="1" applyFill="1" applyBorder="1" applyAlignment="1" applyProtection="1">
      <alignment horizontal="left" vertical="center" wrapText="1"/>
      <protection locked="0"/>
    </xf>
    <xf numFmtId="0" fontId="7" fillId="0" borderId="0" xfId="0" applyFont="1"/>
    <xf numFmtId="0" fontId="9" fillId="8" borderId="9"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0" fillId="6" borderId="0" xfId="0" applyFill="1"/>
    <xf numFmtId="0" fontId="9" fillId="8" borderId="1" xfId="0" applyFont="1" applyFill="1" applyBorder="1" applyAlignment="1">
      <alignment horizontal="left" vertical="top"/>
    </xf>
    <xf numFmtId="0" fontId="9" fillId="8" borderId="1" xfId="0" applyFont="1" applyFill="1" applyBorder="1" applyAlignment="1">
      <alignment horizontal="center" vertical="center"/>
    </xf>
    <xf numFmtId="0" fontId="9" fillId="9" borderId="1" xfId="0" applyFont="1" applyFill="1" applyBorder="1" applyAlignment="1">
      <alignment horizontal="center" vertical="center" wrapText="1"/>
    </xf>
    <xf numFmtId="164" fontId="0" fillId="3" borderId="1" xfId="0" applyNumberFormat="1" applyFill="1" applyBorder="1" applyAlignment="1" applyProtection="1">
      <alignment horizontal="center" vertical="center" wrapText="1"/>
      <protection locked="0"/>
    </xf>
    <xf numFmtId="0" fontId="0" fillId="0" borderId="12" xfId="0" applyBorder="1" applyAlignment="1"/>
    <xf numFmtId="0" fontId="9" fillId="8" borderId="22" xfId="0" applyFont="1" applyFill="1" applyBorder="1" applyAlignment="1">
      <alignment horizontal="center" vertical="center" wrapText="1"/>
    </xf>
    <xf numFmtId="0" fontId="0" fillId="0" borderId="23" xfId="0" applyBorder="1" applyAlignment="1">
      <alignment horizontal="left" vertical="top" wrapText="1"/>
    </xf>
    <xf numFmtId="0" fontId="0" fillId="0" borderId="22" xfId="0" applyBorder="1" applyAlignment="1">
      <alignment horizontal="center" vertical="center"/>
    </xf>
    <xf numFmtId="0" fontId="7" fillId="7" borderId="22" xfId="0" applyFont="1" applyFill="1" applyBorder="1" applyAlignment="1">
      <alignment horizontal="center" vertical="center"/>
    </xf>
    <xf numFmtId="0" fontId="0" fillId="0" borderId="25" xfId="0" applyBorder="1" applyAlignment="1">
      <alignment horizontal="left" wrapText="1"/>
    </xf>
    <xf numFmtId="0" fontId="0" fillId="0" borderId="26" xfId="0" applyBorder="1" applyAlignment="1">
      <alignment wrapText="1"/>
    </xf>
    <xf numFmtId="0" fontId="0" fillId="0" borderId="26" xfId="0" applyBorder="1" applyAlignment="1">
      <alignment horizontal="left" vertical="top"/>
    </xf>
    <xf numFmtId="0" fontId="0" fillId="0" borderId="26" xfId="0" applyBorder="1" applyAlignment="1">
      <alignment horizontal="center" vertical="center"/>
    </xf>
    <xf numFmtId="9" fontId="6" fillId="3" borderId="1" xfId="1" applyFont="1" applyFill="1" applyBorder="1" applyAlignment="1" applyProtection="1">
      <alignment horizontal="center" vertical="center" wrapText="1"/>
      <protection locked="0"/>
    </xf>
    <xf numFmtId="164" fontId="6" fillId="12" borderId="1" xfId="1" applyNumberFormat="1" applyFont="1" applyFill="1" applyBorder="1" applyAlignment="1" applyProtection="1">
      <alignment horizontal="left" vertical="center" wrapText="1"/>
      <protection locked="0"/>
    </xf>
    <xf numFmtId="164" fontId="25" fillId="12" borderId="1" xfId="0" applyNumberFormat="1" applyFont="1" applyFill="1" applyBorder="1"/>
    <xf numFmtId="0" fontId="0" fillId="0" borderId="1" xfId="0" applyBorder="1" applyAlignment="1">
      <alignment horizontal="left" vertical="center"/>
    </xf>
    <xf numFmtId="0" fontId="0" fillId="0" borderId="1" xfId="0" applyBorder="1" applyAlignment="1">
      <alignment vertical="center"/>
    </xf>
    <xf numFmtId="164" fontId="6" fillId="12" borderId="1" xfId="0" applyNumberFormat="1" applyFont="1" applyFill="1" applyBorder="1" applyAlignment="1" applyProtection="1">
      <alignment horizontal="center" vertical="center" wrapText="1"/>
      <protection locked="0"/>
    </xf>
    <xf numFmtId="0" fontId="7" fillId="0" borderId="23" xfId="0" applyFont="1" applyBorder="1" applyAlignment="1">
      <alignment vertical="top" wrapText="1"/>
    </xf>
    <xf numFmtId="164" fontId="25" fillId="12" borderId="2" xfId="0" applyNumberFormat="1" applyFont="1" applyFill="1" applyBorder="1"/>
    <xf numFmtId="164" fontId="11" fillId="13" borderId="14" xfId="0" applyNumberFormat="1" applyFont="1" applyFill="1" applyBorder="1" applyAlignment="1">
      <alignment horizontal="right" vertical="center"/>
    </xf>
    <xf numFmtId="0" fontId="0" fillId="0" borderId="39" xfId="0" applyBorder="1" applyAlignment="1">
      <alignment horizontal="left" vertical="top" wrapText="1"/>
    </xf>
    <xf numFmtId="0" fontId="6" fillId="0" borderId="2" xfId="0" applyFont="1" applyBorder="1" applyAlignment="1">
      <alignment vertical="top" wrapText="1"/>
    </xf>
    <xf numFmtId="0" fontId="0" fillId="0" borderId="2" xfId="0" applyBorder="1" applyAlignment="1">
      <alignment horizontal="center" vertical="center"/>
    </xf>
    <xf numFmtId="0" fontId="6" fillId="3" borderId="2" xfId="0" applyFont="1" applyFill="1" applyBorder="1" applyAlignment="1" applyProtection="1">
      <alignment horizontal="center" vertical="center" wrapText="1"/>
      <protection locked="0"/>
    </xf>
    <xf numFmtId="0" fontId="9" fillId="8" borderId="2" xfId="0" applyFont="1" applyFill="1" applyBorder="1" applyAlignment="1">
      <alignment horizontal="center" vertical="center" wrapText="1"/>
    </xf>
    <xf numFmtId="0" fontId="6" fillId="0" borderId="2" xfId="0" applyFont="1" applyBorder="1" applyAlignment="1">
      <alignment horizontal="left" vertical="top" wrapText="1"/>
    </xf>
    <xf numFmtId="0" fontId="0" fillId="3" borderId="2" xfId="0" applyFill="1" applyBorder="1" applyAlignment="1" applyProtection="1">
      <alignment horizontal="center" vertical="center" wrapText="1"/>
      <protection locked="0"/>
    </xf>
    <xf numFmtId="164" fontId="0" fillId="3" borderId="2" xfId="0" applyNumberFormat="1" applyFill="1" applyBorder="1" applyAlignment="1" applyProtection="1">
      <alignment horizontal="center" vertical="center" wrapText="1"/>
      <protection locked="0"/>
    </xf>
    <xf numFmtId="0" fontId="6" fillId="7" borderId="2" xfId="0" applyFont="1" applyFill="1" applyBorder="1" applyAlignment="1">
      <alignment horizontal="center" vertical="center"/>
    </xf>
    <xf numFmtId="0" fontId="7" fillId="7" borderId="40" xfId="0" applyFont="1" applyFill="1" applyBorder="1" applyAlignment="1">
      <alignment horizontal="center" vertical="center"/>
    </xf>
    <xf numFmtId="0" fontId="9" fillId="8" borderId="4" xfId="0" applyFont="1" applyFill="1" applyBorder="1" applyAlignment="1">
      <alignment horizontal="left" vertical="top" wrapText="1"/>
    </xf>
    <xf numFmtId="0" fontId="9" fillId="8" borderId="4" xfId="0" applyFont="1" applyFill="1" applyBorder="1" applyAlignment="1">
      <alignment horizontal="center" vertical="center"/>
    </xf>
    <xf numFmtId="0" fontId="9" fillId="8" borderId="4" xfId="0" applyFont="1" applyFill="1" applyBorder="1" applyAlignment="1">
      <alignment horizontal="center" vertical="center" wrapText="1"/>
    </xf>
    <xf numFmtId="0" fontId="9" fillId="8" borderId="42" xfId="0" applyFont="1" applyFill="1" applyBorder="1" applyAlignment="1">
      <alignment horizontal="center" vertical="center" wrapText="1"/>
    </xf>
    <xf numFmtId="0" fontId="9" fillId="8" borderId="43" xfId="0" applyFont="1" applyFill="1" applyBorder="1" applyAlignment="1">
      <alignment horizontal="center" vertical="center" wrapText="1"/>
    </xf>
    <xf numFmtId="0" fontId="14" fillId="5" borderId="23" xfId="0" applyFont="1" applyFill="1" applyBorder="1" applyAlignment="1">
      <alignment horizontal="left" vertical="center" wrapText="1"/>
    </xf>
    <xf numFmtId="0" fontId="0" fillId="0" borderId="1" xfId="0" applyBorder="1"/>
    <xf numFmtId="0" fontId="6" fillId="0" borderId="23" xfId="0" applyFont="1" applyBorder="1" applyAlignment="1">
      <alignment vertical="top" wrapText="1"/>
    </xf>
    <xf numFmtId="0" fontId="14" fillId="5" borderId="23" xfId="0" applyFont="1" applyFill="1" applyBorder="1" applyAlignment="1">
      <alignment vertical="center" wrapText="1"/>
    </xf>
    <xf numFmtId="0" fontId="12" fillId="0" borderId="17" xfId="0" applyFont="1" applyBorder="1"/>
    <xf numFmtId="0" fontId="12" fillId="0" borderId="19" xfId="0" applyFont="1" applyBorder="1"/>
    <xf numFmtId="0" fontId="7" fillId="0" borderId="18" xfId="0" applyFont="1" applyBorder="1"/>
    <xf numFmtId="0" fontId="7" fillId="0" borderId="0" xfId="0" applyFont="1" applyBorder="1"/>
    <xf numFmtId="0" fontId="14" fillId="0" borderId="0" xfId="0" applyFont="1" applyBorder="1"/>
    <xf numFmtId="0" fontId="0" fillId="0" borderId="0" xfId="0" applyBorder="1"/>
    <xf numFmtId="164" fontId="6" fillId="6" borderId="0" xfId="0" applyNumberFormat="1" applyFont="1" applyFill="1" applyBorder="1" applyAlignment="1" applyProtection="1">
      <alignment horizontal="left" vertical="center" wrapText="1"/>
      <protection locked="0"/>
    </xf>
    <xf numFmtId="0" fontId="14" fillId="8" borderId="34" xfId="0" applyFont="1" applyFill="1" applyBorder="1" applyAlignment="1">
      <alignment horizontal="left" vertical="center" wrapText="1"/>
    </xf>
    <xf numFmtId="0" fontId="7" fillId="0" borderId="26" xfId="0" applyFont="1" applyBorder="1"/>
    <xf numFmtId="0" fontId="12" fillId="0" borderId="45" xfId="0" applyFont="1" applyBorder="1"/>
    <xf numFmtId="0" fontId="9" fillId="8" borderId="29" xfId="0" applyFont="1" applyFill="1" applyBorder="1" applyAlignment="1">
      <alignment horizontal="left" vertical="center" wrapText="1"/>
    </xf>
    <xf numFmtId="0" fontId="9" fillId="8" borderId="30" xfId="0" applyFont="1" applyFill="1" applyBorder="1" applyAlignment="1">
      <alignment horizontal="left" vertical="center" wrapText="1"/>
    </xf>
    <xf numFmtId="0" fontId="24" fillId="8" borderId="31" xfId="0" applyFont="1" applyFill="1" applyBorder="1" applyAlignment="1">
      <alignment horizontal="center" vertical="center" wrapText="1"/>
    </xf>
    <xf numFmtId="0" fontId="9" fillId="8" borderId="31" xfId="0" applyFont="1" applyFill="1" applyBorder="1" applyAlignment="1">
      <alignment horizontal="center" vertical="center" wrapText="1"/>
    </xf>
    <xf numFmtId="0" fontId="9" fillId="10" borderId="46" xfId="0" applyFont="1" applyFill="1" applyBorder="1" applyAlignment="1">
      <alignment horizontal="center" vertical="center" wrapText="1"/>
    </xf>
    <xf numFmtId="3" fontId="22" fillId="11" borderId="14" xfId="0" applyNumberFormat="1" applyFont="1" applyFill="1" applyBorder="1" applyAlignment="1">
      <alignment horizontal="center" vertical="center" wrapText="1"/>
    </xf>
    <xf numFmtId="0" fontId="9" fillId="10" borderId="47" xfId="0" applyFont="1" applyFill="1" applyBorder="1" applyAlignment="1">
      <alignment horizontal="center" vertical="center" wrapText="1"/>
    </xf>
    <xf numFmtId="164" fontId="6" fillId="6" borderId="1" xfId="0" applyNumberFormat="1" applyFont="1" applyFill="1" applyBorder="1" applyAlignment="1" applyProtection="1">
      <alignment horizontal="left" vertical="center" wrapText="1"/>
      <protection locked="0"/>
    </xf>
    <xf numFmtId="44" fontId="22" fillId="11" borderId="14" xfId="0" applyNumberFormat="1" applyFont="1" applyFill="1" applyBorder="1" applyAlignment="1">
      <alignment horizontal="center" vertical="center" wrapText="1"/>
    </xf>
    <xf numFmtId="0" fontId="9" fillId="8" borderId="20" xfId="0" applyFont="1" applyFill="1" applyBorder="1" applyAlignment="1">
      <alignment horizontal="center" vertical="top" wrapText="1"/>
    </xf>
    <xf numFmtId="0" fontId="9" fillId="8" borderId="9" xfId="0" applyFont="1" applyFill="1" applyBorder="1" applyAlignment="1">
      <alignment horizontal="center" vertical="top"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0" fillId="0" borderId="16" xfId="0" applyBorder="1" applyAlignment="1"/>
    <xf numFmtId="0" fontId="0" fillId="0" borderId="17" xfId="0" applyBorder="1" applyAlignment="1"/>
    <xf numFmtId="0" fontId="8" fillId="6" borderId="18"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0" fillId="6" borderId="0" xfId="0" applyFill="1" applyBorder="1" applyAlignment="1"/>
    <xf numFmtId="0" fontId="0" fillId="6" borderId="19" xfId="0" applyFill="1" applyBorder="1" applyAlignment="1"/>
    <xf numFmtId="0" fontId="8" fillId="9" borderId="20"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0" fillId="9" borderId="11" xfId="0" applyFill="1" applyBorder="1" applyAlignment="1">
      <alignment horizontal="left"/>
    </xf>
    <xf numFmtId="0" fontId="0" fillId="9" borderId="21" xfId="0" applyFill="1" applyBorder="1" applyAlignment="1">
      <alignment horizontal="left"/>
    </xf>
    <xf numFmtId="0" fontId="23" fillId="0" borderId="24" xfId="0" applyFont="1" applyBorder="1" applyAlignment="1">
      <alignment wrapText="1"/>
    </xf>
    <xf numFmtId="0" fontId="0" fillId="0" borderId="13" xfId="0" applyBorder="1" applyAlignment="1"/>
    <xf numFmtId="0" fontId="9" fillId="8" borderId="41" xfId="0" applyFont="1" applyFill="1" applyBorder="1" applyAlignment="1">
      <alignment horizontal="left" vertical="top" wrapText="1"/>
    </xf>
    <xf numFmtId="0" fontId="9" fillId="8" borderId="42" xfId="0"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7" fillId="0" borderId="2"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21" fillId="9" borderId="20" xfId="0" applyFont="1" applyFill="1" applyBorder="1" applyAlignment="1">
      <alignment horizontal="left" vertical="center" wrapText="1"/>
    </xf>
    <xf numFmtId="0" fontId="21" fillId="9" borderId="11" xfId="0" applyFont="1" applyFill="1" applyBorder="1" applyAlignment="1">
      <alignment vertical="center"/>
    </xf>
    <xf numFmtId="0" fontId="27" fillId="9" borderId="28" xfId="0" applyFont="1" applyFill="1" applyBorder="1" applyAlignment="1">
      <alignment horizontal="left" vertical="center" wrapText="1"/>
    </xf>
    <xf numFmtId="0" fontId="0" fillId="9" borderId="28" xfId="0" applyFill="1" applyBorder="1" applyAlignment="1">
      <alignment horizontal="left" vertical="center" wrapText="1"/>
    </xf>
    <xf numFmtId="0" fontId="0" fillId="9" borderId="44" xfId="0" applyFill="1" applyBorder="1" applyAlignment="1">
      <alignment horizontal="left" vertical="center"/>
    </xf>
    <xf numFmtId="0" fontId="0" fillId="0" borderId="4" xfId="0" applyBorder="1" applyAlignment="1">
      <alignment horizontal="left" vertical="top" wrapText="1"/>
    </xf>
    <xf numFmtId="0" fontId="0" fillId="0" borderId="1" xfId="0" applyBorder="1" applyAlignment="1">
      <alignment vertical="top" wrapText="1"/>
    </xf>
    <xf numFmtId="0" fontId="0" fillId="0" borderId="22" xfId="0" applyBorder="1" applyAlignment="1">
      <alignment vertical="top" wrapText="1"/>
    </xf>
    <xf numFmtId="0" fontId="14" fillId="8" borderId="23" xfId="0" applyFont="1" applyFill="1" applyBorder="1" applyAlignment="1">
      <alignment horizontal="left" vertical="center" wrapText="1"/>
    </xf>
    <xf numFmtId="0" fontId="26" fillId="8" borderId="1" xfId="0" applyFont="1" applyFill="1" applyBorder="1"/>
    <xf numFmtId="0" fontId="0" fillId="0" borderId="1" xfId="0" applyBorder="1"/>
    <xf numFmtId="0" fontId="0" fillId="0" borderId="10" xfId="0" applyBorder="1" applyAlignment="1">
      <alignment vertical="center"/>
    </xf>
    <xf numFmtId="0" fontId="0" fillId="0" borderId="9" xfId="0" applyBorder="1"/>
    <xf numFmtId="0" fontId="14" fillId="3" borderId="27" xfId="0" applyFont="1" applyFill="1" applyBorder="1" applyAlignment="1">
      <alignment horizontal="left" vertical="center" wrapText="1"/>
    </xf>
    <xf numFmtId="0" fontId="0" fillId="0" borderId="33" xfId="0" applyBorder="1"/>
    <xf numFmtId="0" fontId="0" fillId="0" borderId="38" xfId="0" applyBorder="1"/>
    <xf numFmtId="0" fontId="26" fillId="0" borderId="1" xfId="0" applyFont="1" applyBorder="1" applyAlignment="1">
      <alignment vertical="top"/>
    </xf>
    <xf numFmtId="0" fontId="0" fillId="0" borderId="1" xfId="0" applyBorder="1" applyAlignment="1">
      <alignment vertical="top"/>
    </xf>
    <xf numFmtId="0" fontId="8" fillId="2" borderId="35"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8" fillId="2" borderId="20"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15" fillId="0" borderId="32" xfId="0" applyFont="1" applyBorder="1" applyAlignment="1">
      <alignment horizontal="left" vertical="center" wrapText="1"/>
    </xf>
    <xf numFmtId="0" fontId="0" fillId="0" borderId="33" xfId="0" applyBorder="1" applyAlignment="1">
      <alignment horizontal="left" vertical="center" wrapText="1"/>
    </xf>
    <xf numFmtId="0" fontId="0" fillId="0" borderId="38" xfId="0" applyBorder="1" applyAlignment="1">
      <alignment horizontal="left" vertical="center" wrapText="1"/>
    </xf>
    <xf numFmtId="0" fontId="11" fillId="4" borderId="32" xfId="0" applyFont="1" applyFill="1" applyBorder="1" applyAlignment="1">
      <alignment horizontal="right" vertical="center"/>
    </xf>
    <xf numFmtId="0" fontId="0" fillId="0" borderId="33" xfId="0" applyBorder="1" applyAlignment="1">
      <alignment horizontal="right" vertical="center"/>
    </xf>
  </cellXfs>
  <cellStyles count="53">
    <cellStyle name="Procent" xfId="1" builtinId="5"/>
    <cellStyle name="Procent 2" xfId="5" xr:uid="{00000000-0005-0000-0000-000001000000}"/>
    <cellStyle name="Procent 2 2" xfId="8" xr:uid="{00000000-0005-0000-0000-000002000000}"/>
    <cellStyle name="Procent 2 2 2" xfId="14" xr:uid="{00000000-0005-0000-0000-000003000000}"/>
    <cellStyle name="Procent 2 2 2 2" xfId="40" xr:uid="{00000000-0005-0000-0000-000004000000}"/>
    <cellStyle name="Procent 2 2 3" xfId="20" xr:uid="{00000000-0005-0000-0000-000005000000}"/>
    <cellStyle name="Procent 2 2 3 2" xfId="46" xr:uid="{00000000-0005-0000-0000-000006000000}"/>
    <cellStyle name="Procent 2 2 4" xfId="34" xr:uid="{00000000-0005-0000-0000-000007000000}"/>
    <cellStyle name="Procent 2 3" xfId="11" xr:uid="{00000000-0005-0000-0000-000008000000}"/>
    <cellStyle name="Procent 2 3 2" xfId="23" xr:uid="{00000000-0005-0000-0000-000009000000}"/>
    <cellStyle name="Procent 2 3 2 2" xfId="49" xr:uid="{00000000-0005-0000-0000-00000A000000}"/>
    <cellStyle name="Procent 2 3 3" xfId="37" xr:uid="{00000000-0005-0000-0000-00000B000000}"/>
    <cellStyle name="Procent 2 4" xfId="26" xr:uid="{00000000-0005-0000-0000-00000C000000}"/>
    <cellStyle name="Procent 2 4 2" xfId="52" xr:uid="{00000000-0005-0000-0000-00000D000000}"/>
    <cellStyle name="Procent 2 5" xfId="17" xr:uid="{00000000-0005-0000-0000-00000E000000}"/>
    <cellStyle name="Procent 2 5 2" xfId="43" xr:uid="{00000000-0005-0000-0000-00000F000000}"/>
    <cellStyle name="Procent 2 6" xfId="31" xr:uid="{00000000-0005-0000-0000-000010000000}"/>
    <cellStyle name="Standaard" xfId="0" builtinId="0"/>
    <cellStyle name="Standaard 2" xfId="4" xr:uid="{00000000-0005-0000-0000-000012000000}"/>
    <cellStyle name="Standaard 2 2" xfId="28" xr:uid="{00000000-0005-0000-0000-000013000000}"/>
    <cellStyle name="Standaard 3" xfId="2" xr:uid="{00000000-0005-0000-0000-000014000000}"/>
    <cellStyle name="Standaard 3 2" xfId="6" xr:uid="{00000000-0005-0000-0000-000015000000}"/>
    <cellStyle name="Standaard 3 2 2" xfId="12" xr:uid="{00000000-0005-0000-0000-000016000000}"/>
    <cellStyle name="Standaard 3 2 2 2" xfId="38" xr:uid="{00000000-0005-0000-0000-000017000000}"/>
    <cellStyle name="Standaard 3 2 3" xfId="18" xr:uid="{00000000-0005-0000-0000-000018000000}"/>
    <cellStyle name="Standaard 3 2 3 2" xfId="44" xr:uid="{00000000-0005-0000-0000-000019000000}"/>
    <cellStyle name="Standaard 3 2 4" xfId="32" xr:uid="{00000000-0005-0000-0000-00001A000000}"/>
    <cellStyle name="Standaard 3 3" xfId="9" xr:uid="{00000000-0005-0000-0000-00001B000000}"/>
    <cellStyle name="Standaard 3 3 2" xfId="21" xr:uid="{00000000-0005-0000-0000-00001C000000}"/>
    <cellStyle name="Standaard 3 3 2 2" xfId="47" xr:uid="{00000000-0005-0000-0000-00001D000000}"/>
    <cellStyle name="Standaard 3 3 3" xfId="35" xr:uid="{00000000-0005-0000-0000-00001E000000}"/>
    <cellStyle name="Standaard 3 4" xfId="24" xr:uid="{00000000-0005-0000-0000-00001F000000}"/>
    <cellStyle name="Standaard 3 4 2" xfId="50" xr:uid="{00000000-0005-0000-0000-000020000000}"/>
    <cellStyle name="Standaard 3 5" xfId="15" xr:uid="{00000000-0005-0000-0000-000021000000}"/>
    <cellStyle name="Standaard 3 5 2" xfId="41" xr:uid="{00000000-0005-0000-0000-000022000000}"/>
    <cellStyle name="Standaard 3 6" xfId="29" xr:uid="{00000000-0005-0000-0000-000023000000}"/>
    <cellStyle name="Standaard 4" xfId="27" xr:uid="{00000000-0005-0000-0000-000024000000}"/>
    <cellStyle name="Valuta 2" xfId="3" xr:uid="{00000000-0005-0000-0000-000025000000}"/>
    <cellStyle name="Valuta 2 2" xfId="7" xr:uid="{00000000-0005-0000-0000-000026000000}"/>
    <cellStyle name="Valuta 2 2 2" xfId="13" xr:uid="{00000000-0005-0000-0000-000027000000}"/>
    <cellStyle name="Valuta 2 2 2 2" xfId="39" xr:uid="{00000000-0005-0000-0000-000028000000}"/>
    <cellStyle name="Valuta 2 2 3" xfId="19" xr:uid="{00000000-0005-0000-0000-000029000000}"/>
    <cellStyle name="Valuta 2 2 3 2" xfId="45" xr:uid="{00000000-0005-0000-0000-00002A000000}"/>
    <cellStyle name="Valuta 2 2 4" xfId="33" xr:uid="{00000000-0005-0000-0000-00002B000000}"/>
    <cellStyle name="Valuta 2 3" xfId="10" xr:uid="{00000000-0005-0000-0000-00002C000000}"/>
    <cellStyle name="Valuta 2 3 2" xfId="22" xr:uid="{00000000-0005-0000-0000-00002D000000}"/>
    <cellStyle name="Valuta 2 3 2 2" xfId="48" xr:uid="{00000000-0005-0000-0000-00002E000000}"/>
    <cellStyle name="Valuta 2 3 3" xfId="36" xr:uid="{00000000-0005-0000-0000-00002F000000}"/>
    <cellStyle name="Valuta 2 4" xfId="25" xr:uid="{00000000-0005-0000-0000-000030000000}"/>
    <cellStyle name="Valuta 2 4 2" xfId="51" xr:uid="{00000000-0005-0000-0000-000031000000}"/>
    <cellStyle name="Valuta 2 5" xfId="16" xr:uid="{00000000-0005-0000-0000-000032000000}"/>
    <cellStyle name="Valuta 2 5 2" xfId="42" xr:uid="{00000000-0005-0000-0000-000033000000}"/>
    <cellStyle name="Valuta 2 6" xfId="30" xr:uid="{00000000-0005-0000-0000-000034000000}"/>
  </cellStyles>
  <dxfs count="8">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s>
  <tableStyles count="0" defaultTableStyle="TableStyleMedium2" defaultPivotStyle="PivotStyleLight16"/>
  <colors>
    <mruColors>
      <color rgb="FF0D59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8"/>
  <sheetViews>
    <sheetView showGridLines="0" topLeftCell="A3" zoomScaleNormal="100" workbookViewId="0">
      <selection activeCell="I62" sqref="I62"/>
    </sheetView>
  </sheetViews>
  <sheetFormatPr defaultColWidth="9.140625" defaultRowHeight="0" customHeight="1" zeroHeight="1" x14ac:dyDescent="0.2"/>
  <cols>
    <col min="1" max="1" width="3.140625" style="6" bestFit="1" customWidth="1"/>
    <col min="2" max="2" width="38.140625" style="1" customWidth="1"/>
    <col min="3" max="3" width="58.85546875" style="17" customWidth="1"/>
    <col min="4" max="4" width="10.85546875" style="3" customWidth="1"/>
    <col min="5" max="5" width="19.85546875" style="3" customWidth="1"/>
    <col min="6" max="6" width="8.42578125" style="17" customWidth="1"/>
    <col min="7" max="7" width="26.140625" style="3" bestFit="1" customWidth="1"/>
    <col min="8" max="8" width="20.85546875" style="3" customWidth="1"/>
    <col min="9" max="9" width="22.7109375" style="3" bestFit="1" customWidth="1"/>
    <col min="10" max="10" width="15.42578125" customWidth="1"/>
    <col min="11" max="11" width="22.7109375" bestFit="1" customWidth="1"/>
    <col min="12" max="12" width="0" hidden="1" customWidth="1"/>
  </cols>
  <sheetData>
    <row r="1" spans="1:12" ht="54" customHeight="1" x14ac:dyDescent="0.2">
      <c r="A1" s="93" t="s">
        <v>0</v>
      </c>
      <c r="B1" s="94"/>
      <c r="C1" s="94"/>
      <c r="D1" s="94"/>
      <c r="E1" s="94"/>
      <c r="F1" s="94"/>
      <c r="G1" s="94"/>
      <c r="H1" s="94"/>
      <c r="I1" s="94"/>
      <c r="J1" s="95"/>
      <c r="K1" s="96"/>
      <c r="L1" t="s">
        <v>73</v>
      </c>
    </row>
    <row r="2" spans="1:12" s="30" customFormat="1" ht="31.5" customHeight="1" x14ac:dyDescent="0.2">
      <c r="A2" s="97" t="s">
        <v>1</v>
      </c>
      <c r="B2" s="98"/>
      <c r="C2" s="98"/>
      <c r="D2" s="98"/>
      <c r="E2" s="98"/>
      <c r="F2" s="98"/>
      <c r="G2" s="98"/>
      <c r="H2" s="98"/>
      <c r="I2" s="98"/>
      <c r="J2" s="99"/>
      <c r="K2" s="100"/>
      <c r="L2" t="s">
        <v>74</v>
      </c>
    </row>
    <row r="3" spans="1:12" s="30" customFormat="1" ht="81.75" customHeight="1" x14ac:dyDescent="0.2">
      <c r="A3" s="97" t="s">
        <v>2</v>
      </c>
      <c r="B3" s="98"/>
      <c r="C3" s="98"/>
      <c r="D3" s="98"/>
      <c r="E3" s="98"/>
      <c r="F3" s="98"/>
      <c r="G3" s="98"/>
      <c r="H3" s="98"/>
      <c r="I3" s="98"/>
      <c r="J3" s="99"/>
      <c r="K3" s="100"/>
      <c r="L3" s="27" t="s">
        <v>75</v>
      </c>
    </row>
    <row r="4" spans="1:12" ht="39.75" customHeight="1" x14ac:dyDescent="0.2">
      <c r="A4" s="101" t="s">
        <v>3</v>
      </c>
      <c r="B4" s="102"/>
      <c r="C4" s="102"/>
      <c r="D4" s="102"/>
      <c r="E4" s="102"/>
      <c r="F4" s="102"/>
      <c r="G4" s="102"/>
      <c r="H4" s="102"/>
      <c r="I4" s="102"/>
      <c r="J4" s="103"/>
      <c r="K4" s="104"/>
      <c r="L4" s="27" t="s">
        <v>76</v>
      </c>
    </row>
    <row r="5" spans="1:12" ht="42" customHeight="1" x14ac:dyDescent="0.2">
      <c r="A5" s="91"/>
      <c r="B5" s="92"/>
      <c r="C5" s="31" t="s">
        <v>4</v>
      </c>
      <c r="D5" s="32" t="s">
        <v>5</v>
      </c>
      <c r="E5" s="29" t="s">
        <v>6</v>
      </c>
      <c r="F5" s="29"/>
      <c r="G5" s="28" t="s">
        <v>70</v>
      </c>
      <c r="H5" s="29" t="s">
        <v>7</v>
      </c>
      <c r="I5" s="28" t="s">
        <v>71</v>
      </c>
      <c r="J5" s="29" t="s">
        <v>8</v>
      </c>
      <c r="K5" s="36" t="s">
        <v>9</v>
      </c>
    </row>
    <row r="6" spans="1:12" ht="25.5" x14ac:dyDescent="0.2">
      <c r="A6" s="37">
        <v>1</v>
      </c>
      <c r="B6" s="109" t="s">
        <v>10</v>
      </c>
      <c r="C6" s="5" t="s">
        <v>11</v>
      </c>
      <c r="D6" s="2" t="s">
        <v>12</v>
      </c>
      <c r="E6" s="22" t="s">
        <v>13</v>
      </c>
      <c r="F6" s="29"/>
      <c r="G6" s="5"/>
      <c r="H6" s="2" t="s">
        <v>14</v>
      </c>
      <c r="I6" s="2"/>
      <c r="J6" s="2" t="s">
        <v>14</v>
      </c>
      <c r="K6" s="38" t="s">
        <v>14</v>
      </c>
    </row>
    <row r="7" spans="1:12" ht="76.5" customHeight="1" x14ac:dyDescent="0.2">
      <c r="A7" s="53">
        <v>2</v>
      </c>
      <c r="B7" s="110"/>
      <c r="C7" s="54" t="s">
        <v>15</v>
      </c>
      <c r="D7" s="55" t="s">
        <v>12</v>
      </c>
      <c r="E7" s="56" t="s">
        <v>13</v>
      </c>
      <c r="F7" s="57"/>
      <c r="G7" s="58" t="s">
        <v>16</v>
      </c>
      <c r="H7" s="59" t="s">
        <v>73</v>
      </c>
      <c r="I7" s="60">
        <v>0</v>
      </c>
      <c r="J7" s="61">
        <v>300</v>
      </c>
      <c r="K7" s="62" t="str">
        <f>IF(H7="Maak uw keuze (verplicht!)","Keuze maken in kolom G",IF(H7="Nee, niet verkrijgbaar",0,IF(H7="Ja, optioneel (tegen meerprijs)",0.3*J7,IF(H7="Ja, standaard onderdeel van (prijs) basisuitvoering",J7))))</f>
        <v>Keuze maken in kolom G</v>
      </c>
    </row>
    <row r="8" spans="1:12" ht="37.5" customHeight="1" x14ac:dyDescent="0.2">
      <c r="A8" s="117" t="s">
        <v>72</v>
      </c>
      <c r="B8" s="118"/>
      <c r="C8" s="118"/>
      <c r="D8" s="118"/>
      <c r="E8" s="118"/>
      <c r="F8" s="33"/>
      <c r="G8" s="119" t="s">
        <v>108</v>
      </c>
      <c r="H8" s="120"/>
      <c r="I8" s="120"/>
      <c r="J8" s="120"/>
      <c r="K8" s="121"/>
    </row>
    <row r="9" spans="1:12" ht="50.25" customHeight="1" x14ac:dyDescent="0.2">
      <c r="A9" s="107" t="s">
        <v>17</v>
      </c>
      <c r="B9" s="108"/>
      <c r="C9" s="63" t="s">
        <v>4</v>
      </c>
      <c r="D9" s="64" t="s">
        <v>5</v>
      </c>
      <c r="E9" s="65" t="s">
        <v>6</v>
      </c>
      <c r="F9" s="65"/>
      <c r="G9" s="66" t="s">
        <v>70</v>
      </c>
      <c r="H9" s="65" t="s">
        <v>7</v>
      </c>
      <c r="I9" s="66"/>
      <c r="J9" s="66" t="s">
        <v>71</v>
      </c>
      <c r="K9" s="67" t="s">
        <v>8</v>
      </c>
    </row>
    <row r="10" spans="1:12" ht="25.5" x14ac:dyDescent="0.2">
      <c r="A10" s="37">
        <v>3</v>
      </c>
      <c r="B10" s="114" t="s">
        <v>18</v>
      </c>
      <c r="C10" s="5" t="s">
        <v>19</v>
      </c>
      <c r="D10" s="2" t="s">
        <v>12</v>
      </c>
      <c r="E10" s="22" t="s">
        <v>13</v>
      </c>
      <c r="F10" s="29"/>
      <c r="G10" s="5"/>
      <c r="H10" s="2" t="s">
        <v>14</v>
      </c>
      <c r="I10" s="2"/>
      <c r="J10" s="2" t="s">
        <v>14</v>
      </c>
      <c r="K10" s="38" t="s">
        <v>14</v>
      </c>
    </row>
    <row r="11" spans="1:12" ht="25.5" x14ac:dyDescent="0.2">
      <c r="A11" s="37">
        <v>4</v>
      </c>
      <c r="B11" s="115"/>
      <c r="C11" s="5" t="s">
        <v>20</v>
      </c>
      <c r="D11" s="2" t="s">
        <v>12</v>
      </c>
      <c r="E11" s="22" t="s">
        <v>13</v>
      </c>
      <c r="F11" s="29"/>
      <c r="G11" s="18" t="s">
        <v>21</v>
      </c>
      <c r="H11" s="7" t="s">
        <v>73</v>
      </c>
      <c r="I11" s="34">
        <v>0</v>
      </c>
      <c r="J11" s="11">
        <v>300</v>
      </c>
      <c r="K11" s="39" t="str">
        <f>IF(H11="Maak uw keuze (verplicht!)","Keuze maken in kolom G",IF(H11="Nee, niet verkrijgbaar",0,IF(H11="Ja, optioneel (tegen meerprijs)",0.3*J11,IF(H11="Ja, standaard onderdeel van (prijs) basisuitvoering",J11))))</f>
        <v>Keuze maken in kolom G</v>
      </c>
    </row>
    <row r="12" spans="1:12" ht="27.95" customHeight="1" x14ac:dyDescent="0.2">
      <c r="A12" s="37">
        <v>5</v>
      </c>
      <c r="B12" s="115"/>
      <c r="C12" s="5" t="s">
        <v>22</v>
      </c>
      <c r="D12" s="2" t="s">
        <v>12</v>
      </c>
      <c r="E12" s="22" t="s">
        <v>13</v>
      </c>
      <c r="F12" s="29"/>
      <c r="G12" s="5"/>
      <c r="H12" s="2" t="s">
        <v>14</v>
      </c>
      <c r="I12" s="2"/>
      <c r="J12" s="2" t="s">
        <v>14</v>
      </c>
      <c r="K12" s="38" t="s">
        <v>14</v>
      </c>
    </row>
    <row r="13" spans="1:12" ht="27.95" customHeight="1" x14ac:dyDescent="0.2">
      <c r="A13" s="37">
        <v>6</v>
      </c>
      <c r="B13" s="115"/>
      <c r="C13" s="5" t="s">
        <v>23</v>
      </c>
      <c r="D13" s="2" t="s">
        <v>12</v>
      </c>
      <c r="E13" s="22" t="s">
        <v>13</v>
      </c>
      <c r="F13" s="29"/>
      <c r="G13" s="5"/>
      <c r="H13" s="2" t="s">
        <v>14</v>
      </c>
      <c r="I13" s="2"/>
      <c r="J13" s="2" t="s">
        <v>14</v>
      </c>
      <c r="K13" s="38" t="s">
        <v>14</v>
      </c>
    </row>
    <row r="14" spans="1:12" ht="14.1" customHeight="1" x14ac:dyDescent="0.2">
      <c r="A14" s="37">
        <v>7</v>
      </c>
      <c r="B14" s="115"/>
      <c r="C14" s="13" t="s">
        <v>24</v>
      </c>
      <c r="D14" s="2" t="s">
        <v>12</v>
      </c>
      <c r="E14" s="22" t="s">
        <v>13</v>
      </c>
      <c r="F14" s="29"/>
      <c r="G14" s="13"/>
      <c r="H14" s="2" t="s">
        <v>14</v>
      </c>
      <c r="I14" s="2"/>
      <c r="J14" s="2" t="s">
        <v>14</v>
      </c>
      <c r="K14" s="38" t="s">
        <v>14</v>
      </c>
    </row>
    <row r="15" spans="1:12" ht="14.1" customHeight="1" x14ac:dyDescent="0.2">
      <c r="A15" s="37">
        <v>8</v>
      </c>
      <c r="B15" s="115"/>
      <c r="C15" s="13" t="s">
        <v>25</v>
      </c>
      <c r="D15" s="2" t="s">
        <v>12</v>
      </c>
      <c r="E15" s="22" t="s">
        <v>13</v>
      </c>
      <c r="F15" s="29"/>
      <c r="G15" s="13"/>
      <c r="H15" s="2" t="s">
        <v>14</v>
      </c>
      <c r="I15" s="2"/>
      <c r="J15" s="2" t="s">
        <v>14</v>
      </c>
      <c r="K15" s="38" t="s">
        <v>14</v>
      </c>
    </row>
    <row r="16" spans="1:12" ht="14.1" customHeight="1" x14ac:dyDescent="0.2">
      <c r="A16" s="37">
        <v>9</v>
      </c>
      <c r="B16" s="116"/>
      <c r="C16" s="5" t="s">
        <v>26</v>
      </c>
      <c r="D16" s="2" t="s">
        <v>12</v>
      </c>
      <c r="E16" s="22" t="s">
        <v>13</v>
      </c>
      <c r="F16" s="29"/>
      <c r="G16" s="5"/>
      <c r="H16" s="2" t="s">
        <v>14</v>
      </c>
      <c r="I16" s="2"/>
      <c r="J16" s="2" t="s">
        <v>14</v>
      </c>
      <c r="K16" s="38" t="s">
        <v>14</v>
      </c>
    </row>
    <row r="17" spans="1:11" ht="25.5" customHeight="1" x14ac:dyDescent="0.2">
      <c r="A17" s="37">
        <v>10</v>
      </c>
      <c r="B17" s="8" t="s">
        <v>27</v>
      </c>
      <c r="C17" s="5" t="s">
        <v>28</v>
      </c>
      <c r="D17" s="2" t="s">
        <v>12</v>
      </c>
      <c r="E17" s="22" t="s">
        <v>13</v>
      </c>
      <c r="F17" s="29"/>
      <c r="G17" s="5"/>
      <c r="H17" s="2" t="s">
        <v>14</v>
      </c>
      <c r="I17" s="2"/>
      <c r="J17" s="2" t="s">
        <v>14</v>
      </c>
      <c r="K17" s="38" t="s">
        <v>14</v>
      </c>
    </row>
    <row r="18" spans="1:11" ht="27.95" customHeight="1" x14ac:dyDescent="0.2">
      <c r="A18" s="37">
        <v>11</v>
      </c>
      <c r="B18" s="9"/>
      <c r="C18" s="12" t="s">
        <v>22</v>
      </c>
      <c r="D18" s="2" t="s">
        <v>12</v>
      </c>
      <c r="E18" s="22" t="s">
        <v>13</v>
      </c>
      <c r="F18" s="29"/>
      <c r="G18" s="19"/>
      <c r="H18" s="2" t="s">
        <v>14</v>
      </c>
      <c r="I18" s="2"/>
      <c r="J18" s="2" t="s">
        <v>14</v>
      </c>
      <c r="K18" s="38" t="s">
        <v>14</v>
      </c>
    </row>
    <row r="19" spans="1:11" ht="37.5" customHeight="1" x14ac:dyDescent="0.2">
      <c r="A19" s="37">
        <v>12</v>
      </c>
      <c r="B19" s="9"/>
      <c r="C19" s="5" t="s">
        <v>29</v>
      </c>
      <c r="D19" s="2" t="s">
        <v>12</v>
      </c>
      <c r="E19" s="22" t="s">
        <v>13</v>
      </c>
      <c r="F19" s="29"/>
      <c r="G19" s="5" t="s">
        <v>30</v>
      </c>
      <c r="H19" s="7" t="s">
        <v>73</v>
      </c>
      <c r="I19" s="34">
        <v>0</v>
      </c>
      <c r="J19" s="11">
        <v>400</v>
      </c>
      <c r="K19" s="39" t="str">
        <f>IF(H19="Maak uw keuze (verplicht!)","Keuze maken in kolom G",IF(H19="Nee, niet verkrijgbaar",0,IF(H19="Ja, optioneel (tegen meerprijs)",0.3*J19,IF(H19="Ja, standaard onderdeel van (prijs) basisuitvoering",J19))))</f>
        <v>Keuze maken in kolom G</v>
      </c>
    </row>
    <row r="20" spans="1:11" ht="14.1" customHeight="1" x14ac:dyDescent="0.2">
      <c r="A20" s="37">
        <v>13</v>
      </c>
      <c r="B20" s="9" t="s">
        <v>31</v>
      </c>
      <c r="C20" s="5" t="s">
        <v>32</v>
      </c>
      <c r="D20" s="2" t="s">
        <v>12</v>
      </c>
      <c r="E20" s="22" t="s">
        <v>13</v>
      </c>
      <c r="F20" s="29"/>
      <c r="G20" s="5"/>
      <c r="H20" s="2" t="s">
        <v>14</v>
      </c>
      <c r="I20" s="2"/>
      <c r="J20" s="2" t="s">
        <v>14</v>
      </c>
      <c r="K20" s="38" t="s">
        <v>14</v>
      </c>
    </row>
    <row r="21" spans="1:11" ht="27.95" customHeight="1" x14ac:dyDescent="0.2">
      <c r="A21" s="37">
        <v>14</v>
      </c>
      <c r="B21" s="9"/>
      <c r="C21" s="5" t="s">
        <v>33</v>
      </c>
      <c r="D21" s="2" t="s">
        <v>12</v>
      </c>
      <c r="E21" s="22" t="s">
        <v>13</v>
      </c>
      <c r="F21" s="29"/>
      <c r="G21" s="5"/>
      <c r="H21" s="2" t="s">
        <v>14</v>
      </c>
      <c r="I21" s="2"/>
      <c r="J21" s="2" t="s">
        <v>14</v>
      </c>
      <c r="K21" s="38" t="s">
        <v>14</v>
      </c>
    </row>
    <row r="22" spans="1:11" ht="14.1" customHeight="1" x14ac:dyDescent="0.2">
      <c r="A22" s="37">
        <v>15</v>
      </c>
      <c r="B22" s="111"/>
      <c r="C22" s="5" t="s">
        <v>34</v>
      </c>
      <c r="D22" s="2" t="s">
        <v>12</v>
      </c>
      <c r="E22" s="22" t="s">
        <v>13</v>
      </c>
      <c r="F22" s="29"/>
      <c r="G22" s="5"/>
      <c r="H22" s="2" t="s">
        <v>14</v>
      </c>
      <c r="I22" s="2"/>
      <c r="J22" s="2" t="s">
        <v>14</v>
      </c>
      <c r="K22" s="38" t="s">
        <v>14</v>
      </c>
    </row>
    <row r="23" spans="1:11" ht="14.1" customHeight="1" x14ac:dyDescent="0.2">
      <c r="A23" s="37">
        <v>16</v>
      </c>
      <c r="B23" s="112"/>
      <c r="C23" s="5" t="s">
        <v>35</v>
      </c>
      <c r="D23" s="2" t="s">
        <v>12</v>
      </c>
      <c r="E23" s="22" t="s">
        <v>13</v>
      </c>
      <c r="F23" s="29"/>
      <c r="G23" s="5"/>
      <c r="H23" s="2" t="s">
        <v>14</v>
      </c>
      <c r="I23" s="2"/>
      <c r="J23" s="2" t="s">
        <v>14</v>
      </c>
      <c r="K23" s="38" t="s">
        <v>14</v>
      </c>
    </row>
    <row r="24" spans="1:11" ht="14.1" customHeight="1" x14ac:dyDescent="0.2">
      <c r="A24" s="37">
        <v>17</v>
      </c>
      <c r="B24" s="112"/>
      <c r="C24" s="5" t="s">
        <v>36</v>
      </c>
      <c r="D24" s="2" t="s">
        <v>12</v>
      </c>
      <c r="E24" s="22" t="s">
        <v>13</v>
      </c>
      <c r="F24" s="29"/>
      <c r="G24" s="5"/>
      <c r="H24" s="2" t="s">
        <v>14</v>
      </c>
      <c r="I24" s="2"/>
      <c r="J24" s="2" t="s">
        <v>14</v>
      </c>
      <c r="K24" s="38" t="s">
        <v>14</v>
      </c>
    </row>
    <row r="25" spans="1:11" ht="14.1" customHeight="1" x14ac:dyDescent="0.2">
      <c r="A25" s="37">
        <v>18</v>
      </c>
      <c r="B25" s="112"/>
      <c r="C25" s="5" t="s">
        <v>37</v>
      </c>
      <c r="D25" s="2" t="s">
        <v>12</v>
      </c>
      <c r="E25" s="22" t="s">
        <v>13</v>
      </c>
      <c r="F25" s="29"/>
      <c r="G25" s="5"/>
      <c r="H25" s="2" t="s">
        <v>14</v>
      </c>
      <c r="I25" s="2"/>
      <c r="J25" s="2" t="s">
        <v>14</v>
      </c>
      <c r="K25" s="38" t="s">
        <v>14</v>
      </c>
    </row>
    <row r="26" spans="1:11" ht="14.1" customHeight="1" x14ac:dyDescent="0.2">
      <c r="A26" s="37">
        <v>19</v>
      </c>
      <c r="B26" s="113"/>
      <c r="C26" s="5" t="s">
        <v>38</v>
      </c>
      <c r="D26" s="2" t="s">
        <v>12</v>
      </c>
      <c r="E26" s="22" t="s">
        <v>13</v>
      </c>
      <c r="F26" s="29"/>
      <c r="G26" s="5"/>
      <c r="H26" s="2" t="s">
        <v>14</v>
      </c>
      <c r="I26" s="2"/>
      <c r="J26" s="2" t="s">
        <v>14</v>
      </c>
      <c r="K26" s="38" t="s">
        <v>14</v>
      </c>
    </row>
    <row r="27" spans="1:11" ht="25.5" customHeight="1" x14ac:dyDescent="0.2">
      <c r="A27" s="37">
        <v>20</v>
      </c>
      <c r="B27" s="9"/>
      <c r="C27" s="14"/>
      <c r="D27" s="2" t="s">
        <v>12</v>
      </c>
      <c r="E27" s="2" t="s">
        <v>14</v>
      </c>
      <c r="F27" s="29"/>
      <c r="G27" s="5" t="s">
        <v>39</v>
      </c>
      <c r="H27" s="7" t="s">
        <v>73</v>
      </c>
      <c r="I27" s="34">
        <v>0</v>
      </c>
      <c r="J27" s="11">
        <v>500</v>
      </c>
      <c r="K27" s="39" t="str">
        <f>IF(H27="Maak uw keuze (verplicht!)","Keuze maken in kolom G",IF(H27="Nee, niet verkrijgbaar",0,IF(H27="Ja, optioneel (tegen meerprijs)",0.3*J27,IF(H27="Ja, standaard onderdeel van (prijs) basisuitvoering",J27))))</f>
        <v>Keuze maken in kolom G</v>
      </c>
    </row>
    <row r="28" spans="1:11" ht="14.1" customHeight="1" x14ac:dyDescent="0.2">
      <c r="A28" s="37">
        <v>21</v>
      </c>
      <c r="B28" s="9"/>
      <c r="C28" s="5" t="s">
        <v>40</v>
      </c>
      <c r="D28" s="2" t="s">
        <v>12</v>
      </c>
      <c r="E28" s="22" t="s">
        <v>13</v>
      </c>
      <c r="F28" s="29"/>
      <c r="G28" s="5"/>
      <c r="H28" s="2" t="s">
        <v>14</v>
      </c>
      <c r="I28" s="2"/>
      <c r="J28" s="2" t="s">
        <v>14</v>
      </c>
      <c r="K28" s="38" t="s">
        <v>14</v>
      </c>
    </row>
    <row r="29" spans="1:11" ht="14.1" customHeight="1" x14ac:dyDescent="0.2">
      <c r="A29" s="37">
        <v>22</v>
      </c>
      <c r="B29" s="9"/>
      <c r="C29" s="5" t="s">
        <v>41</v>
      </c>
      <c r="D29" s="2" t="s">
        <v>12</v>
      </c>
      <c r="E29" s="22" t="s">
        <v>13</v>
      </c>
      <c r="F29" s="29"/>
      <c r="G29" s="5"/>
      <c r="H29" s="2" t="s">
        <v>14</v>
      </c>
      <c r="I29" s="2"/>
      <c r="J29" s="2" t="s">
        <v>14</v>
      </c>
      <c r="K29" s="38" t="s">
        <v>14</v>
      </c>
    </row>
    <row r="30" spans="1:11" ht="14.1" customHeight="1" x14ac:dyDescent="0.2">
      <c r="A30" s="37">
        <v>23</v>
      </c>
      <c r="B30" s="9"/>
      <c r="C30" s="5" t="s">
        <v>42</v>
      </c>
      <c r="D30" s="2" t="s">
        <v>12</v>
      </c>
      <c r="E30" s="22" t="s">
        <v>13</v>
      </c>
      <c r="F30" s="29"/>
      <c r="G30" s="5"/>
      <c r="H30" s="2" t="s">
        <v>14</v>
      </c>
      <c r="I30" s="2"/>
      <c r="J30" s="2" t="s">
        <v>14</v>
      </c>
      <c r="K30" s="38" t="s">
        <v>14</v>
      </c>
    </row>
    <row r="31" spans="1:11" ht="14.1" customHeight="1" x14ac:dyDescent="0.2">
      <c r="A31" s="37">
        <v>24</v>
      </c>
      <c r="B31" s="9"/>
      <c r="C31" s="15" t="s">
        <v>43</v>
      </c>
      <c r="D31" s="2" t="s">
        <v>12</v>
      </c>
      <c r="E31" s="22" t="s">
        <v>13</v>
      </c>
      <c r="F31" s="29"/>
      <c r="G31" s="5"/>
      <c r="H31" s="2" t="s">
        <v>14</v>
      </c>
      <c r="I31" s="2"/>
      <c r="J31" s="2" t="s">
        <v>14</v>
      </c>
      <c r="K31" s="38" t="s">
        <v>14</v>
      </c>
    </row>
    <row r="32" spans="1:11" ht="14.1" customHeight="1" x14ac:dyDescent="0.2">
      <c r="A32" s="37">
        <v>25</v>
      </c>
      <c r="B32" s="9"/>
      <c r="C32" s="5" t="s">
        <v>44</v>
      </c>
      <c r="D32" s="2" t="s">
        <v>12</v>
      </c>
      <c r="E32" s="22" t="s">
        <v>13</v>
      </c>
      <c r="F32" s="29"/>
      <c r="G32" s="5"/>
      <c r="H32" s="2" t="s">
        <v>14</v>
      </c>
      <c r="I32" s="2"/>
      <c r="J32" s="2" t="s">
        <v>14</v>
      </c>
      <c r="K32" s="38" t="s">
        <v>14</v>
      </c>
    </row>
    <row r="33" spans="1:11" ht="14.1" customHeight="1" x14ac:dyDescent="0.2">
      <c r="A33" s="37">
        <v>26</v>
      </c>
      <c r="B33" s="9"/>
      <c r="C33" s="5" t="s">
        <v>24</v>
      </c>
      <c r="D33" s="2" t="s">
        <v>12</v>
      </c>
      <c r="E33" s="22" t="s">
        <v>13</v>
      </c>
      <c r="F33" s="29"/>
      <c r="G33" s="5"/>
      <c r="H33" s="2" t="s">
        <v>14</v>
      </c>
      <c r="I33" s="2"/>
      <c r="J33" s="2" t="s">
        <v>14</v>
      </c>
      <c r="K33" s="38" t="s">
        <v>14</v>
      </c>
    </row>
    <row r="34" spans="1:11" ht="12.75" customHeight="1" x14ac:dyDescent="0.2">
      <c r="A34" s="37">
        <v>27</v>
      </c>
      <c r="B34" s="9"/>
      <c r="C34" s="12" t="s">
        <v>45</v>
      </c>
      <c r="D34" s="2" t="s">
        <v>12</v>
      </c>
      <c r="E34" s="22" t="s">
        <v>13</v>
      </c>
      <c r="F34" s="29"/>
      <c r="G34" s="12"/>
      <c r="H34" s="2" t="s">
        <v>14</v>
      </c>
      <c r="I34" s="2"/>
      <c r="J34" s="2" t="s">
        <v>14</v>
      </c>
      <c r="K34" s="38" t="s">
        <v>14</v>
      </c>
    </row>
    <row r="35" spans="1:11" ht="14.1" customHeight="1" x14ac:dyDescent="0.2">
      <c r="A35" s="37">
        <v>28</v>
      </c>
      <c r="B35" s="10"/>
      <c r="C35" s="12" t="s">
        <v>26</v>
      </c>
      <c r="D35" s="2" t="s">
        <v>12</v>
      </c>
      <c r="E35" s="22" t="s">
        <v>13</v>
      </c>
      <c r="F35" s="29"/>
      <c r="G35" s="12"/>
      <c r="H35" s="2" t="s">
        <v>14</v>
      </c>
      <c r="I35" s="2"/>
      <c r="J35" s="2" t="s">
        <v>14</v>
      </c>
      <c r="K35" s="38" t="s">
        <v>14</v>
      </c>
    </row>
    <row r="36" spans="1:11" ht="25.5" customHeight="1" x14ac:dyDescent="0.2">
      <c r="A36" s="37">
        <v>29</v>
      </c>
      <c r="B36" s="109" t="s">
        <v>46</v>
      </c>
      <c r="C36" s="5" t="s">
        <v>28</v>
      </c>
      <c r="D36" s="2" t="s">
        <v>12</v>
      </c>
      <c r="E36" s="22" t="s">
        <v>13</v>
      </c>
      <c r="F36" s="29"/>
      <c r="G36" s="5"/>
      <c r="H36" s="2" t="s">
        <v>14</v>
      </c>
      <c r="I36" s="2"/>
      <c r="J36" s="2" t="s">
        <v>14</v>
      </c>
      <c r="K36" s="38" t="s">
        <v>14</v>
      </c>
    </row>
    <row r="37" spans="1:11" ht="27.95" customHeight="1" x14ac:dyDescent="0.2">
      <c r="A37" s="37">
        <v>30</v>
      </c>
      <c r="B37" s="110"/>
      <c r="C37" s="16" t="s">
        <v>47</v>
      </c>
      <c r="D37" s="2" t="s">
        <v>12</v>
      </c>
      <c r="E37" s="22" t="s">
        <v>13</v>
      </c>
      <c r="F37" s="29"/>
      <c r="G37" s="19"/>
      <c r="H37" s="2" t="s">
        <v>14</v>
      </c>
      <c r="I37" s="2"/>
      <c r="J37" s="2" t="s">
        <v>14</v>
      </c>
      <c r="K37" s="38" t="s">
        <v>14</v>
      </c>
    </row>
    <row r="38" spans="1:11" ht="27.95" customHeight="1" x14ac:dyDescent="0.2">
      <c r="A38" s="37">
        <v>31</v>
      </c>
      <c r="B38" s="110"/>
      <c r="C38" s="5" t="s">
        <v>48</v>
      </c>
      <c r="D38" s="2" t="s">
        <v>12</v>
      </c>
      <c r="E38" s="22" t="s">
        <v>13</v>
      </c>
      <c r="F38" s="29"/>
      <c r="G38" s="5" t="s">
        <v>49</v>
      </c>
      <c r="H38" s="7" t="s">
        <v>73</v>
      </c>
      <c r="I38" s="34">
        <v>0</v>
      </c>
      <c r="J38" s="11">
        <v>300</v>
      </c>
      <c r="K38" s="39" t="str">
        <f>IF(H38="Maak uw keuze (verplicht!)","Keuze maken in kolom G",IF(H38="Nee, niet verkrijgbaar",0,IF(H38="Ja, optioneel (tegen meerprijs)",0.3*J38,IF(H38="Ja, standaard onderdeel van (prijs) basisuitvoering",J38))))</f>
        <v>Keuze maken in kolom G</v>
      </c>
    </row>
    <row r="39" spans="1:11" ht="14.1" customHeight="1" x14ac:dyDescent="0.2">
      <c r="A39" s="37">
        <v>32</v>
      </c>
      <c r="B39" s="110"/>
      <c r="C39" s="5" t="s">
        <v>32</v>
      </c>
      <c r="D39" s="2" t="s">
        <v>12</v>
      </c>
      <c r="E39" s="22" t="s">
        <v>13</v>
      </c>
      <c r="F39" s="29"/>
      <c r="G39" s="5"/>
      <c r="H39" s="2" t="s">
        <v>14</v>
      </c>
      <c r="I39" s="2"/>
      <c r="J39" s="2" t="s">
        <v>14</v>
      </c>
      <c r="K39" s="38" t="s">
        <v>14</v>
      </c>
    </row>
    <row r="40" spans="1:11" ht="27.95" customHeight="1" x14ac:dyDescent="0.2">
      <c r="A40" s="37">
        <v>33</v>
      </c>
      <c r="B40" s="110"/>
      <c r="C40" s="5" t="s">
        <v>33</v>
      </c>
      <c r="D40" s="2" t="s">
        <v>12</v>
      </c>
      <c r="E40" s="22" t="s">
        <v>13</v>
      </c>
      <c r="F40" s="29"/>
      <c r="G40" s="5"/>
      <c r="H40" s="2" t="s">
        <v>14</v>
      </c>
      <c r="I40" s="2"/>
      <c r="J40" s="2" t="s">
        <v>14</v>
      </c>
      <c r="K40" s="38" t="s">
        <v>14</v>
      </c>
    </row>
    <row r="41" spans="1:11" ht="25.5" customHeight="1" x14ac:dyDescent="0.2">
      <c r="A41" s="37">
        <v>34</v>
      </c>
      <c r="B41" s="110"/>
      <c r="C41" s="14"/>
      <c r="D41" s="2" t="s">
        <v>12</v>
      </c>
      <c r="E41" s="2" t="s">
        <v>14</v>
      </c>
      <c r="F41" s="29"/>
      <c r="G41" s="5" t="s">
        <v>39</v>
      </c>
      <c r="H41" s="7" t="s">
        <v>73</v>
      </c>
      <c r="I41" s="34">
        <v>0</v>
      </c>
      <c r="J41" s="11">
        <v>300</v>
      </c>
      <c r="K41" s="39" t="str">
        <f>IF(H41="Maak uw keuze (verplicht!)","Keuze maken in kolom G",IF(H41="Nee, niet verkrijgbaar",0,IF(H41="Ja, optioneel (tegen meerprijs)",0.3*J41,IF(H41="Ja, standaard onderdeel van (prijs) basisuitvoering",J41))))</f>
        <v>Keuze maken in kolom G</v>
      </c>
    </row>
    <row r="42" spans="1:11" ht="14.1" customHeight="1" x14ac:dyDescent="0.2">
      <c r="A42" s="37">
        <v>35</v>
      </c>
      <c r="B42" s="110"/>
      <c r="C42" s="5" t="s">
        <v>34</v>
      </c>
      <c r="D42" s="2" t="s">
        <v>12</v>
      </c>
      <c r="E42" s="22" t="s">
        <v>13</v>
      </c>
      <c r="F42" s="29"/>
      <c r="G42" s="5"/>
      <c r="H42" s="2" t="s">
        <v>14</v>
      </c>
      <c r="I42" s="2"/>
      <c r="J42" s="2" t="s">
        <v>14</v>
      </c>
      <c r="K42" s="38" t="s">
        <v>14</v>
      </c>
    </row>
    <row r="43" spans="1:11" ht="14.1" customHeight="1" x14ac:dyDescent="0.2">
      <c r="A43" s="37">
        <v>36</v>
      </c>
      <c r="B43" s="110"/>
      <c r="C43" s="5" t="s">
        <v>35</v>
      </c>
      <c r="D43" s="2" t="s">
        <v>12</v>
      </c>
      <c r="E43" s="22" t="s">
        <v>13</v>
      </c>
      <c r="F43" s="29"/>
      <c r="G43" s="5"/>
      <c r="H43" s="2" t="s">
        <v>14</v>
      </c>
      <c r="I43" s="2"/>
      <c r="J43" s="2" t="s">
        <v>14</v>
      </c>
      <c r="K43" s="38" t="s">
        <v>14</v>
      </c>
    </row>
    <row r="44" spans="1:11" ht="14.1" customHeight="1" x14ac:dyDescent="0.2">
      <c r="A44" s="37">
        <v>37</v>
      </c>
      <c r="B44" s="110"/>
      <c r="C44" s="5" t="s">
        <v>36</v>
      </c>
      <c r="D44" s="2" t="s">
        <v>12</v>
      </c>
      <c r="E44" s="22" t="s">
        <v>13</v>
      </c>
      <c r="F44" s="29"/>
      <c r="G44" s="5"/>
      <c r="H44" s="2" t="s">
        <v>14</v>
      </c>
      <c r="I44" s="2"/>
      <c r="J44" s="2" t="s">
        <v>14</v>
      </c>
      <c r="K44" s="38" t="s">
        <v>14</v>
      </c>
    </row>
    <row r="45" spans="1:11" ht="14.1" customHeight="1" x14ac:dyDescent="0.2">
      <c r="A45" s="37">
        <v>38</v>
      </c>
      <c r="B45" s="110"/>
      <c r="C45" s="5" t="s">
        <v>37</v>
      </c>
      <c r="D45" s="2" t="s">
        <v>12</v>
      </c>
      <c r="E45" s="22" t="s">
        <v>13</v>
      </c>
      <c r="F45" s="29"/>
      <c r="G45" s="5"/>
      <c r="H45" s="2" t="s">
        <v>14</v>
      </c>
      <c r="I45" s="2"/>
      <c r="J45" s="2" t="s">
        <v>14</v>
      </c>
      <c r="K45" s="38" t="s">
        <v>14</v>
      </c>
    </row>
    <row r="46" spans="1:11" ht="14.1" customHeight="1" x14ac:dyDescent="0.2">
      <c r="A46" s="37">
        <v>39</v>
      </c>
      <c r="B46" s="110"/>
      <c r="C46" s="5" t="s">
        <v>38</v>
      </c>
      <c r="D46" s="2" t="s">
        <v>12</v>
      </c>
      <c r="E46" s="22" t="s">
        <v>13</v>
      </c>
      <c r="F46" s="29"/>
      <c r="G46" s="5"/>
      <c r="H46" s="2" t="s">
        <v>14</v>
      </c>
      <c r="I46" s="2"/>
      <c r="J46" s="2" t="s">
        <v>14</v>
      </c>
      <c r="K46" s="38" t="s">
        <v>14</v>
      </c>
    </row>
    <row r="47" spans="1:11" ht="14.1" customHeight="1" x14ac:dyDescent="0.2">
      <c r="A47" s="37">
        <v>40</v>
      </c>
      <c r="B47" s="110"/>
      <c r="C47" s="5" t="s">
        <v>40</v>
      </c>
      <c r="D47" s="2" t="s">
        <v>12</v>
      </c>
      <c r="E47" s="22" t="s">
        <v>13</v>
      </c>
      <c r="F47" s="29"/>
      <c r="G47" s="5"/>
      <c r="H47" s="2" t="s">
        <v>14</v>
      </c>
      <c r="I47" s="2"/>
      <c r="J47" s="2" t="s">
        <v>14</v>
      </c>
      <c r="K47" s="38" t="s">
        <v>14</v>
      </c>
    </row>
    <row r="48" spans="1:11" ht="14.1" customHeight="1" x14ac:dyDescent="0.2">
      <c r="A48" s="37">
        <v>41</v>
      </c>
      <c r="B48" s="110"/>
      <c r="C48" s="5" t="s">
        <v>41</v>
      </c>
      <c r="D48" s="2" t="s">
        <v>12</v>
      </c>
      <c r="E48" s="22" t="s">
        <v>13</v>
      </c>
      <c r="F48" s="29"/>
      <c r="G48" s="5"/>
      <c r="H48" s="2" t="s">
        <v>14</v>
      </c>
      <c r="I48" s="2"/>
      <c r="J48" s="2" t="s">
        <v>14</v>
      </c>
      <c r="K48" s="38" t="s">
        <v>14</v>
      </c>
    </row>
    <row r="49" spans="1:11" ht="14.1" customHeight="1" x14ac:dyDescent="0.2">
      <c r="A49" s="37">
        <v>42</v>
      </c>
      <c r="B49" s="110"/>
      <c r="C49" s="5" t="s">
        <v>42</v>
      </c>
      <c r="D49" s="2" t="s">
        <v>12</v>
      </c>
      <c r="E49" s="22" t="s">
        <v>13</v>
      </c>
      <c r="F49" s="29"/>
      <c r="G49" s="5"/>
      <c r="H49" s="2" t="s">
        <v>14</v>
      </c>
      <c r="I49" s="2"/>
      <c r="J49" s="2" t="s">
        <v>14</v>
      </c>
      <c r="K49" s="38" t="s">
        <v>14</v>
      </c>
    </row>
    <row r="50" spans="1:11" ht="14.1" customHeight="1" x14ac:dyDescent="0.2">
      <c r="A50" s="37">
        <v>43</v>
      </c>
      <c r="B50" s="110"/>
      <c r="C50" s="15" t="s">
        <v>50</v>
      </c>
      <c r="D50" s="2" t="s">
        <v>12</v>
      </c>
      <c r="E50" s="22" t="s">
        <v>13</v>
      </c>
      <c r="F50" s="29"/>
      <c r="G50" s="5"/>
      <c r="H50" s="2" t="s">
        <v>14</v>
      </c>
      <c r="I50" s="2"/>
      <c r="J50" s="2" t="s">
        <v>14</v>
      </c>
      <c r="K50" s="38" t="s">
        <v>14</v>
      </c>
    </row>
    <row r="51" spans="1:11" ht="14.1" customHeight="1" x14ac:dyDescent="0.2">
      <c r="A51" s="37">
        <v>44</v>
      </c>
      <c r="B51" s="110"/>
      <c r="C51" s="5" t="s">
        <v>44</v>
      </c>
      <c r="D51" s="2" t="s">
        <v>12</v>
      </c>
      <c r="E51" s="22" t="s">
        <v>13</v>
      </c>
      <c r="F51" s="29"/>
      <c r="G51" s="5"/>
      <c r="H51" s="2" t="s">
        <v>14</v>
      </c>
      <c r="I51" s="2"/>
      <c r="J51" s="2" t="s">
        <v>14</v>
      </c>
      <c r="K51" s="38" t="s">
        <v>14</v>
      </c>
    </row>
    <row r="52" spans="1:11" ht="14.1" customHeight="1" x14ac:dyDescent="0.2">
      <c r="A52" s="37">
        <v>45</v>
      </c>
      <c r="B52" s="110"/>
      <c r="C52" s="5" t="s">
        <v>24</v>
      </c>
      <c r="D52" s="2" t="s">
        <v>12</v>
      </c>
      <c r="E52" s="22" t="s">
        <v>13</v>
      </c>
      <c r="F52" s="29"/>
      <c r="G52" s="5"/>
      <c r="H52" s="2" t="s">
        <v>14</v>
      </c>
      <c r="I52" s="2"/>
      <c r="J52" s="2" t="s">
        <v>14</v>
      </c>
      <c r="K52" s="38" t="s">
        <v>14</v>
      </c>
    </row>
    <row r="53" spans="1:11" ht="12.75" customHeight="1" x14ac:dyDescent="0.2">
      <c r="A53" s="37">
        <v>46</v>
      </c>
      <c r="B53" s="110"/>
      <c r="C53" s="12" t="s">
        <v>45</v>
      </c>
      <c r="D53" s="2" t="s">
        <v>12</v>
      </c>
      <c r="E53" s="22" t="s">
        <v>13</v>
      </c>
      <c r="F53" s="29"/>
      <c r="G53" s="12"/>
      <c r="H53" s="2" t="s">
        <v>14</v>
      </c>
      <c r="I53" s="2"/>
      <c r="J53" s="2" t="s">
        <v>14</v>
      </c>
      <c r="K53" s="38" t="s">
        <v>14</v>
      </c>
    </row>
    <row r="54" spans="1:11" ht="14.1" customHeight="1" x14ac:dyDescent="0.2">
      <c r="A54" s="37">
        <v>47</v>
      </c>
      <c r="B54" s="122"/>
      <c r="C54" s="12" t="s">
        <v>26</v>
      </c>
      <c r="D54" s="2" t="s">
        <v>12</v>
      </c>
      <c r="E54" s="22" t="s">
        <v>13</v>
      </c>
      <c r="F54" s="29"/>
      <c r="G54" s="12"/>
      <c r="H54" s="2" t="s">
        <v>14</v>
      </c>
      <c r="I54" s="2"/>
      <c r="J54" s="2" t="s">
        <v>14</v>
      </c>
      <c r="K54" s="38" t="s">
        <v>14</v>
      </c>
    </row>
    <row r="55" spans="1:11" ht="27.95" customHeight="1" x14ac:dyDescent="0.2">
      <c r="A55" s="37">
        <v>48</v>
      </c>
      <c r="B55" s="109" t="s">
        <v>51</v>
      </c>
      <c r="C55" s="5" t="s">
        <v>52</v>
      </c>
      <c r="D55" s="2" t="s">
        <v>12</v>
      </c>
      <c r="E55" s="22" t="s">
        <v>13</v>
      </c>
      <c r="F55" s="29"/>
      <c r="G55" s="5"/>
      <c r="H55" s="2" t="s">
        <v>14</v>
      </c>
      <c r="I55" s="2"/>
      <c r="J55" s="2" t="s">
        <v>14</v>
      </c>
      <c r="K55" s="38" t="s">
        <v>14</v>
      </c>
    </row>
    <row r="56" spans="1:11" ht="25.5" customHeight="1" x14ac:dyDescent="0.2">
      <c r="A56" s="37">
        <v>49</v>
      </c>
      <c r="B56" s="110"/>
      <c r="C56" s="5" t="s">
        <v>53</v>
      </c>
      <c r="D56" s="2" t="s">
        <v>12</v>
      </c>
      <c r="E56" s="22" t="s">
        <v>13</v>
      </c>
      <c r="F56" s="29"/>
      <c r="G56" s="5" t="s">
        <v>54</v>
      </c>
      <c r="H56" s="7" t="s">
        <v>73</v>
      </c>
      <c r="I56" s="34">
        <v>0</v>
      </c>
      <c r="J56" s="11">
        <v>300</v>
      </c>
      <c r="K56" s="39" t="str">
        <f>IF(H56="Maak uw keuze (verplicht!)","Keuze maken in kolom G",IF(H56="Nee, niet verkrijgbaar",0,IF(H56="Ja, optioneel (tegen meerprijs)",0.3*J56,IF(H56="Ja, standaard onderdeel van (prijs) basisuitvoering",J56))))</f>
        <v>Keuze maken in kolom G</v>
      </c>
    </row>
    <row r="57" spans="1:11" ht="14.1" customHeight="1" x14ac:dyDescent="0.2">
      <c r="A57" s="37">
        <v>50</v>
      </c>
      <c r="B57" s="110"/>
      <c r="C57" s="5" t="s">
        <v>55</v>
      </c>
      <c r="D57" s="2" t="s">
        <v>12</v>
      </c>
      <c r="E57" s="22" t="s">
        <v>13</v>
      </c>
      <c r="F57" s="29"/>
      <c r="G57" s="5"/>
      <c r="H57" s="2" t="s">
        <v>14</v>
      </c>
      <c r="I57" s="2"/>
      <c r="J57" s="2" t="s">
        <v>14</v>
      </c>
      <c r="K57" s="38" t="s">
        <v>14</v>
      </c>
    </row>
    <row r="58" spans="1:11" ht="25.5" customHeight="1" x14ac:dyDescent="0.2">
      <c r="A58" s="37">
        <v>51</v>
      </c>
      <c r="B58" s="110"/>
      <c r="C58" s="5" t="s">
        <v>56</v>
      </c>
      <c r="D58" s="2" t="s">
        <v>12</v>
      </c>
      <c r="E58" s="22" t="s">
        <v>13</v>
      </c>
      <c r="F58" s="29"/>
      <c r="G58" s="5" t="s">
        <v>57</v>
      </c>
      <c r="H58" s="7" t="s">
        <v>73</v>
      </c>
      <c r="I58" s="34">
        <v>0</v>
      </c>
      <c r="J58" s="11">
        <v>300</v>
      </c>
      <c r="K58" s="39" t="str">
        <f>IF(H58="Maak uw keuze (verplicht!)","Keuze maken in kolom G",IF(H58="Nee, niet verkrijgbaar",0,IF(H58="Ja, optioneel (tegen meerprijs)",0.3*J58,IF(H58="Ja, standaard onderdeel van (prijs) basisuitvoering",J58))))</f>
        <v>Keuze maken in kolom G</v>
      </c>
    </row>
    <row r="59" spans="1:11" ht="12.75" customHeight="1" x14ac:dyDescent="0.2">
      <c r="A59" s="37">
        <v>52</v>
      </c>
      <c r="B59" s="110"/>
      <c r="C59" s="5" t="s">
        <v>24</v>
      </c>
      <c r="D59" s="2" t="s">
        <v>12</v>
      </c>
      <c r="E59" s="22" t="s">
        <v>13</v>
      </c>
      <c r="F59" s="29"/>
      <c r="G59" s="5"/>
      <c r="H59" s="2" t="s">
        <v>14</v>
      </c>
      <c r="I59" s="2"/>
      <c r="J59" s="2" t="s">
        <v>14</v>
      </c>
      <c r="K59" s="38" t="s">
        <v>14</v>
      </c>
    </row>
    <row r="60" spans="1:11" ht="25.5" customHeight="1" x14ac:dyDescent="0.2">
      <c r="A60" s="37">
        <v>53</v>
      </c>
      <c r="B60" s="122"/>
      <c r="C60" s="23" t="s">
        <v>58</v>
      </c>
      <c r="D60" s="2" t="s">
        <v>12</v>
      </c>
      <c r="E60" s="22" t="s">
        <v>13</v>
      </c>
      <c r="F60" s="29"/>
      <c r="G60" s="20" t="s">
        <v>59</v>
      </c>
      <c r="H60" s="7" t="s">
        <v>73</v>
      </c>
      <c r="I60" s="34">
        <v>0</v>
      </c>
      <c r="J60" s="11">
        <v>300</v>
      </c>
      <c r="K60" s="39" t="str">
        <f>IF(H60="Maak uw keuze (verplicht!)","Keuze maken in kolom G",IF(H60="Nee, niet verkrijgbaar",0,IF(H60="Ja, optioneel (tegen meerprijs)",0.3*J60,IF(H60="Ja, standaard onderdeel van (prijs) basisuitvoering",J60))))</f>
        <v>Keuze maken in kolom G</v>
      </c>
    </row>
    <row r="61" spans="1:11" s="21" customFormat="1" ht="38.25" customHeight="1" thickBot="1" x14ac:dyDescent="0.3">
      <c r="A61" s="105" t="s">
        <v>80</v>
      </c>
      <c r="B61" s="106"/>
      <c r="C61" s="106"/>
      <c r="D61" s="106"/>
      <c r="E61" s="106"/>
      <c r="F61" s="106"/>
      <c r="G61" s="106"/>
      <c r="H61" s="35"/>
      <c r="I61" s="86" t="s">
        <v>77</v>
      </c>
      <c r="J61" s="86" t="s">
        <v>78</v>
      </c>
      <c r="K61" s="88" t="s">
        <v>79</v>
      </c>
    </row>
    <row r="62" spans="1:11" ht="33" customHeight="1" thickBot="1" x14ac:dyDescent="0.25">
      <c r="A62" s="40"/>
      <c r="B62" s="41"/>
      <c r="C62" s="42"/>
      <c r="D62" s="43"/>
      <c r="E62" s="43"/>
      <c r="F62" s="42"/>
      <c r="G62" s="43"/>
      <c r="H62" s="43"/>
      <c r="I62" s="90">
        <f>SUM(I2:I60)</f>
        <v>0</v>
      </c>
      <c r="J62" s="87">
        <f t="shared" ref="J62:K62" si="0">SUM(J2:J60)</f>
        <v>3000</v>
      </c>
      <c r="K62" s="87">
        <f t="shared" si="0"/>
        <v>0</v>
      </c>
    </row>
    <row r="63" spans="1:11" ht="12.75" x14ac:dyDescent="0.2"/>
    <row r="64" spans="1:11" ht="12.75" x14ac:dyDescent="0.2"/>
    <row r="65" ht="12.75" x14ac:dyDescent="0.2"/>
    <row r="66" ht="12.75" x14ac:dyDescent="0.2"/>
    <row r="67" ht="12.75" x14ac:dyDescent="0.2"/>
    <row r="68" ht="12.75" x14ac:dyDescent="0.2"/>
    <row r="69" ht="12.75" x14ac:dyDescent="0.2"/>
    <row r="70" ht="12.75" x14ac:dyDescent="0.2"/>
    <row r="71" ht="12.75" x14ac:dyDescent="0.2"/>
    <row r="72" ht="12.75" x14ac:dyDescent="0.2"/>
    <row r="73" ht="12.75" x14ac:dyDescent="0.2"/>
    <row r="74" ht="12.75" x14ac:dyDescent="0.2"/>
    <row r="75" ht="12.75" x14ac:dyDescent="0.2"/>
    <row r="76" ht="12.75" x14ac:dyDescent="0.2"/>
    <row r="77" ht="12.75" x14ac:dyDescent="0.2"/>
    <row r="78" ht="12.75" x14ac:dyDescent="0.2"/>
    <row r="79" ht="12.75" x14ac:dyDescent="0.2"/>
    <row r="80" ht="12.75" x14ac:dyDescent="0.2"/>
    <row r="81" ht="12.75" x14ac:dyDescent="0.2"/>
    <row r="82" ht="12.75" x14ac:dyDescent="0.2"/>
    <row r="83" ht="12.75" x14ac:dyDescent="0.2"/>
    <row r="84" ht="12.75" x14ac:dyDescent="0.2"/>
    <row r="85" ht="12.75" x14ac:dyDescent="0.2"/>
    <row r="86" ht="12.75" x14ac:dyDescent="0.2"/>
    <row r="87" ht="12.75" x14ac:dyDescent="0.2"/>
    <row r="88" ht="12.75" x14ac:dyDescent="0.2"/>
    <row r="89" ht="12.75" x14ac:dyDescent="0.2"/>
    <row r="90" ht="12.75" x14ac:dyDescent="0.2"/>
    <row r="91" ht="12.75" x14ac:dyDescent="0.2"/>
    <row r="92" ht="12.75" x14ac:dyDescent="0.2"/>
    <row r="93" ht="12.75" x14ac:dyDescent="0.2"/>
    <row r="94" ht="12.75" x14ac:dyDescent="0.2"/>
    <row r="95" ht="12.75" x14ac:dyDescent="0.2"/>
    <row r="96" ht="12.75" x14ac:dyDescent="0.2"/>
    <row r="97" ht="12.75" x14ac:dyDescent="0.2"/>
    <row r="98" ht="12.75" x14ac:dyDescent="0.2"/>
    <row r="99" ht="12.75" x14ac:dyDescent="0.2"/>
    <row r="100" ht="12.75" x14ac:dyDescent="0.2"/>
    <row r="101" ht="12.75" x14ac:dyDescent="0.2"/>
    <row r="102" ht="12.75" x14ac:dyDescent="0.2"/>
    <row r="103" ht="12.75" x14ac:dyDescent="0.2"/>
    <row r="104" ht="12.75" x14ac:dyDescent="0.2"/>
    <row r="105" ht="12.75" x14ac:dyDescent="0.2"/>
    <row r="106" ht="12.75" x14ac:dyDescent="0.2"/>
    <row r="107" ht="12.75" x14ac:dyDescent="0.2"/>
    <row r="108" ht="12.75" x14ac:dyDescent="0.2"/>
    <row r="109" ht="12.75" x14ac:dyDescent="0.2"/>
    <row r="110" ht="12.75" x14ac:dyDescent="0.2"/>
    <row r="111" ht="12.75" x14ac:dyDescent="0.2"/>
    <row r="112" ht="12.75" x14ac:dyDescent="0.2"/>
    <row r="113" ht="12.75" x14ac:dyDescent="0.2"/>
    <row r="114" ht="12.75" x14ac:dyDescent="0.2"/>
    <row r="115" ht="12.75" x14ac:dyDescent="0.2"/>
    <row r="116" ht="12.75" x14ac:dyDescent="0.2"/>
    <row r="117" ht="12.75" x14ac:dyDescent="0.2"/>
    <row r="118" ht="12.75" x14ac:dyDescent="0.2"/>
    <row r="119" ht="12.75" x14ac:dyDescent="0.2"/>
    <row r="120" ht="12.75" x14ac:dyDescent="0.2"/>
    <row r="121" ht="12.75" x14ac:dyDescent="0.2"/>
    <row r="122" ht="12.75" x14ac:dyDescent="0.2"/>
    <row r="123" ht="12.75" x14ac:dyDescent="0.2"/>
    <row r="124" ht="12.75" x14ac:dyDescent="0.2"/>
    <row r="125" ht="12.75" x14ac:dyDescent="0.2"/>
    <row r="126" ht="12.75" x14ac:dyDescent="0.2"/>
    <row r="127" ht="12.75" x14ac:dyDescent="0.2"/>
    <row r="128" ht="12.75" x14ac:dyDescent="0.2"/>
    <row r="129" ht="12.75" x14ac:dyDescent="0.2"/>
    <row r="130" ht="12.75" x14ac:dyDescent="0.2"/>
    <row r="131" ht="12.75" x14ac:dyDescent="0.2"/>
    <row r="132" ht="12.75" x14ac:dyDescent="0.2"/>
    <row r="133" ht="12.75" x14ac:dyDescent="0.2"/>
    <row r="134" ht="12.75" x14ac:dyDescent="0.2"/>
    <row r="135" ht="12.75" x14ac:dyDescent="0.2"/>
    <row r="136" ht="12.75" x14ac:dyDescent="0.2"/>
    <row r="137" ht="12.75" x14ac:dyDescent="0.2"/>
    <row r="138" ht="12.75" x14ac:dyDescent="0.2"/>
    <row r="139" ht="12.75" x14ac:dyDescent="0.2"/>
    <row r="140" ht="12.75" x14ac:dyDescent="0.2"/>
    <row r="141" ht="12.75" x14ac:dyDescent="0.2"/>
    <row r="142" ht="12.75" x14ac:dyDescent="0.2"/>
    <row r="143" ht="12.75" x14ac:dyDescent="0.2"/>
    <row r="144" ht="12.75" x14ac:dyDescent="0.2"/>
    <row r="145" ht="12.75" x14ac:dyDescent="0.2"/>
    <row r="146" ht="12.75" x14ac:dyDescent="0.2"/>
    <row r="147" ht="12.75" x14ac:dyDescent="0.2"/>
    <row r="148" ht="12.75" x14ac:dyDescent="0.2"/>
    <row r="149" ht="12.75" x14ac:dyDescent="0.2"/>
    <row r="150" ht="12.75" x14ac:dyDescent="0.2"/>
    <row r="151" ht="12.75" x14ac:dyDescent="0.2"/>
    <row r="152" ht="12.75" x14ac:dyDescent="0.2"/>
    <row r="153" ht="12.75" x14ac:dyDescent="0.2"/>
    <row r="154" ht="12.75" x14ac:dyDescent="0.2"/>
    <row r="155" ht="12.75" x14ac:dyDescent="0.2"/>
    <row r="156" ht="12.75" x14ac:dyDescent="0.2"/>
    <row r="157" ht="12.75" x14ac:dyDescent="0.2"/>
    <row r="158" ht="12.75" x14ac:dyDescent="0.2"/>
    <row r="159" ht="12.75" x14ac:dyDescent="0.2"/>
    <row r="160" ht="12.75" x14ac:dyDescent="0.2"/>
    <row r="161" ht="12.75" x14ac:dyDescent="0.2"/>
    <row r="162" ht="12.75" x14ac:dyDescent="0.2"/>
    <row r="163" ht="12.75" x14ac:dyDescent="0.2"/>
    <row r="164" ht="12.75" x14ac:dyDescent="0.2"/>
    <row r="165" ht="12.75" x14ac:dyDescent="0.2"/>
    <row r="166" ht="12.75" x14ac:dyDescent="0.2"/>
    <row r="167" ht="12.75" x14ac:dyDescent="0.2"/>
    <row r="168" ht="12.75" x14ac:dyDescent="0.2"/>
    <row r="169" ht="12.75" x14ac:dyDescent="0.2"/>
    <row r="170" ht="12.75" x14ac:dyDescent="0.2"/>
    <row r="171" ht="12.75" x14ac:dyDescent="0.2"/>
    <row r="172" ht="12.75" x14ac:dyDescent="0.2"/>
    <row r="173" ht="12.75" x14ac:dyDescent="0.2"/>
    <row r="174" ht="12.75" x14ac:dyDescent="0.2"/>
    <row r="175" ht="12.75" x14ac:dyDescent="0.2"/>
    <row r="176" ht="12.75" x14ac:dyDescent="0.2"/>
    <row r="177" ht="12.75" x14ac:dyDescent="0.2"/>
    <row r="178" ht="12.75" x14ac:dyDescent="0.2"/>
    <row r="179" ht="12.75" x14ac:dyDescent="0.2"/>
    <row r="180" ht="12.75" x14ac:dyDescent="0.2"/>
    <row r="181" ht="12.75" x14ac:dyDescent="0.2"/>
    <row r="182" ht="12.75" x14ac:dyDescent="0.2"/>
    <row r="183" ht="12.75" x14ac:dyDescent="0.2"/>
    <row r="184" ht="12.75" x14ac:dyDescent="0.2"/>
    <row r="185" ht="12.75" x14ac:dyDescent="0.2"/>
    <row r="186" ht="12.75" x14ac:dyDescent="0.2"/>
    <row r="187" ht="12.75" x14ac:dyDescent="0.2"/>
    <row r="188" ht="12.75" x14ac:dyDescent="0.2"/>
    <row r="189" ht="12.75" x14ac:dyDescent="0.2"/>
    <row r="190" ht="12.75" x14ac:dyDescent="0.2"/>
    <row r="191" ht="12.75" x14ac:dyDescent="0.2"/>
    <row r="192" ht="12.75" x14ac:dyDescent="0.2"/>
    <row r="193" ht="12.75" x14ac:dyDescent="0.2"/>
    <row r="194" ht="12.75" x14ac:dyDescent="0.2"/>
    <row r="195" ht="12.75" x14ac:dyDescent="0.2"/>
    <row r="196" ht="12.75" x14ac:dyDescent="0.2"/>
    <row r="197" ht="12.75" x14ac:dyDescent="0.2"/>
    <row r="198" ht="12.75" x14ac:dyDescent="0.2"/>
  </sheetData>
  <mergeCells count="14">
    <mergeCell ref="A61:G61"/>
    <mergeCell ref="A9:B9"/>
    <mergeCell ref="B6:B7"/>
    <mergeCell ref="B22:B26"/>
    <mergeCell ref="B10:B16"/>
    <mergeCell ref="A8:E8"/>
    <mergeCell ref="G8:K8"/>
    <mergeCell ref="B55:B60"/>
    <mergeCell ref="B36:B54"/>
    <mergeCell ref="A5:B5"/>
    <mergeCell ref="A1:K1"/>
    <mergeCell ref="A2:K2"/>
    <mergeCell ref="A3:K3"/>
    <mergeCell ref="A4:K4"/>
  </mergeCells>
  <conditionalFormatting sqref="E6:E7">
    <cfRule type="cellIs" dxfId="7" priority="8" operator="equal">
      <formula>"Nee"</formula>
    </cfRule>
  </conditionalFormatting>
  <conditionalFormatting sqref="E6:E7">
    <cfRule type="cellIs" dxfId="6" priority="7" operator="equal">
      <formula>"Ja"</formula>
    </cfRule>
  </conditionalFormatting>
  <conditionalFormatting sqref="E10:E26">
    <cfRule type="cellIs" dxfId="5" priority="6" operator="equal">
      <formula>"Nee"</formula>
    </cfRule>
  </conditionalFormatting>
  <conditionalFormatting sqref="E10:E26">
    <cfRule type="cellIs" dxfId="4" priority="5" operator="equal">
      <formula>"Ja"</formula>
    </cfRule>
  </conditionalFormatting>
  <conditionalFormatting sqref="E28:E40">
    <cfRule type="cellIs" dxfId="3" priority="4" operator="equal">
      <formula>"Nee"</formula>
    </cfRule>
  </conditionalFormatting>
  <conditionalFormatting sqref="E28:E40">
    <cfRule type="cellIs" dxfId="2" priority="3" operator="equal">
      <formula>"Ja"</formula>
    </cfRule>
  </conditionalFormatting>
  <conditionalFormatting sqref="E42:E60">
    <cfRule type="cellIs" dxfId="1" priority="2" operator="equal">
      <formula>"Nee"</formula>
    </cfRule>
  </conditionalFormatting>
  <conditionalFormatting sqref="E42:E60">
    <cfRule type="cellIs" dxfId="0" priority="1" operator="equal">
      <formula>"Ja"</formula>
    </cfRule>
  </conditionalFormatting>
  <dataValidations count="2">
    <dataValidation type="list" allowBlank="1" showInputMessage="1" showErrorMessage="1" sqref="G42:G60 G10:G26 E6:E7 G28:G40 E10:E26 E42:E60 E28:E40 G6:G7" xr:uid="{00000000-0002-0000-0000-000000000000}">
      <formula1>"Maak uw keuze, Ja, Nee"</formula1>
    </dataValidation>
    <dataValidation type="list" allowBlank="1" showInputMessage="1" showErrorMessage="1" sqref="H7 H11 H19 H27 H38 H41 H56 H58 H60" xr:uid="{8A9426E2-2641-4487-B050-15F231D6539E}">
      <formula1>$L$1:$L$4</formula1>
    </dataValidation>
  </dataValidations>
  <pageMargins left="0.23622047244094491" right="0.23622047244094491" top="0.74803149606299213" bottom="0.74803149606299213" header="0.31496062992125984" footer="0.31496062992125984"/>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2"/>
  <sheetViews>
    <sheetView tabSelected="1" zoomScaleNormal="100" workbookViewId="0">
      <selection activeCell="A9" sqref="A9:C9"/>
    </sheetView>
  </sheetViews>
  <sheetFormatPr defaultColWidth="0" defaultRowHeight="0" customHeight="1" zeroHeight="1" x14ac:dyDescent="0.2"/>
  <cols>
    <col min="1" max="1" width="28.85546875" style="4" customWidth="1"/>
    <col min="2" max="2" width="19.85546875" style="4" customWidth="1"/>
    <col min="3" max="3" width="22.5703125" style="4" customWidth="1"/>
    <col min="4" max="5" width="20.85546875" style="4" customWidth="1"/>
    <col min="6" max="10" width="17.85546875" style="4" customWidth="1"/>
    <col min="11" max="11" width="24.85546875" style="4" customWidth="1"/>
    <col min="12" max="13" width="0" style="4" hidden="1" customWidth="1"/>
    <col min="14" max="16384" width="9.140625" style="4" hidden="1"/>
  </cols>
  <sheetData>
    <row r="1" spans="1:12" ht="54" customHeight="1" x14ac:dyDescent="0.2">
      <c r="A1" s="135" t="str">
        <f>'P4 EisenWensen - TB1'!A1:I1</f>
        <v xml:space="preserve">Bijlage G4 - Programma van prijzen, eisen en wensen Perceel 4 Oogstwerktuigen (getrokken) </v>
      </c>
      <c r="B1" s="136"/>
      <c r="C1" s="136"/>
      <c r="D1" s="136"/>
      <c r="E1" s="136"/>
      <c r="F1" s="136"/>
      <c r="G1" s="136"/>
      <c r="H1" s="136"/>
      <c r="I1" s="136"/>
      <c r="J1" s="136"/>
      <c r="K1" s="137"/>
      <c r="L1" s="72"/>
    </row>
    <row r="2" spans="1:12" ht="31.5" customHeight="1" x14ac:dyDescent="0.2">
      <c r="A2" s="138" t="s">
        <v>109</v>
      </c>
      <c r="B2" s="139"/>
      <c r="C2" s="139"/>
      <c r="D2" s="139"/>
      <c r="E2" s="139"/>
      <c r="F2" s="139"/>
      <c r="G2" s="139"/>
      <c r="H2" s="139"/>
      <c r="I2" s="139"/>
      <c r="J2" s="139"/>
      <c r="K2" s="140"/>
      <c r="L2" s="73"/>
    </row>
    <row r="3" spans="1:12" ht="66" customHeight="1" thickBot="1" x14ac:dyDescent="0.25">
      <c r="A3" s="141" t="s">
        <v>60</v>
      </c>
      <c r="B3" s="142"/>
      <c r="C3" s="142"/>
      <c r="D3" s="142"/>
      <c r="E3" s="142"/>
      <c r="F3" s="142"/>
      <c r="G3" s="142"/>
      <c r="H3" s="142"/>
      <c r="I3" s="142"/>
      <c r="J3" s="142"/>
      <c r="K3" s="143"/>
      <c r="L3" s="73"/>
    </row>
    <row r="4" spans="1:12" ht="74.25" customHeight="1" x14ac:dyDescent="0.2">
      <c r="A4" s="82" t="s">
        <v>61</v>
      </c>
      <c r="B4" s="83" t="s">
        <v>62</v>
      </c>
      <c r="C4" s="83" t="s">
        <v>63</v>
      </c>
      <c r="D4" s="83" t="s">
        <v>64</v>
      </c>
      <c r="E4" s="83" t="s">
        <v>65</v>
      </c>
      <c r="F4" s="84" t="s">
        <v>81</v>
      </c>
      <c r="G4" s="85" t="s">
        <v>82</v>
      </c>
      <c r="H4" s="85" t="s">
        <v>83</v>
      </c>
      <c r="I4" s="85" t="s">
        <v>84</v>
      </c>
      <c r="J4" s="85" t="s">
        <v>85</v>
      </c>
      <c r="K4" s="85" t="s">
        <v>86</v>
      </c>
      <c r="L4" s="73"/>
    </row>
    <row r="5" spans="1:12" ht="25.5" x14ac:dyDescent="0.2">
      <c r="A5" s="50" t="s">
        <v>106</v>
      </c>
      <c r="B5" s="24"/>
      <c r="C5" s="24" t="s">
        <v>66</v>
      </c>
      <c r="D5" s="25"/>
      <c r="E5" s="25"/>
      <c r="F5" s="26">
        <v>0</v>
      </c>
      <c r="G5" s="49">
        <f>'P4 EisenWensen - TB1'!I7+'P4 EisenWensen - TB1'!I11</f>
        <v>0</v>
      </c>
      <c r="H5" s="44">
        <v>0</v>
      </c>
      <c r="I5" s="45">
        <f>F5*(100%-H5)</f>
        <v>0</v>
      </c>
      <c r="J5" s="89">
        <v>0</v>
      </c>
      <c r="K5" s="46">
        <f>I5-J5</f>
        <v>0</v>
      </c>
      <c r="L5" s="73"/>
    </row>
    <row r="6" spans="1:12" ht="25.5" x14ac:dyDescent="0.2">
      <c r="A6" s="50" t="s">
        <v>67</v>
      </c>
      <c r="B6" s="24"/>
      <c r="C6" s="24" t="s">
        <v>114</v>
      </c>
      <c r="D6" s="25"/>
      <c r="E6" s="25"/>
      <c r="F6" s="26">
        <v>0</v>
      </c>
      <c r="G6" s="49">
        <f>'P4 EisenWensen - TB1'!I7+'P4 EisenWensen - TB1'!I19+'P4 EisenWensen - TB1'!I27</f>
        <v>0</v>
      </c>
      <c r="H6" s="44">
        <v>0</v>
      </c>
      <c r="I6" s="45">
        <f>F6*(100%-H6)</f>
        <v>0</v>
      </c>
      <c r="J6" s="89">
        <v>0</v>
      </c>
      <c r="K6" s="46">
        <f t="shared" ref="K6:K8" si="0">I6-J6</f>
        <v>0</v>
      </c>
      <c r="L6" s="73"/>
    </row>
    <row r="7" spans="1:12" ht="25.5" x14ac:dyDescent="0.2">
      <c r="A7" s="50" t="s">
        <v>68</v>
      </c>
      <c r="B7" s="24"/>
      <c r="C7" s="24" t="s">
        <v>113</v>
      </c>
      <c r="D7" s="25"/>
      <c r="E7" s="25"/>
      <c r="F7" s="26">
        <v>0</v>
      </c>
      <c r="G7" s="49">
        <f>'P4 EisenWensen - TB1'!I7+'P4 EisenWensen - TB1'!I38+'P4 EisenWensen - TB1'!I41</f>
        <v>0</v>
      </c>
      <c r="H7" s="44">
        <v>0</v>
      </c>
      <c r="I7" s="45">
        <f t="shared" ref="I7:I8" si="1">F7*(100%-H7)</f>
        <v>0</v>
      </c>
      <c r="J7" s="89">
        <v>0</v>
      </c>
      <c r="K7" s="46">
        <f t="shared" si="0"/>
        <v>0</v>
      </c>
      <c r="L7" s="73"/>
    </row>
    <row r="8" spans="1:12" ht="25.5" x14ac:dyDescent="0.2">
      <c r="A8" s="50" t="s">
        <v>111</v>
      </c>
      <c r="B8" s="24"/>
      <c r="C8" s="24" t="s">
        <v>69</v>
      </c>
      <c r="D8" s="25"/>
      <c r="E8" s="25"/>
      <c r="F8" s="26">
        <v>0</v>
      </c>
      <c r="G8" s="49">
        <f>'P4 EisenWensen - TB1'!I7+'P4 EisenWensen - TB1'!I58+'P4 EisenWensen - TB1'!I60</f>
        <v>0</v>
      </c>
      <c r="H8" s="44">
        <v>0</v>
      </c>
      <c r="I8" s="45">
        <f t="shared" si="1"/>
        <v>0</v>
      </c>
      <c r="J8" s="89">
        <v>0</v>
      </c>
      <c r="K8" s="51">
        <f t="shared" si="0"/>
        <v>0</v>
      </c>
      <c r="L8" s="73"/>
    </row>
    <row r="9" spans="1:12" ht="26.25" thickBot="1" x14ac:dyDescent="0.25">
      <c r="A9" s="50" t="s">
        <v>110</v>
      </c>
      <c r="B9" s="24"/>
      <c r="C9" s="24" t="s">
        <v>112</v>
      </c>
      <c r="D9" s="25"/>
      <c r="E9" s="25"/>
      <c r="F9" s="26">
        <v>0</v>
      </c>
      <c r="G9" s="49">
        <f>'P4 EisenWensen - TB1'!I7+'P4 EisenWensen - TB1'!I56+'P4 EisenWensen - TB1'!I58+'P4 EisenWensen - TB1'!I60</f>
        <v>0</v>
      </c>
      <c r="H9" s="44">
        <v>0</v>
      </c>
      <c r="I9" s="45">
        <f t="shared" ref="I9" si="2">F9*(100%-H9)</f>
        <v>0</v>
      </c>
      <c r="J9" s="89">
        <v>0</v>
      </c>
      <c r="K9" s="51">
        <f t="shared" ref="K9" si="3">I9-J9</f>
        <v>0</v>
      </c>
      <c r="L9" s="73"/>
    </row>
    <row r="10" spans="1:12" ht="33" customHeight="1" thickBot="1" x14ac:dyDescent="0.25">
      <c r="A10" s="144" t="s">
        <v>107</v>
      </c>
      <c r="B10" s="145"/>
      <c r="C10" s="145"/>
      <c r="D10" s="145"/>
      <c r="E10" s="145"/>
      <c r="F10" s="145"/>
      <c r="G10" s="145"/>
      <c r="H10" s="145"/>
      <c r="I10" s="145"/>
      <c r="J10" s="145"/>
      <c r="K10" s="52">
        <f>SUM(K5:K9)</f>
        <v>0</v>
      </c>
      <c r="L10" s="73"/>
    </row>
    <row r="11" spans="1:12" ht="12.75" x14ac:dyDescent="0.2">
      <c r="A11" s="74"/>
      <c r="B11" s="75"/>
      <c r="C11" s="75"/>
      <c r="D11" s="75"/>
      <c r="E11" s="75"/>
      <c r="F11" s="76"/>
      <c r="G11" s="76"/>
      <c r="H11" s="76"/>
      <c r="I11" s="76"/>
      <c r="J11" s="76"/>
      <c r="K11" s="76"/>
      <c r="L11" s="73"/>
    </row>
    <row r="12" spans="1:12" ht="38.25" customHeight="1" x14ac:dyDescent="0.25">
      <c r="A12" s="125" t="s">
        <v>87</v>
      </c>
      <c r="B12" s="126"/>
      <c r="C12" s="126"/>
      <c r="D12" s="127"/>
      <c r="E12" s="77"/>
      <c r="F12" s="133" t="s">
        <v>88</v>
      </c>
      <c r="G12" s="134"/>
      <c r="H12" s="123" t="s">
        <v>89</v>
      </c>
      <c r="I12" s="123"/>
      <c r="J12" s="123"/>
      <c r="K12" s="123"/>
      <c r="L12" s="124"/>
    </row>
    <row r="13" spans="1:12" ht="24.75" customHeight="1" x14ac:dyDescent="0.2">
      <c r="A13" s="68" t="s">
        <v>90</v>
      </c>
      <c r="B13" s="47" t="s">
        <v>91</v>
      </c>
      <c r="C13" s="69"/>
      <c r="D13" s="26">
        <v>0</v>
      </c>
      <c r="E13" s="78"/>
      <c r="F13" s="133" t="s">
        <v>92</v>
      </c>
      <c r="G13" s="134"/>
      <c r="H13" s="123" t="s">
        <v>93</v>
      </c>
      <c r="I13" s="123"/>
      <c r="J13" s="123"/>
      <c r="K13" s="123"/>
      <c r="L13" s="124"/>
    </row>
    <row r="14" spans="1:12" ht="15.75" customHeight="1" x14ac:dyDescent="0.2">
      <c r="A14" s="70"/>
      <c r="B14" s="48" t="s">
        <v>94</v>
      </c>
      <c r="C14" s="69"/>
      <c r="D14" s="26">
        <v>0</v>
      </c>
      <c r="E14" s="78"/>
      <c r="F14" s="133" t="s">
        <v>95</v>
      </c>
      <c r="G14" s="134"/>
      <c r="H14" s="123" t="s">
        <v>96</v>
      </c>
      <c r="I14" s="123"/>
      <c r="J14" s="123"/>
      <c r="K14" s="123"/>
      <c r="L14" s="124"/>
    </row>
    <row r="15" spans="1:12" ht="15.75" customHeight="1" x14ac:dyDescent="0.2">
      <c r="A15" s="70"/>
      <c r="B15" s="48" t="s">
        <v>97</v>
      </c>
      <c r="C15" s="69"/>
      <c r="D15" s="26">
        <v>0</v>
      </c>
      <c r="E15" s="78"/>
      <c r="F15" s="133" t="s">
        <v>98</v>
      </c>
      <c r="G15" s="134"/>
      <c r="H15" s="123" t="s">
        <v>99</v>
      </c>
      <c r="I15" s="123"/>
      <c r="J15" s="123"/>
      <c r="K15" s="123"/>
      <c r="L15" s="124"/>
    </row>
    <row r="16" spans="1:12" ht="15.75" customHeight="1" x14ac:dyDescent="0.2">
      <c r="A16" s="71" t="s">
        <v>100</v>
      </c>
      <c r="B16" s="128" t="s">
        <v>101</v>
      </c>
      <c r="C16" s="129"/>
      <c r="D16" s="26">
        <v>0</v>
      </c>
      <c r="E16" s="78"/>
      <c r="F16" s="133" t="s">
        <v>102</v>
      </c>
      <c r="G16" s="134"/>
      <c r="H16" s="123" t="s">
        <v>103</v>
      </c>
      <c r="I16" s="123"/>
      <c r="J16" s="123"/>
      <c r="K16" s="123"/>
      <c r="L16" s="124"/>
    </row>
    <row r="17" spans="1:12" ht="12.75" x14ac:dyDescent="0.2">
      <c r="A17" s="74"/>
      <c r="B17" s="75"/>
      <c r="C17" s="75"/>
      <c r="D17" s="75"/>
      <c r="E17" s="75"/>
      <c r="F17" s="75"/>
      <c r="G17" s="75"/>
      <c r="H17" s="75"/>
      <c r="I17" s="75"/>
      <c r="J17" s="75"/>
      <c r="K17" s="75"/>
      <c r="L17" s="73"/>
    </row>
    <row r="18" spans="1:12" ht="26.25" customHeight="1" thickBot="1" x14ac:dyDescent="0.25">
      <c r="A18" s="79" t="s">
        <v>104</v>
      </c>
      <c r="B18" s="130" t="s">
        <v>105</v>
      </c>
      <c r="C18" s="131"/>
      <c r="D18" s="131"/>
      <c r="E18" s="132"/>
      <c r="F18" s="80"/>
      <c r="G18" s="80"/>
      <c r="H18" s="80"/>
      <c r="I18" s="80"/>
      <c r="J18" s="80"/>
      <c r="K18" s="80"/>
      <c r="L18" s="81"/>
    </row>
    <row r="19" spans="1:12" ht="12.75" hidden="1" x14ac:dyDescent="0.2"/>
    <row r="20" spans="1:12" ht="12.75" hidden="1" x14ac:dyDescent="0.2"/>
    <row r="21" spans="1:12" ht="12.75" hidden="1" x14ac:dyDescent="0.2"/>
    <row r="22" spans="1:12" ht="12.75" hidden="1" x14ac:dyDescent="0.2"/>
    <row r="23" spans="1:12" ht="12.75" hidden="1" x14ac:dyDescent="0.2"/>
    <row r="24" spans="1:12" ht="12.75" hidden="1" x14ac:dyDescent="0.2"/>
    <row r="25" spans="1:12" ht="12.75" hidden="1" x14ac:dyDescent="0.2"/>
    <row r="26" spans="1:12" ht="12.75" hidden="1" x14ac:dyDescent="0.2"/>
    <row r="27" spans="1:12" ht="12.75" hidden="1" x14ac:dyDescent="0.2"/>
    <row r="28" spans="1:12" ht="12.75" hidden="1" x14ac:dyDescent="0.2"/>
    <row r="29" spans="1:12" ht="12.75" hidden="1" x14ac:dyDescent="0.2"/>
    <row r="30" spans="1:12" ht="12.75" hidden="1" x14ac:dyDescent="0.2"/>
    <row r="31" spans="1:12" ht="12.75" hidden="1" x14ac:dyDescent="0.2"/>
    <row r="32" spans="1:12" ht="12.75" hidden="1" x14ac:dyDescent="0.2"/>
  </sheetData>
  <mergeCells count="17">
    <mergeCell ref="A1:K1"/>
    <mergeCell ref="A2:K2"/>
    <mergeCell ref="A3:K3"/>
    <mergeCell ref="A10:J10"/>
    <mergeCell ref="F12:G12"/>
    <mergeCell ref="H12:L12"/>
    <mergeCell ref="H16:L16"/>
    <mergeCell ref="A12:D12"/>
    <mergeCell ref="B16:C16"/>
    <mergeCell ref="B18:E18"/>
    <mergeCell ref="H14:L14"/>
    <mergeCell ref="F13:G13"/>
    <mergeCell ref="H13:L13"/>
    <mergeCell ref="F14:G14"/>
    <mergeCell ref="F15:G15"/>
    <mergeCell ref="H15:L15"/>
    <mergeCell ref="F16:G16"/>
  </mergeCells>
  <pageMargins left="0.23622047244094491" right="0.23622047244094491" top="0.74803149606299213" bottom="0.74803149606299213" header="0.31496062992125984" footer="0.31496062992125984"/>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E1B5FD32F44B42AD79BD9D95596375" ma:contentTypeVersion="13" ma:contentTypeDescription="Een nieuw document maken." ma:contentTypeScope="" ma:versionID="26be1dd85f52b4e5da76f0f84c8dc328">
  <xsd:schema xmlns:xsd="http://www.w3.org/2001/XMLSchema" xmlns:xs="http://www.w3.org/2001/XMLSchema" xmlns:p="http://schemas.microsoft.com/office/2006/metadata/properties" xmlns:ns2="7118b4b7-3eda-4e1c-81b4-98bf5b2c6241" xmlns:ns3="ffb566e3-d5a7-4854-bfc5-8e7eea72c956" targetNamespace="http://schemas.microsoft.com/office/2006/metadata/properties" ma:root="true" ma:fieldsID="03941b05abb6922d17bd532ac4178651" ns2:_="" ns3:_="">
    <xsd:import namespace="7118b4b7-3eda-4e1c-81b4-98bf5b2c6241"/>
    <xsd:import namespace="ffb566e3-d5a7-4854-bfc5-8e7eea72c9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8b4b7-3eda-4e1c-81b4-98bf5b2c6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b566e3-d5a7-4854-bfc5-8e7eea72c956"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18b4b7-3eda-4e1c-81b4-98bf5b2c62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22577D-CF14-48C3-AAE9-B885666D9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8b4b7-3eda-4e1c-81b4-98bf5b2c6241"/>
    <ds:schemaRef ds:uri="ffb566e3-d5a7-4854-bfc5-8e7eea72c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67E337-0A2C-4042-988A-5C623DF99660}">
  <ds:schemaRefs>
    <ds:schemaRef ds:uri="http://schemas.microsoft.com/sharepoint/v3/contenttype/forms"/>
  </ds:schemaRefs>
</ds:datastoreItem>
</file>

<file path=customXml/itemProps3.xml><?xml version="1.0" encoding="utf-8"?>
<ds:datastoreItem xmlns:ds="http://schemas.openxmlformats.org/officeDocument/2006/customXml" ds:itemID="{118FA815-7FC7-482E-A381-F286603A866B}">
  <ds:schemaRefs>
    <ds:schemaRef ds:uri="http://purl.org/dc/dcmitype/"/>
    <ds:schemaRef ds:uri="http://purl.org/dc/terms/"/>
    <ds:schemaRef ds:uri="http://www.w3.org/XML/1998/namespace"/>
    <ds:schemaRef ds:uri="http://schemas.microsoft.com/office/2006/metadata/properties"/>
    <ds:schemaRef ds:uri="ffb566e3-d5a7-4854-bfc5-8e7eea72c956"/>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7118b4b7-3eda-4e1c-81b4-98bf5b2c62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P4 EisenWensen - TB1</vt:lpstr>
      <vt:lpstr>P4 Prijzen - TB2</vt:lpstr>
      <vt:lpstr>'P4 EisenWensen - TB1'!Afdrukbereik</vt:lpstr>
      <vt:lpstr>'P4 EisenWensen - TB1'!Afdruktitels</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Harmsma, Jaco</dc:creator>
  <cp:keywords/>
  <dc:description/>
  <cp:lastModifiedBy>Riphagen, Herman</cp:lastModifiedBy>
  <cp:revision/>
  <cp:lastPrinted>2024-08-07T07:48:03Z</cp:lastPrinted>
  <dcterms:created xsi:type="dcterms:W3CDTF">2017-11-14T15:17:01Z</dcterms:created>
  <dcterms:modified xsi:type="dcterms:W3CDTF">2024-10-23T11:20:22Z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0x0101009AE1B5FD32F44B42AD79BD9D95596375</vt:lpwstr>
  </property>
  <property fmtid="{D5CDD505-2E9C-101B-9397-08002B2CF9AE}" pid="3" name="Order">
    <vt:r8>10254000</vt:r8>
  </property>
  <property fmtid="{D5CDD505-2E9C-101B-9397-08002B2CF9AE}" pid="4" name="MediaServiceImageTags">
    <vt:lpwstr/>
  </property>
</Properties>
</file>