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K:\IFO-Inkoop\2. Aanbestedingen\Lopende.aanbest\Raamovereenkomst mechanisatie tractoren en werktuigen\Aanbestedingsdocs 2024\NvI 2\"/>
    </mc:Choice>
  </mc:AlternateContent>
  <xr:revisionPtr revIDLastSave="0" documentId="8_{6152EBD8-3F9D-40ED-9F61-CB5C81881B1A}" xr6:coauthVersionLast="47" xr6:coauthVersionMax="47" xr10:uidLastSave="{00000000-0000-0000-0000-000000000000}"/>
  <bookViews>
    <workbookView xWindow="-120" yWindow="-120" windowWidth="29040" windowHeight="15840" tabRatio="634" activeTab="1" xr2:uid="{85E81C9F-366A-C44E-A310-5E1F549BFCFA}"/>
  </bookViews>
  <sheets>
    <sheet name="P1 LB-Tractor Compact - TB1" sheetId="2" r:id="rId1"/>
    <sheet name="P1 LB-Tractor Klein - TB2" sheetId="7" r:id="rId2"/>
    <sheet name="P1 LB-Tractor Midden - TB3" sheetId="6" r:id="rId3"/>
    <sheet name="P1 LB-Tractor Zwaar - TB4" sheetId="8" r:id="rId4"/>
    <sheet name="P1 BB-Tractor Midden - TB5" sheetId="13" r:id="rId5"/>
    <sheet name="P1 BB-Tractor Zwaar - TB6" sheetId="11" r:id="rId6"/>
    <sheet name="P1 Prijzenblad - TB7" sheetId="10"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0" l="1"/>
  <c r="E6" i="10"/>
  <c r="H52" i="7"/>
  <c r="I52" i="7"/>
  <c r="J24" i="11" l="1"/>
  <c r="J20" i="11"/>
  <c r="J19" i="11"/>
  <c r="J17" i="11"/>
  <c r="I87" i="11"/>
  <c r="H87" i="11"/>
  <c r="E11" i="10" s="1"/>
  <c r="G11" i="10" s="1"/>
  <c r="I11" i="10" s="1"/>
  <c r="I87" i="13"/>
  <c r="J23" i="13"/>
  <c r="J19" i="13"/>
  <c r="J18" i="13"/>
  <c r="J16" i="13"/>
  <c r="H87" i="13"/>
  <c r="E10" i="10" s="1"/>
  <c r="G10" i="10" s="1"/>
  <c r="I10" i="10" s="1"/>
  <c r="J46" i="8"/>
  <c r="J43" i="8"/>
  <c r="J21" i="8"/>
  <c r="J18" i="8"/>
  <c r="J16" i="8"/>
  <c r="I51" i="6"/>
  <c r="J46" i="6"/>
  <c r="J43" i="6"/>
  <c r="J21" i="6"/>
  <c r="J18" i="6"/>
  <c r="J16" i="6"/>
  <c r="I51" i="8"/>
  <c r="H51" i="8"/>
  <c r="E9" i="10" s="1"/>
  <c r="G9" i="10" s="1"/>
  <c r="I9" i="10" s="1"/>
  <c r="H51" i="6"/>
  <c r="E8" i="10" s="1"/>
  <c r="G8" i="10" s="1"/>
  <c r="I8" i="10" s="1"/>
  <c r="G7" i="10"/>
  <c r="I7" i="10" s="1"/>
  <c r="J47" i="7"/>
  <c r="J44" i="7"/>
  <c r="J22" i="7"/>
  <c r="J19" i="7"/>
  <c r="J17" i="7"/>
  <c r="J15" i="7"/>
  <c r="I51" i="2"/>
  <c r="J44" i="2"/>
  <c r="J37" i="2"/>
  <c r="J22" i="2"/>
  <c r="J17" i="2"/>
  <c r="J15" i="2"/>
  <c r="H51" i="2"/>
  <c r="G6" i="10" s="1"/>
  <c r="I6" i="10" s="1"/>
  <c r="J52" i="7" l="1"/>
  <c r="J87" i="11"/>
  <c r="J87" i="13"/>
  <c r="J51" i="8"/>
  <c r="J51" i="6"/>
  <c r="J51" i="2"/>
  <c r="K9" i="10"/>
  <c r="K7" i="10" l="1"/>
  <c r="N7" i="10" s="1"/>
  <c r="K6" i="10"/>
  <c r="N6" i="10" s="1"/>
  <c r="K8" i="10"/>
  <c r="N8" i="10" s="1"/>
  <c r="N9" i="10"/>
  <c r="K11" i="10"/>
  <c r="N11" i="10" s="1"/>
  <c r="K10" i="10"/>
  <c r="N10" i="10" s="1"/>
  <c r="N12" i="10" l="1"/>
</calcChain>
</file>

<file path=xl/sharedStrings.xml><?xml version="1.0" encoding="utf-8"?>
<sst xmlns="http://schemas.openxmlformats.org/spreadsheetml/2006/main" count="1589" uniqueCount="225">
  <si>
    <r>
      <t xml:space="preserve">Bijlage G1 - Programma van prijzen, eisen en wensen Perceel 1
</t>
    </r>
    <r>
      <rPr>
        <b/>
        <sz val="18"/>
        <color rgb="FFFFFFFF"/>
        <rFont val="Agrofont"/>
        <family val="2"/>
      </rPr>
      <t xml:space="preserve"> Land- en Bosbouwtractoren</t>
    </r>
  </si>
  <si>
    <t>Maak uw keuze (verplicht!)</t>
  </si>
  <si>
    <t>Nee, niet verkrijgbaar</t>
  </si>
  <si>
    <r>
      <rPr>
        <b/>
        <sz val="12"/>
        <color rgb="FF000000"/>
        <rFont val="Agrofont"/>
        <family val="2"/>
      </rPr>
      <t xml:space="preserve">Inschrijver is verplicht ALLE geel gekleurde cellen in te vullen. </t>
    </r>
    <r>
      <rPr>
        <b/>
        <u/>
        <sz val="12"/>
        <color rgb="FF000000"/>
        <rFont val="Agrofont"/>
        <family val="2"/>
      </rPr>
      <t xml:space="preserve">LET OP: Het programma van prijzen, eisen en wensen bevat meerdere tabbladen (7).
</t>
    </r>
    <r>
      <rPr>
        <sz val="12"/>
        <color rgb="FF000000"/>
        <rFont val="Agrofont"/>
        <family val="2"/>
      </rPr>
      <t xml:space="preserve">
</t>
    </r>
    <r>
      <rPr>
        <u/>
        <sz val="12"/>
        <color rgb="FF000000"/>
        <rFont val="Agrofont"/>
        <family val="2"/>
      </rPr>
      <t>Er is een gunningsassortiment opgesteld dat Inschrijver moet kunnen leveren. Voor het gunningsassortiment gelden de algemene eisen en de specifieke eisen.
Optioneel kan daarnaast materieel worden uitgevraagd wat past binnen het perceel. Inschrijver dient zijn assortiment aan te passen aan de wensen van Staatsbosbeheer. Hiervoor gelden in ieder geval de algemene eisen.</t>
    </r>
  </si>
  <si>
    <t>Ja, optioneel (tegen meerprijs)</t>
  </si>
  <si>
    <t>Categorie Landbouwtractor Compact</t>
  </si>
  <si>
    <t>Ja, standaard onderdeel van (prijs) basisuitvoering</t>
  </si>
  <si>
    <t>Algemene eisen</t>
  </si>
  <si>
    <t>Eisen leverbaar 
Ja/Nee</t>
  </si>
  <si>
    <t>Zie Bijlage G - Programma van eisen Tractoren (Algemeen P1 en P2), categorie Landbouw Compact</t>
  </si>
  <si>
    <t>Maak uw keuze</t>
  </si>
  <si>
    <t>Specifieke eisen aan het gunningsassortiment</t>
  </si>
  <si>
    <t>Wensen gunningsassortiment</t>
  </si>
  <si>
    <t>Specifieke eisen</t>
  </si>
  <si>
    <t>Omschrijving wens</t>
  </si>
  <si>
    <t>Wens leverbaar</t>
  </si>
  <si>
    <r>
      <t>Bruto meerprijs wens</t>
    </r>
    <r>
      <rPr>
        <b/>
        <sz val="10"/>
        <color rgb="FFFF0000"/>
        <rFont val="Agrofont"/>
        <family val="2"/>
      </rPr>
      <t>*</t>
    </r>
  </si>
  <si>
    <t>Maximaal te behalen aantal punten</t>
  </si>
  <si>
    <t>Behaald aantal punten</t>
  </si>
  <si>
    <t xml:space="preserve">Vermogensklasse: (DIN norm) 29-35 kW Inclusief vaste randapparatuur </t>
  </si>
  <si>
    <t>Ja</t>
  </si>
  <si>
    <t>Nvt</t>
  </si>
  <si>
    <t xml:space="preserve">Gewichtsklasse: &lt; 2500 kg </t>
  </si>
  <si>
    <t>Inzet in terreintypen: natuurgraslanden, "tuin/park" omstandigheden</t>
  </si>
  <si>
    <t>Transmissie / aandrijving / assen</t>
  </si>
  <si>
    <t>Aandrijving: Onder last inschakelbare 4WD</t>
  </si>
  <si>
    <t>Type versnellingsbak: Hydrostaat of automaat</t>
  </si>
  <si>
    <t xml:space="preserve"> </t>
  </si>
  <si>
    <t>Bereik rijsnelheid: 0-30 km/uur</t>
  </si>
  <si>
    <t>0-40 km/uur</t>
  </si>
  <si>
    <t>Besturing: bekrachtigd</t>
  </si>
  <si>
    <t>Minder dan 20 smeerpunten/nippels</t>
  </si>
  <si>
    <t>Hydraulisch systeem, componenten</t>
  </si>
  <si>
    <t>Cabine en bedieningsinstrumenten</t>
  </si>
  <si>
    <t>Cabine</t>
  </si>
  <si>
    <t>Geluidsniveau in afgesloten cabine &lt; 78dB(A)</t>
  </si>
  <si>
    <r>
      <t xml:space="preserve">Geluidsniveau in afgesloten cabine &lt; </t>
    </r>
    <r>
      <rPr>
        <b/>
        <sz val="10"/>
        <rFont val="Agrofont"/>
        <family val="2"/>
      </rPr>
      <t>75</t>
    </r>
    <r>
      <rPr>
        <sz val="10"/>
        <rFont val="Agrofont"/>
        <family val="2"/>
      </rPr>
      <t>dB(A)</t>
    </r>
  </si>
  <si>
    <t>Aantal deuren: 2</t>
  </si>
  <si>
    <t>Verstelbaar stuur of stuurkolom</t>
  </si>
  <si>
    <t>Berijdersstoel, luchtgeveerd, draaibaar + meervoudig verstelbaar</t>
  </si>
  <si>
    <t>Airco af fabriek bij cabine</t>
  </si>
  <si>
    <t>Bluetooth carkit + 12 V laadfunctie/ telefoonhouder bij cabine</t>
  </si>
  <si>
    <t>Radio/cd + USB + speakers bij cabine</t>
  </si>
  <si>
    <t>Zonwering ramen bij cabine</t>
  </si>
  <si>
    <t>Wiswas installatie op voor- en achterraam</t>
  </si>
  <si>
    <t>Knipperlicht bediening met automatische afslag</t>
  </si>
  <si>
    <t>Werklampen op cabine aan voor- en achterzijde</t>
  </si>
  <si>
    <t>Inklapbare/telescopische buitenspiegels</t>
  </si>
  <si>
    <t>Gereedschapskist afsluitbaar, gemonteerd buiten cabine</t>
  </si>
  <si>
    <t>Achterhef, aftakas, aankoppeling achterzijde</t>
  </si>
  <si>
    <t>Hydraulische hefinrichting achterzijde (mechanisch bediend): minimaal 1000 kg hefvermogen</t>
  </si>
  <si>
    <t>Waltherscheid snelkoppelingen op hefarmen</t>
  </si>
  <si>
    <t>Topstang met pen/gat verbinding</t>
  </si>
  <si>
    <t>Aftakas met 6 spiebanen</t>
  </si>
  <si>
    <t>Beschikbare toerentallen (minimaal): 540/540E</t>
  </si>
  <si>
    <t xml:space="preserve">In hoogte verstelbare trekbek achter </t>
  </si>
  <si>
    <t>Beremming</t>
  </si>
  <si>
    <t>Remmen op 4 wielen bij 4WD</t>
  </si>
  <si>
    <t>Remsysteem voor aanhanger</t>
  </si>
  <si>
    <t>Overige voorzieningen / functies</t>
  </si>
  <si>
    <t>Aanhangerstekker aansluiting 7 polig voor en achter</t>
  </si>
  <si>
    <t>Banden / velgen</t>
  </si>
  <si>
    <t>Voor: gazonband</t>
  </si>
  <si>
    <t>Achter: gazonband</t>
  </si>
  <si>
    <t>* Indien in kolom G 'Ja, optioneel (tegen meerprijs)' is geselecteerd vult u in kolom H 'Wensen meerprijs' de bruto meerprijs in van de betreffende wens. In andere gevallen laat u het bedrag op '€ 0,-' staan!</t>
  </si>
  <si>
    <t>Totaal bruto meerprijs Wensen</t>
  </si>
  <si>
    <t>Maximaal te behalen aantal punten 'wensen</t>
  </si>
  <si>
    <t>Behaald aantal punten 'wensen'</t>
  </si>
  <si>
    <t>Bedrijfsnaam inschrijver</t>
  </si>
  <si>
    <t>[vul hier uw statutaire bedrijfsnaam in]</t>
  </si>
  <si>
    <t>Naam tekenbevoegdvertegenwoordiger</t>
  </si>
  <si>
    <t>Categorie Landbouwtractor Klein</t>
  </si>
  <si>
    <t xml:space="preserve">Zie Bijlage G - Programma van eisen Tractoren (Algemeen P1 en P2), categorie Landbouw Klein </t>
  </si>
  <si>
    <t xml:space="preserve">Vermogensklasse: (DIN norm) 80-85 kW Inclusief vaste randapparatuur </t>
  </si>
  <si>
    <t xml:space="preserve">Gewichtsklasse: &lt; 4500 kg </t>
  </si>
  <si>
    <t>Inzet in terreintypen: natuurgraslanden</t>
  </si>
  <si>
    <t>Type versnellingsbak: CVT transmissie of vergelijkbaar</t>
  </si>
  <si>
    <t>Bereik rijsnelheid: 0-40 km/uur</t>
  </si>
  <si>
    <t>Buitenbediening regelventielen mogelijk</t>
  </si>
  <si>
    <t>Geluidsniveau in afgesloten cabine &lt; 75dB(A)</t>
  </si>
  <si>
    <t>Boordcomputer met digitaal scherm</t>
  </si>
  <si>
    <t>Elektronisch instelbare hydrauliekventielenf met tijd en hoeveelheidsregeling</t>
  </si>
  <si>
    <t>Airco af fabriek</t>
  </si>
  <si>
    <t>Bluetooth carkit + 12 V laadfunctie/ telefoonhouder</t>
  </si>
  <si>
    <t>Radio/cd + USB + speakers</t>
  </si>
  <si>
    <t>Zonwering ramen</t>
  </si>
  <si>
    <t>Wiswas installatie op achterraam</t>
  </si>
  <si>
    <t>Loadsensing 100l</t>
  </si>
  <si>
    <t>Hydraulische hefinrichting achterzijde (mechanisch bediend): minimaal 4000 kg hefvermogen</t>
  </si>
  <si>
    <t>Beschikbare toerentallen (minimaal): 540/540E/1000</t>
  </si>
  <si>
    <t>Remmen op 4 wielen</t>
  </si>
  <si>
    <t>Dubbelleiding luchtremsysteem voor aanhanger</t>
  </si>
  <si>
    <t>Enkel hydraulisch remsysteem voor aanhanger</t>
  </si>
  <si>
    <t xml:space="preserve">ISO-BUS systeem </t>
  </si>
  <si>
    <t>Voor: standaard radiaal landbouwband in maat 440/65R24</t>
  </si>
  <si>
    <t>Achter: standaard radiaal landbouwband 540/65R34</t>
  </si>
  <si>
    <r>
      <rPr>
        <b/>
        <sz val="14"/>
        <color rgb="FFFFFFFF"/>
        <rFont val="Agrofont"/>
        <family val="2"/>
      </rPr>
      <t xml:space="preserve">Bijlage G1 - Programma van prijzen, eisen en wensen Perceel 1
</t>
    </r>
    <r>
      <rPr>
        <b/>
        <sz val="18"/>
        <color rgb="FFFFFFFF"/>
        <rFont val="Agrofont"/>
        <family val="2"/>
      </rPr>
      <t xml:space="preserve"> Land- en Bosbouwtractoren</t>
    </r>
  </si>
  <si>
    <r>
      <rPr>
        <b/>
        <sz val="12"/>
        <rFont val="Agrofont"/>
        <family val="2"/>
      </rPr>
      <t xml:space="preserve">Inschrijver is verplicht ALLE geel gekleurde cellen in te vullen. LET OP: Het programma van prijzen, eisen en wensen bevat meerdere tabbladen (7).
</t>
    </r>
    <r>
      <rPr>
        <sz val="12"/>
        <rFont val="Agrofont"/>
        <family val="2"/>
      </rPr>
      <t xml:space="preserve">
</t>
    </r>
    <r>
      <rPr>
        <u/>
        <sz val="12"/>
        <rFont val="Agrofont"/>
        <family val="2"/>
      </rPr>
      <t>Er is een gunningsassortiment opgesteld dat Inschrijver moet kunnen leveren. Voor het gunningsassortiment gelden de algemene eisen en de specifieke eisen.
Optioneel kan daarnaast materieel worden uitgevraagd wat past binnen het perceel. Inschrijver dient zijn assortiment aan te passen aan de wensen van Staatsbosbeheer. Hiervoor gelden in ieder geval de algemene eisen.</t>
    </r>
  </si>
  <si>
    <t>Categorie Landbouwtractor Midden</t>
  </si>
  <si>
    <t>Zie Bijlage G - Programma van eisen Tractoren (Algemeen P1 en P2), categorie Landbouw Midden</t>
  </si>
  <si>
    <t xml:space="preserve">Vermogensklasse: (DIN norm) 95-100 kW Inclusief vaste randapparatuur </t>
  </si>
  <si>
    <t>nvt</t>
  </si>
  <si>
    <t>Loadsensing 110L</t>
  </si>
  <si>
    <t>Voor: standaard radiaal landbouwband in maat 540/65R26</t>
  </si>
  <si>
    <t>Achter: standaard radiaal landbouwband 650/65R38</t>
  </si>
  <si>
    <t xml:space="preserve">Zie Bijlage G - Programma van eisen Tractoren (Algemeen P1 en P2), categorie Landbouw Zwaar </t>
  </si>
  <si>
    <t xml:space="preserve">Vermogensklasse: (DIN norm) 120-125 kW Inclusief vaste randapparatuur </t>
  </si>
  <si>
    <t>Inzet in terreintypen: natuurgraslanden, transport en boswerk</t>
  </si>
  <si>
    <t>Elektronisch instelbare hydrauliekventielen met tijd en hoeveelheidsregeling</t>
  </si>
  <si>
    <t>Loadsensing min 150L</t>
  </si>
  <si>
    <t>Voor: standaard radiaal landbouwband in maat 540/65R28</t>
  </si>
  <si>
    <t>Bijlage G1 - Programma van prijzen, eisen en wensen Perceel 1 
 Land- en Bosbouwtractoren</t>
  </si>
  <si>
    <t>Categorie Bosbouwtractor Midden</t>
  </si>
  <si>
    <t>Zie Bijlage G - Programma van eisen Tractoren (Algemeen P1 en P2) , Categorie Bosbouw midden</t>
  </si>
  <si>
    <t>Vermogensklasse (DIN norm incl. randapparatuur): 75-80 kW</t>
  </si>
  <si>
    <t>Inzet in terreintypen: Bosgebieden</t>
  </si>
  <si>
    <t>Afsluitbare tankdop Adbleudop en dop bijvullen olieën</t>
  </si>
  <si>
    <t>Incl. buitenbediening</t>
  </si>
  <si>
    <t>Fijnfiltersysteem inclusief vochtabsorptie</t>
  </si>
  <si>
    <t>Geluidsniveau in afgesloten cabine  &lt; 76dB</t>
  </si>
  <si>
    <t>Geluidsniveau in afgesloten cabine &lt; 74dB</t>
  </si>
  <si>
    <t>Panoramadak cabine</t>
  </si>
  <si>
    <t>Luchtfilter (pollen) systeem</t>
  </si>
  <si>
    <t>Cabine vering</t>
  </si>
  <si>
    <t>Verstelbare stuurkolom (axiaal/radiaal)</t>
  </si>
  <si>
    <t>Airco/klimaatregeling af fabriek</t>
  </si>
  <si>
    <t>Zwaailamp een keer links</t>
  </si>
  <si>
    <t xml:space="preserve">Achteruitkijkspiegel </t>
  </si>
  <si>
    <t>Bluetooth carkit + laadfunctie/houder telefoon</t>
  </si>
  <si>
    <t>Radio/cd + USB +speakers</t>
  </si>
  <si>
    <t>12V aansluiting</t>
  </si>
  <si>
    <t>Knipperlicht met automatische afslag en signaal</t>
  </si>
  <si>
    <t>Werklampen cabine voor 4 achter 4</t>
  </si>
  <si>
    <t>Kentekenplaathouder achterzijde cabine</t>
  </si>
  <si>
    <t>Elektro Hydraulische 3 punts hefinrichting, snelkoppelingen op hefarmen + vergrendeling cat  2</t>
  </si>
  <si>
    <t>Dans onderdrukking</t>
  </si>
  <si>
    <t>Daalsnelheidsregeling hefinrichting</t>
  </si>
  <si>
    <t>Spatbordbediening hef achter</t>
  </si>
  <si>
    <t>Topstang met haakeinde</t>
  </si>
  <si>
    <t>Aftakas Aan/Uit schakeling: electronisch, binnen en buiten bediend</t>
  </si>
  <si>
    <t>Beschikbare toerentallen: 540/540E/1000</t>
  </si>
  <si>
    <t>Zwaaitrekhaak</t>
  </si>
  <si>
    <t>Fronthef, aftakas, aankoppeling voorzijde</t>
  </si>
  <si>
    <t>Elektro-hydraulische 3 punts hefinrichting, snelkoppelingen op hefarmen + vergrendeling cat  2</t>
  </si>
  <si>
    <t>Externe bediening hef</t>
  </si>
  <si>
    <t>Aftakas inrichting: electronisch, binnen en buiten bediend</t>
  </si>
  <si>
    <t>Beschikbare toerentallen: 540/540E of 1000 tpm CCW</t>
  </si>
  <si>
    <t>Vaste trekbek voor</t>
  </si>
  <si>
    <t>Remfunctie aanhanger: 2 leidingsysteem (lucht)</t>
  </si>
  <si>
    <t>Computer gestuurde bediening en instellingen, ha teller, geheugenfuncties</t>
  </si>
  <si>
    <t>Joystick bediening met div functies</t>
  </si>
  <si>
    <t>Aanhangerstekker aansluiting 7 polig achter</t>
  </si>
  <si>
    <t>12 volts aansluiting voor- en achterzijde</t>
  </si>
  <si>
    <t>Radiaal bosbouwbanden (Nokian Forest) maatvoering 600/65R34</t>
  </si>
  <si>
    <t>Voorspatborden zwenkbaar en afneembaar</t>
  </si>
  <si>
    <t>Vaste velg met beschermde velgrand en ventiel</t>
  </si>
  <si>
    <t>Voorlader en aanbouwframe</t>
  </si>
  <si>
    <t xml:space="preserve">Voldoet aan algemene eisen </t>
  </si>
  <si>
    <t>Liftvermogen voorlader:1300KG</t>
  </si>
  <si>
    <t>Snelkoppeling hydrauliek en elektra</t>
  </si>
  <si>
    <t>Snelkoppeling aanbouwdelen</t>
  </si>
  <si>
    <t>Bosbouw uitrusting</t>
  </si>
  <si>
    <t>Bosbouw spatborden achter</t>
  </si>
  <si>
    <t>Bescherming van kwetsbare onderdelen onderzijde tractor</t>
  </si>
  <si>
    <t>Indien een bodemplaat noodzakelijk is dan minimaal 40 cm omhoog stalen bescherming zijkanten chassisdelen</t>
  </si>
  <si>
    <t>Demontabele Takkengeleiding/bescherming cabine, motorkap, spatborden</t>
  </si>
  <si>
    <t>Stalen tank(s) of beschermde brandstoftank(s)/adblue tank gelijkwaardig aan een stalen tank</t>
  </si>
  <si>
    <t>Degelijke en brandveilige bescherming van uitlaat-katalysatorsysteem</t>
  </si>
  <si>
    <t>Goede bereikbaarheid van onderdelen bij (dagelijks) onderhoud, kunnen reinigen achter beplating/beschermingsdelen</t>
  </si>
  <si>
    <t>Categorie Bosbouwtractor Zwaar</t>
  </si>
  <si>
    <t>Zie Bijlage G - Programma van eisen Tractoren (Algemeen P1 en P2) , Categorie Bosbouw Zwaar</t>
  </si>
  <si>
    <t>Geluidsniveau &lt; 76dB</t>
  </si>
  <si>
    <t>&lt; 74dB</t>
  </si>
  <si>
    <t>Radiaal bosbouwbanden (Nokian Forest) maatvoering 650/65R38</t>
  </si>
  <si>
    <t>Liftvermogen voorlader 1300KG</t>
  </si>
  <si>
    <r>
      <t xml:space="preserve">Inschrijver dient verplicht alle geel gekleurde cellen in te vullen. </t>
    </r>
    <r>
      <rPr>
        <b/>
        <u/>
        <sz val="12"/>
        <color rgb="FF000000"/>
        <rFont val="Agrofont"/>
        <family val="2"/>
      </rPr>
      <t>LET OP: Het programma van prijzen, eisen en wensen bevat meerdere tabbladen (7). Alle bedragen exclusief btw</t>
    </r>
    <r>
      <rPr>
        <b/>
        <sz val="12"/>
        <color rgb="FF000000"/>
        <rFont val="Agrofont"/>
        <family val="2"/>
      </rPr>
      <t>!!</t>
    </r>
  </si>
  <si>
    <t>Alle blauw gekleurde cellen worden automatisch ingevuld aan de hand van informatie uit de gele cellen of andere tabbladen (bruto catalogusprijs wensen wordt overgenomen uit tabblad van betreffende categorie tractor)</t>
  </si>
  <si>
    <t>Productgroep</t>
  </si>
  <si>
    <t>Merk</t>
  </si>
  <si>
    <t>Type</t>
  </si>
  <si>
    <t>Bruto catalogusprijs</t>
  </si>
  <si>
    <t>Bruto catalogusprijs wensen</t>
  </si>
  <si>
    <t>korting (%)</t>
  </si>
  <si>
    <t xml:space="preserve">Netto Aanschafkosten </t>
  </si>
  <si>
    <t xml:space="preserve">% van netto catalogusprijs (kolom D) voor service en onderhoud per jaar  
(bij 800 draaiuren p/j)
</t>
  </si>
  <si>
    <t xml:space="preserve">Vaste kosten voor service en onderhoud over 10 jaar  
(bij 800 draaiuren p/j)
</t>
  </si>
  <si>
    <t xml:space="preserve">Restwaarde na 10 jaar 
(bij 800 draaiuren p/j)
</t>
  </si>
  <si>
    <t xml:space="preserve">Totaal kosten afschrijving en onderhoud
</t>
  </si>
  <si>
    <t>Aantal draaiuren</t>
  </si>
  <si>
    <t>weegfactor</t>
  </si>
  <si>
    <t>Gemiddelde kosten per draaiuur</t>
  </si>
  <si>
    <t>Landbouwtractor - Compact</t>
  </si>
  <si>
    <t>Landbouwtractor - Klein</t>
  </si>
  <si>
    <t>Landbouwtractor - Midden</t>
  </si>
  <si>
    <t>Landbouwtractor- Zwaar</t>
  </si>
  <si>
    <t>Bosbouwtractor - Midden</t>
  </si>
  <si>
    <t>Bosbouwtractor - Zwaar</t>
  </si>
  <si>
    <t xml:space="preserve"> Totale gemiddelde kosten per draaiuur (grondslag voor beoordeling) </t>
  </si>
  <si>
    <t>Tarieven Spoedreparaties* Indicatief (telt niet mee voor beoordeling prijscomponent, NB. tarieven gelden wel bij uitvoering overeenkomst!!)</t>
  </si>
  <si>
    <t xml:space="preserve">Bruto catologusprijs: </t>
  </si>
  <si>
    <r>
      <t xml:space="preserve">Prijs van gunningsassortiment inclusief alle algemene en specifiek eisen en </t>
    </r>
    <r>
      <rPr>
        <b/>
        <sz val="12"/>
        <color theme="1"/>
        <rFont val="Aptos Narrow"/>
        <family val="2"/>
        <scheme val="minor"/>
      </rPr>
      <t>exclusief wensen</t>
    </r>
    <r>
      <rPr>
        <sz val="12"/>
        <color theme="1"/>
        <rFont val="Aptos Narrow"/>
        <family val="2"/>
        <scheme val="minor"/>
      </rPr>
      <t xml:space="preserve"> en belastingen</t>
    </r>
  </si>
  <si>
    <t>Uurtarief 1e monteur LMB</t>
  </si>
  <si>
    <t>ma t/m vr. tussen 08.00 - 17.00</t>
  </si>
  <si>
    <t>Bruto catalogusprijs wensen:</t>
  </si>
  <si>
    <t>Prijs van alle -tegen meerprijs- leverbare wensen, exclusief belastingen</t>
  </si>
  <si>
    <t>ma t/m vr. tussen 17.00 - 08.00</t>
  </si>
  <si>
    <t>Korting:</t>
  </si>
  <si>
    <t>Kortingspercentage over de bruto catologusprijs én de tegen meerprijs leverbare wensen</t>
  </si>
  <si>
    <t>za. 00.00 t/m ma. 08.00 uur</t>
  </si>
  <si>
    <t>Netto aanschafkosten:</t>
  </si>
  <si>
    <t>= (bruto catologusprijs + bruto catolugusprijs wensen) - catologuskorting</t>
  </si>
  <si>
    <t>Voorrijkosten serviceauto</t>
  </si>
  <si>
    <t>all-in per km</t>
  </si>
  <si>
    <t>Service en onderhoud</t>
  </si>
  <si>
    <t>Betreft alle dienstverlening en producten voor reguliere onderhoudswerkzaamheden volgens fabrieksnormen, exclusief BIO-smeermiddelen protocol en storingen/reparaties!</t>
  </si>
  <si>
    <t>* zie aanbestedingsleidraad, par 4.1.4.1, subcriterium 1d, Service bij spoedreparaties</t>
  </si>
  <si>
    <t>Programma van eisen en wensen TN480890</t>
  </si>
  <si>
    <t>Prijzen gunningsassortiment Perceel 1</t>
  </si>
  <si>
    <t>Categorie Landbouwtractor Zwaar</t>
  </si>
  <si>
    <t xml:space="preserve">Gewichtsklasse: &lt; 8000 kg </t>
  </si>
  <si>
    <t xml:space="preserve">Gewichtsklasse: &lt; 5900 kg </t>
  </si>
  <si>
    <r>
      <rPr>
        <sz val="10"/>
        <color rgb="FF000000"/>
        <rFont val="Agrofont"/>
        <family val="2"/>
      </rPr>
      <t xml:space="preserve">Hydraulische hefinrichting achterzijde (mechanisch bediend): </t>
    </r>
    <r>
      <rPr>
        <sz val="10"/>
        <color rgb="FF0D0D0D"/>
        <rFont val="Agrofont"/>
        <family val="2"/>
      </rPr>
      <t>minimaal 7500 kg hefvermogen</t>
    </r>
  </si>
  <si>
    <t>Regelventielen dubbelwerkend, proportioneel achterzijde: 4 stuks</t>
  </si>
  <si>
    <t>Regelventielen proportioneel dubbelwerkend achter: 4 stuks</t>
  </si>
  <si>
    <t>Regelventielen proportioneel dubbelwerkend voor: 1 stuks.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</si>
</sst>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00"/>
  </numFmts>
  <fonts count="29">
    <font>
      <sz val="12"/>
      <color theme="1"/>
      <name val="Aptos Narrow"/>
      <family val="2"/>
      <scheme val="minor"/>
    </font>
    <font>
      <sz val="10"/>
      <color theme="1"/>
      <name val="Agrofont"/>
      <family val="2"/>
    </font>
    <font>
      <b/>
      <sz val="14"/>
      <color theme="0"/>
      <name val="Agrofont"/>
      <family val="2"/>
    </font>
    <font>
      <sz val="12"/>
      <name val="Agrofont"/>
      <family val="2"/>
    </font>
    <font>
      <b/>
      <sz val="12"/>
      <name val="Agrofont"/>
      <family val="2"/>
    </font>
    <font>
      <u/>
      <sz val="12"/>
      <name val="Agrofont"/>
      <family val="2"/>
    </font>
    <font>
      <b/>
      <sz val="10"/>
      <color theme="0"/>
      <name val="Agrofont"/>
      <family val="2"/>
    </font>
    <font>
      <sz val="10"/>
      <name val="Agrofont"/>
      <family val="2"/>
    </font>
    <font>
      <b/>
      <sz val="14"/>
      <color rgb="FFFFFFFF"/>
      <name val="Agrofont"/>
      <family val="2"/>
    </font>
    <font>
      <b/>
      <sz val="18"/>
      <color rgb="FFFFFFFF"/>
      <name val="Agrofont"/>
      <family val="2"/>
    </font>
    <font>
      <sz val="12"/>
      <color theme="1"/>
      <name val="Aptos Narrow"/>
      <family val="2"/>
      <scheme val="minor"/>
    </font>
    <font>
      <b/>
      <sz val="12"/>
      <color theme="0"/>
      <name val="Agrofont"/>
      <family val="2"/>
    </font>
    <font>
      <b/>
      <sz val="10"/>
      <name val="Agrofont"/>
      <family val="2"/>
    </font>
    <font>
      <b/>
      <sz val="12"/>
      <color theme="1"/>
      <name val="Agrofont"/>
      <family val="2"/>
    </font>
    <font>
      <sz val="10"/>
      <color rgb="FFFF0000"/>
      <name val="Agrofont"/>
      <family val="2"/>
    </font>
    <font>
      <sz val="10"/>
      <color theme="1"/>
      <name val="Agrofont"/>
      <family val="2"/>
    </font>
    <font>
      <b/>
      <sz val="16"/>
      <color theme="0"/>
      <name val="Agrofont"/>
      <family val="2"/>
    </font>
    <font>
      <sz val="12"/>
      <color theme="1"/>
      <name val="Agrofont"/>
      <family val="2"/>
    </font>
    <font>
      <sz val="10"/>
      <color rgb="FF000000"/>
      <name val="Agrofont"/>
      <family val="2"/>
    </font>
    <font>
      <b/>
      <sz val="12"/>
      <color rgb="FF000000"/>
      <name val="Agrofont"/>
      <family val="2"/>
    </font>
    <font>
      <b/>
      <u/>
      <sz val="12"/>
      <color rgb="FF000000"/>
      <name val="Agrofont"/>
      <family val="2"/>
    </font>
    <font>
      <sz val="12"/>
      <color rgb="FF000000"/>
      <name val="Agrofont"/>
      <family val="2"/>
    </font>
    <font>
      <u/>
      <sz val="12"/>
      <color rgb="FF000000"/>
      <name val="Agrofont"/>
      <family val="2"/>
    </font>
    <font>
      <b/>
      <sz val="10"/>
      <color theme="1"/>
      <name val="Agrofont"/>
      <family val="2"/>
    </font>
    <font>
      <b/>
      <sz val="10"/>
      <color rgb="FFFFFFFF"/>
      <name val="Agrofont"/>
      <family val="2"/>
    </font>
    <font>
      <sz val="12"/>
      <color rgb="FFFF0000"/>
      <name val="Agrofont"/>
      <family val="2"/>
    </font>
    <font>
      <b/>
      <sz val="10"/>
      <color rgb="FFFF0000"/>
      <name val="Agrofont"/>
      <family val="2"/>
    </font>
    <font>
      <b/>
      <sz val="12"/>
      <color theme="1"/>
      <name val="Aptos Narrow"/>
      <family val="2"/>
      <scheme val="minor"/>
    </font>
    <font>
      <sz val="10"/>
      <color rgb="FF0D0D0D"/>
      <name val="Agrofont"/>
      <family val="2"/>
    </font>
  </fonts>
  <fills count="14">
    <fill>
      <patternFill patternType="none"/>
    </fill>
    <fill>
      <patternFill patternType="gray125"/>
    </fill>
    <fill>
      <patternFill patternType="solid">
        <fgColor rgb="FF0D594F"/>
        <bgColor indexed="64"/>
      </patternFill>
    </fill>
    <fill>
      <patternFill patternType="solid">
        <fgColor rgb="FFFFFF00"/>
        <bgColor indexed="64"/>
      </patternFill>
    </fill>
    <fill>
      <patternFill patternType="solid">
        <fgColor theme="0"/>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rgb="FF00B050"/>
        <bgColor indexed="64"/>
      </patternFill>
    </fill>
    <fill>
      <patternFill patternType="solid">
        <fgColor rgb="FF92D050"/>
        <bgColor indexed="64"/>
      </patternFill>
    </fill>
    <fill>
      <patternFill patternType="solid">
        <fgColor theme="7" tint="-0.249977111117893"/>
        <bgColor indexed="64"/>
      </patternFill>
    </fill>
    <fill>
      <patternFill patternType="solid">
        <fgColor theme="3" tint="0.499984740745262"/>
        <bgColor indexed="64"/>
      </patternFill>
    </fill>
    <fill>
      <patternFill patternType="solid">
        <fgColor theme="9" tint="0.39997558519241921"/>
        <bgColor indexed="64"/>
      </patternFill>
    </fill>
    <fill>
      <patternFill patternType="solid">
        <fgColor rgb="FFFFC000"/>
        <bgColor indexed="64"/>
      </patternFill>
    </fill>
    <fill>
      <patternFill patternType="solid">
        <fgColor rgb="FF00B0F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rgb="FF000000"/>
      </right>
      <top style="thin">
        <color rgb="FF000000"/>
      </top>
      <bottom/>
      <diagonal/>
    </border>
    <border>
      <left style="medium">
        <color indexed="64"/>
      </left>
      <right style="thin">
        <color rgb="FF000000"/>
      </right>
      <top style="thin">
        <color rgb="FF000000"/>
      </top>
      <bottom style="thin">
        <color rgb="FF000000"/>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indexed="64"/>
      </right>
      <top style="medium">
        <color indexed="64"/>
      </top>
      <bottom style="thin">
        <color indexed="64"/>
      </bottom>
      <diagonal/>
    </border>
  </borders>
  <cellStyleXfs count="3">
    <xf numFmtId="0" fontId="0" fillId="0" borderId="0"/>
    <xf numFmtId="9" fontId="10" fillId="0" borderId="0" applyFont="0" applyFill="0" applyBorder="0" applyAlignment="0" applyProtection="0"/>
    <xf numFmtId="0" fontId="15" fillId="0" borderId="0"/>
  </cellStyleXfs>
  <cellXfs count="301">
    <xf numFmtId="0" fontId="0" fillId="0" borderId="0" xfId="0"/>
    <xf numFmtId="0" fontId="7" fillId="0" borderId="1" xfId="0" applyFont="1" applyBorder="1" applyAlignment="1">
      <alignment horizontal="center" vertical="center"/>
    </xf>
    <xf numFmtId="0" fontId="7" fillId="0" borderId="1" xfId="0" applyFont="1" applyBorder="1" applyAlignment="1">
      <alignment horizontal="center"/>
    </xf>
    <xf numFmtId="0" fontId="0" fillId="0" borderId="0" xfId="0" applyAlignment="1">
      <alignment horizontal="left"/>
    </xf>
    <xf numFmtId="0" fontId="6" fillId="2" borderId="1" xfId="0" applyFont="1" applyFill="1" applyBorder="1" applyAlignment="1">
      <alignment horizontal="left" vertical="top" wrapText="1"/>
    </xf>
    <xf numFmtId="0" fontId="7" fillId="4" borderId="1" xfId="0" applyFont="1" applyFill="1" applyBorder="1" applyAlignment="1">
      <alignment horizontal="center" vertical="center"/>
    </xf>
    <xf numFmtId="0" fontId="17" fillId="0" borderId="0" xfId="0" applyFont="1"/>
    <xf numFmtId="0" fontId="7" fillId="0" borderId="1" xfId="0" applyFont="1" applyBorder="1" applyAlignment="1">
      <alignment horizontal="left" wrapText="1"/>
    </xf>
    <xf numFmtId="0" fontId="7" fillId="0" borderId="1" xfId="0" applyFont="1" applyBorder="1"/>
    <xf numFmtId="0" fontId="7" fillId="0" borderId="1" xfId="0" applyFont="1" applyBorder="1" applyAlignment="1">
      <alignment horizontal="left"/>
    </xf>
    <xf numFmtId="0" fontId="7" fillId="0" borderId="1" xfId="0" quotePrefix="1" applyFont="1" applyBorder="1"/>
    <xf numFmtId="0" fontId="7" fillId="0" borderId="1" xfId="0" applyFont="1" applyBorder="1" applyAlignment="1">
      <alignment horizontal="left" vertical="top" wrapText="1"/>
    </xf>
    <xf numFmtId="0" fontId="14" fillId="0" borderId="1" xfId="0" applyFont="1" applyBorder="1" applyAlignment="1">
      <alignment horizontal="left" wrapText="1"/>
    </xf>
    <xf numFmtId="0" fontId="7" fillId="0" borderId="1" xfId="0" applyFont="1" applyBorder="1" applyAlignment="1">
      <alignment vertical="top" wrapText="1"/>
    </xf>
    <xf numFmtId="0" fontId="18" fillId="0" borderId="1" xfId="0" applyFont="1" applyBorder="1" applyAlignment="1">
      <alignment horizontal="left" vertical="top" wrapText="1"/>
    </xf>
    <xf numFmtId="0" fontId="18" fillId="0" borderId="1" xfId="0" applyFont="1" applyBorder="1" applyAlignment="1">
      <alignment horizontal="left" wrapText="1"/>
    </xf>
    <xf numFmtId="0" fontId="7" fillId="0" borderId="1" xfId="0" quotePrefix="1" applyFont="1" applyBorder="1" applyAlignment="1">
      <alignment horizontal="center" wrapText="1"/>
    </xf>
    <xf numFmtId="0" fontId="7" fillId="0" borderId="1" xfId="0" applyFont="1" applyBorder="1" applyAlignment="1">
      <alignment horizontal="center" wrapText="1"/>
    </xf>
    <xf numFmtId="0" fontId="7" fillId="0" borderId="1" xfId="0" applyFont="1" applyBorder="1" applyAlignment="1">
      <alignment wrapText="1"/>
    </xf>
    <xf numFmtId="0" fontId="18" fillId="0" borderId="1" xfId="0" applyFont="1" applyBorder="1" applyAlignment="1">
      <alignment wrapText="1"/>
    </xf>
    <xf numFmtId="0" fontId="17" fillId="0" borderId="0" xfId="0" applyFont="1" applyAlignment="1">
      <alignment horizontal="left"/>
    </xf>
    <xf numFmtId="0" fontId="6" fillId="2" borderId="1" xfId="0" applyFont="1" applyFill="1" applyBorder="1" applyAlignment="1">
      <alignment horizontal="left" wrapText="1"/>
    </xf>
    <xf numFmtId="0" fontId="6" fillId="2" borderId="2" xfId="0" applyFont="1" applyFill="1" applyBorder="1" applyAlignment="1">
      <alignment horizontal="left" wrapText="1"/>
    </xf>
    <xf numFmtId="0" fontId="6" fillId="2" borderId="3" xfId="0" applyFont="1" applyFill="1" applyBorder="1" applyAlignment="1">
      <alignment horizontal="left" wrapText="1"/>
    </xf>
    <xf numFmtId="0" fontId="6" fillId="2" borderId="4" xfId="0" applyFont="1" applyFill="1" applyBorder="1" applyAlignment="1">
      <alignment horizontal="left" wrapText="1"/>
    </xf>
    <xf numFmtId="0" fontId="7" fillId="3" borderId="1" xfId="0" applyFont="1" applyFill="1" applyBorder="1" applyAlignment="1" applyProtection="1">
      <alignment horizontal="center" vertical="center" wrapText="1"/>
      <protection locked="0"/>
    </xf>
    <xf numFmtId="0" fontId="1" fillId="0" borderId="2" xfId="0" applyFont="1" applyBorder="1" applyAlignment="1">
      <alignment vertical="top" wrapText="1"/>
    </xf>
    <xf numFmtId="0" fontId="1" fillId="0" borderId="1" xfId="0" applyFont="1" applyBorder="1" applyAlignment="1">
      <alignment horizontal="center" vertical="center"/>
    </xf>
    <xf numFmtId="0" fontId="7" fillId="6" borderId="1" xfId="0" applyFont="1" applyFill="1" applyBorder="1" applyAlignment="1">
      <alignment horizontal="center"/>
    </xf>
    <xf numFmtId="0" fontId="1" fillId="0" borderId="0" xfId="0" applyFont="1"/>
    <xf numFmtId="0" fontId="1" fillId="4" borderId="0" xfId="0" applyFont="1" applyFill="1"/>
    <xf numFmtId="0" fontId="1" fillId="0" borderId="0" xfId="0" applyFont="1" applyAlignment="1">
      <alignment horizontal="center" vertical="center"/>
    </xf>
    <xf numFmtId="0" fontId="1" fillId="3" borderId="1" xfId="0" applyFont="1" applyFill="1" applyBorder="1" applyAlignment="1" applyProtection="1">
      <alignment horizontal="center" vertical="center" wrapText="1"/>
      <protection locked="0"/>
    </xf>
    <xf numFmtId="0" fontId="1" fillId="6" borderId="1" xfId="0" applyFont="1" applyFill="1" applyBorder="1" applyAlignment="1">
      <alignment horizontal="center" vertical="center"/>
    </xf>
    <xf numFmtId="0" fontId="1" fillId="0" borderId="1" xfId="0" applyFont="1" applyBorder="1" applyAlignment="1">
      <alignment wrapText="1"/>
    </xf>
    <xf numFmtId="0" fontId="7" fillId="6" borderId="1" xfId="0" applyFont="1" applyFill="1" applyBorder="1" applyAlignment="1">
      <alignment horizontal="center" vertical="center"/>
    </xf>
    <xf numFmtId="0" fontId="7" fillId="0" borderId="1" xfId="0" applyFont="1" applyBorder="1" applyAlignment="1">
      <alignment horizontal="left" vertical="top"/>
    </xf>
    <xf numFmtId="0" fontId="6" fillId="2" borderId="3" xfId="0" applyFont="1" applyFill="1" applyBorder="1" applyAlignment="1">
      <alignment horizontal="left" vertical="top" wrapText="1"/>
    </xf>
    <xf numFmtId="0" fontId="17" fillId="0" borderId="0" xfId="0" applyFont="1" applyAlignment="1">
      <alignment horizontal="left" vertical="top"/>
    </xf>
    <xf numFmtId="0" fontId="0" fillId="0" borderId="0" xfId="0" applyAlignment="1">
      <alignment horizontal="left" vertical="top"/>
    </xf>
    <xf numFmtId="0" fontId="1" fillId="0" borderId="1" xfId="0" applyFont="1" applyBorder="1" applyAlignment="1">
      <alignment horizontal="left" vertical="top" wrapText="1"/>
    </xf>
    <xf numFmtId="0" fontId="7" fillId="4" borderId="1" xfId="0" applyFont="1" applyFill="1" applyBorder="1" applyAlignment="1">
      <alignment horizontal="left" vertical="top" wrapText="1"/>
    </xf>
    <xf numFmtId="0" fontId="7" fillId="4" borderId="2" xfId="0" applyFont="1" applyFill="1" applyBorder="1" applyAlignment="1">
      <alignment horizontal="left" vertical="top"/>
    </xf>
    <xf numFmtId="0" fontId="7" fillId="4" borderId="2" xfId="0" quotePrefix="1" applyFont="1" applyFill="1" applyBorder="1" applyAlignment="1">
      <alignment horizontal="left" vertical="top"/>
    </xf>
    <xf numFmtId="0" fontId="14" fillId="0" borderId="1" xfId="0" applyFont="1" applyBorder="1" applyAlignment="1">
      <alignment horizontal="left" vertical="top" wrapText="1"/>
    </xf>
    <xf numFmtId="0" fontId="18" fillId="4" borderId="1" xfId="0" applyFont="1" applyFill="1" applyBorder="1" applyAlignment="1">
      <alignment horizontal="left" vertical="top" wrapText="1"/>
    </xf>
    <xf numFmtId="0" fontId="7" fillId="4" borderId="1" xfId="0" quotePrefix="1" applyFont="1" applyFill="1" applyBorder="1" applyAlignment="1">
      <alignment horizontal="left" vertical="top" wrapText="1"/>
    </xf>
    <xf numFmtId="0" fontId="7" fillId="4" borderId="12" xfId="0" quotePrefix="1" applyFont="1" applyFill="1" applyBorder="1" applyAlignment="1">
      <alignment horizontal="left" vertical="top" wrapText="1"/>
    </xf>
    <xf numFmtId="0" fontId="7" fillId="4" borderId="4" xfId="0" applyFont="1" applyFill="1" applyBorder="1" applyAlignment="1">
      <alignment horizontal="left" vertical="top" wrapText="1"/>
    </xf>
    <xf numFmtId="0" fontId="7" fillId="4" borderId="13" xfId="0" quotePrefix="1" applyFont="1" applyFill="1" applyBorder="1" applyAlignment="1">
      <alignment horizontal="left" vertical="top" wrapText="1"/>
    </xf>
    <xf numFmtId="0" fontId="7" fillId="4" borderId="7" xfId="0" quotePrefix="1" applyFont="1" applyFill="1" applyBorder="1" applyAlignment="1">
      <alignment horizontal="left" vertical="top" wrapText="1"/>
    </xf>
    <xf numFmtId="0" fontId="1" fillId="4" borderId="1" xfId="0" applyFont="1" applyFill="1" applyBorder="1" applyAlignment="1">
      <alignment horizontal="center" vertical="center"/>
    </xf>
    <xf numFmtId="0" fontId="1" fillId="4" borderId="1" xfId="0" applyFont="1" applyFill="1" applyBorder="1"/>
    <xf numFmtId="0" fontId="1" fillId="4" borderId="1" xfId="0" applyFont="1" applyFill="1" applyBorder="1" applyAlignment="1">
      <alignment horizontal="left" vertical="top" wrapText="1"/>
    </xf>
    <xf numFmtId="0" fontId="1" fillId="0" borderId="1" xfId="0" applyFont="1" applyBorder="1" applyAlignment="1">
      <alignment vertical="top" wrapText="1"/>
    </xf>
    <xf numFmtId="0" fontId="7" fillId="4" borderId="1" xfId="0" applyFont="1" applyFill="1" applyBorder="1"/>
    <xf numFmtId="0" fontId="7" fillId="4" borderId="2" xfId="0" quotePrefix="1" applyFont="1" applyFill="1" applyBorder="1"/>
    <xf numFmtId="0" fontId="7" fillId="4" borderId="1" xfId="0" applyFont="1" applyFill="1" applyBorder="1" applyAlignment="1">
      <alignment wrapText="1"/>
    </xf>
    <xf numFmtId="0" fontId="7" fillId="4" borderId="1" xfId="0" applyFont="1" applyFill="1" applyBorder="1" applyAlignment="1">
      <alignment horizontal="center" vertical="top" wrapText="1"/>
    </xf>
    <xf numFmtId="0" fontId="18" fillId="4" borderId="1" xfId="0" applyFont="1" applyFill="1" applyBorder="1" applyAlignment="1">
      <alignment horizontal="left" wrapText="1"/>
    </xf>
    <xf numFmtId="0" fontId="7" fillId="4" borderId="1" xfId="0" applyFont="1" applyFill="1" applyBorder="1" applyAlignment="1">
      <alignment horizontal="center" wrapText="1"/>
    </xf>
    <xf numFmtId="0" fontId="7" fillId="4" borderId="5" xfId="0" applyFont="1" applyFill="1" applyBorder="1" applyAlignment="1">
      <alignment horizontal="left" vertical="top" wrapText="1"/>
    </xf>
    <xf numFmtId="0" fontId="7" fillId="4" borderId="12" xfId="0" quotePrefix="1" applyFont="1" applyFill="1" applyBorder="1" applyAlignment="1">
      <alignment wrapText="1"/>
    </xf>
    <xf numFmtId="0" fontId="7" fillId="4" borderId="4" xfId="0" applyFont="1" applyFill="1" applyBorder="1" applyAlignment="1">
      <alignment horizontal="center" wrapText="1"/>
    </xf>
    <xf numFmtId="0" fontId="7" fillId="4" borderId="7" xfId="0" applyFont="1" applyFill="1" applyBorder="1" applyAlignment="1">
      <alignment horizontal="left" vertical="top" wrapText="1"/>
    </xf>
    <xf numFmtId="0" fontId="1" fillId="4" borderId="13" xfId="0" quotePrefix="1" applyFont="1" applyFill="1" applyBorder="1" applyAlignment="1">
      <alignment wrapText="1"/>
    </xf>
    <xf numFmtId="0" fontId="7" fillId="4" borderId="7" xfId="0" quotePrefix="1" applyFont="1" applyFill="1" applyBorder="1" applyAlignment="1">
      <alignment wrapText="1"/>
    </xf>
    <xf numFmtId="0" fontId="6" fillId="2" borderId="1" xfId="0" applyFont="1" applyFill="1" applyBorder="1" applyAlignment="1">
      <alignment horizontal="center" vertical="center" wrapText="1"/>
    </xf>
    <xf numFmtId="0" fontId="1" fillId="4" borderId="1" xfId="0" applyFont="1" applyFill="1" applyBorder="1" applyAlignment="1">
      <alignment wrapText="1"/>
    </xf>
    <xf numFmtId="0" fontId="6" fillId="2" borderId="2" xfId="0" applyFont="1" applyFill="1" applyBorder="1" applyAlignment="1">
      <alignment horizontal="center" vertical="top" wrapText="1"/>
    </xf>
    <xf numFmtId="0" fontId="6" fillId="2" borderId="4" xfId="0" applyFont="1" applyFill="1" applyBorder="1" applyAlignment="1">
      <alignment horizontal="center" vertical="top" wrapText="1"/>
    </xf>
    <xf numFmtId="7" fontId="1" fillId="3" borderId="1" xfId="0" applyNumberFormat="1"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locked="0"/>
    </xf>
    <xf numFmtId="0" fontId="6" fillId="2" borderId="4" xfId="0" applyFont="1" applyFill="1" applyBorder="1" applyAlignment="1">
      <alignment horizontal="center" vertical="center" wrapText="1"/>
    </xf>
    <xf numFmtId="0" fontId="1" fillId="0" borderId="2" xfId="0" applyFont="1" applyBorder="1" applyAlignment="1">
      <alignment horizontal="center" vertical="center"/>
    </xf>
    <xf numFmtId="0" fontId="7" fillId="4" borderId="16" xfId="0" applyFont="1" applyFill="1" applyBorder="1" applyAlignment="1">
      <alignment horizontal="left" vertical="top" wrapText="1"/>
    </xf>
    <xf numFmtId="0" fontId="7" fillId="4" borderId="3" xfId="0" applyFont="1" applyFill="1" applyBorder="1" applyAlignment="1">
      <alignment wrapText="1"/>
    </xf>
    <xf numFmtId="0" fontId="7" fillId="4" borderId="3" xfId="0" applyFont="1" applyFill="1" applyBorder="1" applyAlignment="1" applyProtection="1">
      <alignment horizontal="center" vertical="center" wrapText="1"/>
      <protection locked="0"/>
    </xf>
    <xf numFmtId="0" fontId="7" fillId="4" borderId="3" xfId="0" applyFont="1" applyFill="1" applyBorder="1" applyAlignment="1">
      <alignment horizontal="center" wrapText="1"/>
    </xf>
    <xf numFmtId="0" fontId="1" fillId="4" borderId="3" xfId="0" applyFont="1" applyFill="1" applyBorder="1" applyAlignment="1">
      <alignment horizontal="center" vertical="center"/>
    </xf>
    <xf numFmtId="0" fontId="6" fillId="9" borderId="4" xfId="0" applyFont="1" applyFill="1" applyBorder="1" applyAlignment="1">
      <alignment horizontal="center" vertical="center" wrapText="1"/>
    </xf>
    <xf numFmtId="0" fontId="6" fillId="4" borderId="0" xfId="0" applyFont="1" applyFill="1" applyAlignment="1">
      <alignment horizontal="right" vertical="center" wrapText="1"/>
    </xf>
    <xf numFmtId="0" fontId="7" fillId="0" borderId="4" xfId="0" applyFont="1" applyBorder="1"/>
    <xf numFmtId="0" fontId="7" fillId="0" borderId="4" xfId="0" applyFont="1" applyBorder="1" applyAlignment="1">
      <alignment horizontal="left"/>
    </xf>
    <xf numFmtId="0" fontId="7" fillId="0" borderId="4" xfId="0" applyFont="1" applyBorder="1" applyAlignment="1">
      <alignment horizontal="left" wrapText="1"/>
    </xf>
    <xf numFmtId="0" fontId="14" fillId="0" borderId="4" xfId="0" applyFont="1" applyBorder="1" applyAlignment="1">
      <alignment horizontal="left" wrapText="1"/>
    </xf>
    <xf numFmtId="0" fontId="7" fillId="0" borderId="4" xfId="0" quotePrefix="1" applyFont="1" applyBorder="1" applyAlignment="1">
      <alignment horizontal="center" wrapText="1"/>
    </xf>
    <xf numFmtId="0" fontId="7" fillId="0" borderId="4" xfId="0" applyFont="1" applyBorder="1" applyAlignment="1">
      <alignment horizontal="left" vertical="top" wrapText="1"/>
    </xf>
    <xf numFmtId="0" fontId="7" fillId="0" borderId="4" xfId="0" applyFont="1" applyBorder="1" applyAlignment="1">
      <alignment horizontal="center" wrapText="1"/>
    </xf>
    <xf numFmtId="0" fontId="7" fillId="0" borderId="4" xfId="0" applyFont="1" applyBorder="1" applyAlignment="1">
      <alignment wrapText="1"/>
    </xf>
    <xf numFmtId="0" fontId="7" fillId="4" borderId="16" xfId="0" applyFont="1" applyFill="1" applyBorder="1" applyAlignment="1" applyProtection="1">
      <alignment horizontal="center" vertical="center" wrapText="1"/>
      <protection locked="0"/>
    </xf>
    <xf numFmtId="0" fontId="18" fillId="0" borderId="4" xfId="0" applyFont="1" applyBorder="1" applyAlignment="1">
      <alignment horizontal="left" wrapText="1"/>
    </xf>
    <xf numFmtId="164" fontId="1" fillId="3" borderId="1" xfId="0" applyNumberFormat="1" applyFont="1" applyFill="1" applyBorder="1" applyAlignment="1" applyProtection="1">
      <alignment horizontal="center" vertical="center"/>
      <protection locked="0"/>
    </xf>
    <xf numFmtId="0" fontId="7" fillId="0" borderId="4" xfId="0" applyFont="1" applyBorder="1" applyAlignment="1">
      <alignment horizontal="left" vertical="top"/>
    </xf>
    <xf numFmtId="0" fontId="6" fillId="2" borderId="4" xfId="0" applyFont="1" applyFill="1" applyBorder="1" applyAlignment="1">
      <alignment horizontal="left" vertical="top" wrapText="1"/>
    </xf>
    <xf numFmtId="0" fontId="18" fillId="0" borderId="4" xfId="0" applyFont="1" applyBorder="1" applyAlignment="1">
      <alignment horizontal="left" vertical="top" wrapText="1"/>
    </xf>
    <xf numFmtId="0" fontId="7" fillId="0" borderId="4" xfId="0" quotePrefix="1" applyFont="1" applyBorder="1" applyAlignment="1">
      <alignment horizontal="left" vertical="top" wrapText="1"/>
    </xf>
    <xf numFmtId="0" fontId="7" fillId="0" borderId="1" xfId="0" applyFont="1" applyBorder="1" applyAlignment="1">
      <alignment vertical="top"/>
    </xf>
    <xf numFmtId="0" fontId="7" fillId="0" borderId="1" xfId="0" quotePrefix="1" applyFont="1" applyBorder="1" applyAlignment="1">
      <alignment vertical="top"/>
    </xf>
    <xf numFmtId="0" fontId="18" fillId="0" borderId="1" xfId="0" applyFont="1" applyBorder="1" applyAlignment="1">
      <alignment vertical="top" wrapText="1"/>
    </xf>
    <xf numFmtId="0" fontId="6" fillId="2" borderId="2" xfId="0" applyFont="1" applyFill="1" applyBorder="1" applyAlignment="1">
      <alignment horizontal="left" vertical="top" wrapText="1"/>
    </xf>
    <xf numFmtId="0" fontId="7" fillId="4" borderId="4" xfId="0" applyFont="1" applyFill="1" applyBorder="1" applyAlignment="1">
      <alignment horizontal="left" vertical="top"/>
    </xf>
    <xf numFmtId="0" fontId="18" fillId="4" borderId="4" xfId="0" applyFont="1" applyFill="1" applyBorder="1" applyAlignment="1">
      <alignment horizontal="left" vertical="top" wrapText="1"/>
    </xf>
    <xf numFmtId="0" fontId="7" fillId="4" borderId="4" xfId="0" quotePrefix="1" applyFont="1" applyFill="1" applyBorder="1" applyAlignment="1">
      <alignment horizontal="left" vertical="top" wrapText="1"/>
    </xf>
    <xf numFmtId="7" fontId="1" fillId="3" borderId="1" xfId="0" applyNumberFormat="1" applyFont="1" applyFill="1" applyBorder="1" applyAlignment="1">
      <alignment horizontal="center" vertical="center"/>
    </xf>
    <xf numFmtId="164" fontId="1" fillId="3" borderId="1" xfId="0" applyNumberFormat="1" applyFont="1" applyFill="1" applyBorder="1" applyAlignment="1" applyProtection="1">
      <alignment horizontal="center" vertical="center" wrapText="1"/>
      <protection locked="0"/>
    </xf>
    <xf numFmtId="0" fontId="13" fillId="4" borderId="0" xfId="0" applyFont="1" applyFill="1" applyAlignment="1">
      <alignment horizontal="right" vertical="center"/>
    </xf>
    <xf numFmtId="0" fontId="0" fillId="4" borderId="0" xfId="0" applyFill="1"/>
    <xf numFmtId="0" fontId="0" fillId="0" borderId="1" xfId="0" applyBorder="1" applyAlignment="1">
      <alignment horizontal="left" vertical="center"/>
    </xf>
    <xf numFmtId="0" fontId="0" fillId="0" borderId="1" xfId="0" applyBorder="1" applyAlignment="1">
      <alignment vertical="center"/>
    </xf>
    <xf numFmtId="0" fontId="1" fillId="3" borderId="2" xfId="0" applyFont="1" applyFill="1" applyBorder="1" applyAlignment="1" applyProtection="1">
      <alignment horizontal="center" vertical="center" wrapText="1"/>
      <protection locked="0"/>
    </xf>
    <xf numFmtId="164" fontId="12" fillId="13" borderId="1" xfId="0" applyNumberFormat="1" applyFont="1" applyFill="1" applyBorder="1" applyAlignment="1">
      <alignment horizontal="left" vertical="center" wrapText="1"/>
    </xf>
    <xf numFmtId="0" fontId="7" fillId="0" borderId="5" xfId="0" applyFont="1" applyBorder="1" applyAlignment="1">
      <alignment horizontal="left" vertical="top" wrapText="1"/>
    </xf>
    <xf numFmtId="0" fontId="7" fillId="0" borderId="7" xfId="0" applyFont="1" applyBorder="1" applyAlignment="1">
      <alignment horizontal="left" vertical="top" wrapText="1"/>
    </xf>
    <xf numFmtId="0" fontId="7" fillId="0" borderId="6" xfId="0" applyFont="1" applyBorder="1" applyAlignment="1">
      <alignment horizontal="left" vertical="top" wrapText="1"/>
    </xf>
    <xf numFmtId="0" fontId="1" fillId="0" borderId="5" xfId="0" applyFont="1" applyBorder="1" applyAlignment="1">
      <alignment horizontal="left" vertical="top"/>
    </xf>
    <xf numFmtId="0" fontId="1" fillId="4" borderId="8" xfId="0" applyFont="1" applyFill="1" applyBorder="1" applyAlignment="1">
      <alignment horizontal="left" vertical="top"/>
    </xf>
    <xf numFmtId="0" fontId="1" fillId="4" borderId="9" xfId="0" applyFont="1" applyFill="1" applyBorder="1" applyAlignment="1">
      <alignment horizontal="left" vertical="top"/>
    </xf>
    <xf numFmtId="0" fontId="1" fillId="4" borderId="10" xfId="0" applyFont="1" applyFill="1" applyBorder="1" applyAlignment="1">
      <alignment horizontal="left" vertical="top"/>
    </xf>
    <xf numFmtId="0" fontId="7" fillId="4" borderId="8" xfId="0" applyFont="1" applyFill="1" applyBorder="1" applyAlignment="1">
      <alignment horizontal="left" vertical="top" wrapText="1"/>
    </xf>
    <xf numFmtId="0" fontId="7" fillId="4" borderId="9" xfId="0" applyFont="1" applyFill="1" applyBorder="1" applyAlignment="1">
      <alignment horizontal="left" vertical="top" wrapText="1"/>
    </xf>
    <xf numFmtId="0" fontId="7" fillId="4" borderId="10" xfId="0" applyFont="1" applyFill="1" applyBorder="1" applyAlignment="1">
      <alignment horizontal="left" vertical="top" wrapText="1"/>
    </xf>
    <xf numFmtId="0" fontId="1" fillId="0" borderId="6" xfId="0" applyFont="1" applyBorder="1" applyAlignment="1">
      <alignment horizontal="left" vertical="top"/>
    </xf>
    <xf numFmtId="0" fontId="1" fillId="4" borderId="8" xfId="0" applyFont="1" applyFill="1" applyBorder="1" applyAlignment="1">
      <alignment horizontal="left" vertical="top" wrapText="1"/>
    </xf>
    <xf numFmtId="0" fontId="1" fillId="4" borderId="9" xfId="0" applyFont="1" applyFill="1" applyBorder="1" applyAlignment="1">
      <alignment horizontal="left" vertical="top" wrapText="1"/>
    </xf>
    <xf numFmtId="0" fontId="1" fillId="4" borderId="10" xfId="0" applyFont="1" applyFill="1" applyBorder="1" applyAlignment="1">
      <alignment horizontal="left" vertical="top" wrapText="1"/>
    </xf>
    <xf numFmtId="0" fontId="6" fillId="5" borderId="5"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6" fillId="9" borderId="8" xfId="0" applyFont="1" applyFill="1" applyBorder="1" applyAlignment="1">
      <alignment horizontal="center" vertical="center" wrapText="1"/>
    </xf>
    <xf numFmtId="0" fontId="0" fillId="0" borderId="23" xfId="0" applyBorder="1"/>
    <xf numFmtId="0" fontId="6" fillId="2" borderId="25" xfId="0" applyFont="1" applyFill="1" applyBorder="1" applyAlignment="1">
      <alignment horizontal="left" vertical="top"/>
    </xf>
    <xf numFmtId="0" fontId="7" fillId="4" borderId="25" xfId="0" applyFont="1" applyFill="1" applyBorder="1" applyAlignment="1">
      <alignment horizontal="left" vertical="top" wrapText="1"/>
    </xf>
    <xf numFmtId="0" fontId="1" fillId="4" borderId="30" xfId="0" applyFont="1" applyFill="1" applyBorder="1" applyAlignment="1">
      <alignment horizontal="center" vertical="center"/>
    </xf>
    <xf numFmtId="0" fontId="6" fillId="2" borderId="25" xfId="0" applyFont="1" applyFill="1" applyBorder="1" applyAlignment="1">
      <alignment horizontal="left" wrapText="1"/>
    </xf>
    <xf numFmtId="0" fontId="6" fillId="2" borderId="30" xfId="0" applyFont="1" applyFill="1" applyBorder="1" applyAlignment="1">
      <alignment horizontal="center" vertical="center" wrapText="1"/>
    </xf>
    <xf numFmtId="0" fontId="1" fillId="4" borderId="25" xfId="0" applyFont="1" applyFill="1" applyBorder="1" applyAlignment="1">
      <alignment horizontal="left"/>
    </xf>
    <xf numFmtId="0" fontId="7" fillId="0" borderId="25" xfId="0" applyFont="1" applyBorder="1" applyAlignment="1">
      <alignment horizontal="left" vertical="top" wrapText="1"/>
    </xf>
    <xf numFmtId="0" fontId="1" fillId="0" borderId="30" xfId="0" applyFont="1" applyBorder="1" applyAlignment="1">
      <alignment horizontal="center" vertical="center"/>
    </xf>
    <xf numFmtId="0" fontId="1" fillId="6" borderId="30" xfId="0" applyFont="1" applyFill="1" applyBorder="1" applyAlignment="1">
      <alignment horizontal="center" vertical="center"/>
    </xf>
    <xf numFmtId="0" fontId="1" fillId="4" borderId="0" xfId="0" applyFont="1" applyFill="1" applyAlignment="1">
      <alignment horizontal="left" vertical="top"/>
    </xf>
    <xf numFmtId="0" fontId="1" fillId="4" borderId="25" xfId="0" applyFont="1" applyFill="1" applyBorder="1" applyAlignment="1">
      <alignment horizontal="left" vertical="top"/>
    </xf>
    <xf numFmtId="0" fontId="1" fillId="4" borderId="25" xfId="0" applyFont="1" applyFill="1" applyBorder="1" applyAlignment="1">
      <alignment horizontal="left" vertical="top" wrapText="1"/>
    </xf>
    <xf numFmtId="0" fontId="1" fillId="4" borderId="31" xfId="0" applyFont="1" applyFill="1" applyBorder="1" applyAlignment="1">
      <alignment horizontal="left" vertical="top"/>
    </xf>
    <xf numFmtId="0" fontId="1" fillId="4" borderId="32" xfId="0" applyFont="1" applyFill="1" applyBorder="1" applyAlignment="1">
      <alignment horizontal="left" vertical="top"/>
    </xf>
    <xf numFmtId="0" fontId="1" fillId="4" borderId="33" xfId="0" applyFont="1" applyFill="1" applyBorder="1" applyAlignment="1">
      <alignment horizontal="left" vertical="top"/>
    </xf>
    <xf numFmtId="0" fontId="1" fillId="4" borderId="34" xfId="0" applyFont="1" applyFill="1" applyBorder="1" applyAlignment="1">
      <alignment horizontal="left" vertical="top"/>
    </xf>
    <xf numFmtId="0" fontId="1" fillId="0" borderId="25" xfId="0" applyFont="1" applyBorder="1" applyAlignment="1">
      <alignment horizontal="left" vertical="top"/>
    </xf>
    <xf numFmtId="0" fontId="25" fillId="0" borderId="24" xfId="0" applyFont="1" applyBorder="1"/>
    <xf numFmtId="0" fontId="0" fillId="0" borderId="24" xfId="0" applyBorder="1" applyAlignment="1">
      <alignment horizontal="left"/>
    </xf>
    <xf numFmtId="0" fontId="0" fillId="0" borderId="35" xfId="0" applyBorder="1" applyAlignment="1">
      <alignment horizontal="left"/>
    </xf>
    <xf numFmtId="0" fontId="12" fillId="5" borderId="36" xfId="0" applyFont="1" applyFill="1" applyBorder="1" applyAlignment="1">
      <alignment horizontal="left" vertical="center" wrapText="1"/>
    </xf>
    <xf numFmtId="0" fontId="0" fillId="0" borderId="39" xfId="0" applyBorder="1"/>
    <xf numFmtId="0" fontId="0" fillId="0" borderId="40" xfId="0" applyBorder="1"/>
    <xf numFmtId="0" fontId="7" fillId="0" borderId="25" xfId="0" applyFont="1" applyBorder="1" applyAlignment="1">
      <alignment horizontal="left" wrapText="1"/>
    </xf>
    <xf numFmtId="0" fontId="6" fillId="2" borderId="22" xfId="0" applyFont="1" applyFill="1" applyBorder="1" applyAlignment="1">
      <alignment horizontal="left" wrapText="1"/>
    </xf>
    <xf numFmtId="0" fontId="6" fillId="2" borderId="29" xfId="0" applyFont="1" applyFill="1" applyBorder="1" applyAlignment="1">
      <alignment horizontal="left" wrapText="1"/>
    </xf>
    <xf numFmtId="0" fontId="6" fillId="2" borderId="30" xfId="0" applyFont="1" applyFill="1" applyBorder="1" applyAlignment="1">
      <alignment horizontal="left" wrapText="1"/>
    </xf>
    <xf numFmtId="0" fontId="6" fillId="4" borderId="24" xfId="0" applyFont="1" applyFill="1" applyBorder="1" applyAlignment="1">
      <alignment horizontal="right" vertical="center" wrapText="1"/>
    </xf>
    <xf numFmtId="0" fontId="6" fillId="4" borderId="35" xfId="0" applyFont="1" applyFill="1" applyBorder="1" applyAlignment="1">
      <alignment horizontal="right" vertical="center" wrapText="1"/>
    </xf>
    <xf numFmtId="0" fontId="6" fillId="4" borderId="39" xfId="0" applyFont="1" applyFill="1" applyBorder="1" applyAlignment="1">
      <alignment horizontal="right" vertical="center" wrapText="1"/>
    </xf>
    <xf numFmtId="0" fontId="17" fillId="0" borderId="23" xfId="0" applyFont="1" applyBorder="1"/>
    <xf numFmtId="0" fontId="1" fillId="0" borderId="42" xfId="0" applyFont="1" applyBorder="1" applyAlignment="1">
      <alignment horizontal="center" vertical="center"/>
    </xf>
    <xf numFmtId="0" fontId="17" fillId="0" borderId="24" xfId="0" applyFont="1" applyBorder="1" applyAlignment="1">
      <alignment horizontal="left"/>
    </xf>
    <xf numFmtId="0" fontId="17" fillId="0" borderId="35" xfId="0" applyFont="1" applyBorder="1" applyAlignment="1">
      <alignment horizontal="left"/>
    </xf>
    <xf numFmtId="0" fontId="17" fillId="0" borderId="39" xfId="0" applyFont="1" applyBorder="1" applyAlignment="1">
      <alignment horizontal="left" vertical="top"/>
    </xf>
    <xf numFmtId="0" fontId="17" fillId="0" borderId="39" xfId="0" applyFont="1" applyBorder="1"/>
    <xf numFmtId="0" fontId="17" fillId="0" borderId="40" xfId="0" applyFont="1" applyBorder="1"/>
    <xf numFmtId="0" fontId="6" fillId="2" borderId="25" xfId="0" applyFont="1" applyFill="1" applyBorder="1" applyAlignment="1">
      <alignment horizontal="left" vertical="top" wrapText="1"/>
    </xf>
    <xf numFmtId="0" fontId="6" fillId="2" borderId="30" xfId="0" applyFont="1" applyFill="1" applyBorder="1" applyAlignment="1">
      <alignment horizontal="left" vertical="top" wrapText="1"/>
    </xf>
    <xf numFmtId="0" fontId="0" fillId="0" borderId="1" xfId="0" applyBorder="1"/>
    <xf numFmtId="0" fontId="12" fillId="12" borderId="25" xfId="0" applyFont="1" applyFill="1" applyBorder="1" applyAlignment="1">
      <alignment horizontal="left" vertical="center" wrapText="1"/>
    </xf>
    <xf numFmtId="164" fontId="7" fillId="3" borderId="1" xfId="0" applyNumberFormat="1" applyFont="1" applyFill="1" applyBorder="1" applyAlignment="1" applyProtection="1">
      <alignment horizontal="left" vertical="center" wrapText="1"/>
      <protection locked="0"/>
    </xf>
    <xf numFmtId="0" fontId="7" fillId="0" borderId="25" xfId="0" applyFont="1" applyBorder="1" applyAlignment="1">
      <alignment vertical="top" wrapText="1"/>
    </xf>
    <xf numFmtId="0" fontId="12" fillId="12" borderId="25" xfId="0" applyFont="1" applyFill="1" applyBorder="1" applyAlignment="1">
      <alignment vertical="center" wrapText="1"/>
    </xf>
    <xf numFmtId="0" fontId="11" fillId="5" borderId="42" xfId="0" applyFont="1" applyFill="1" applyBorder="1" applyAlignment="1">
      <alignment horizontal="center" vertical="center" wrapText="1"/>
    </xf>
    <xf numFmtId="0" fontId="18" fillId="0" borderId="22" xfId="0" applyFont="1" applyBorder="1" applyAlignment="1">
      <alignment horizontal="left" vertical="center" wrapText="1"/>
    </xf>
    <xf numFmtId="164" fontId="4" fillId="10" borderId="30" xfId="0" applyNumberFormat="1" applyFont="1" applyFill="1" applyBorder="1" applyAlignment="1">
      <alignment horizontal="center" vertical="center" wrapText="1"/>
    </xf>
    <xf numFmtId="0" fontId="7" fillId="0" borderId="22" xfId="0" applyFont="1" applyBorder="1" applyAlignment="1">
      <alignment horizontal="left" vertical="center" wrapText="1"/>
    </xf>
    <xf numFmtId="0" fontId="0" fillId="3" borderId="0" xfId="0" applyFill="1"/>
    <xf numFmtId="0" fontId="13" fillId="4" borderId="24" xfId="0" applyFont="1" applyFill="1" applyBorder="1" applyAlignment="1">
      <alignment horizontal="right" vertical="center"/>
    </xf>
    <xf numFmtId="164" fontId="4" fillId="4" borderId="23" xfId="0" applyNumberFormat="1" applyFont="1" applyFill="1" applyBorder="1" applyAlignment="1">
      <alignment horizontal="center" vertical="center"/>
    </xf>
    <xf numFmtId="164" fontId="7" fillId="4" borderId="0" xfId="0" applyNumberFormat="1" applyFont="1" applyFill="1" applyAlignment="1" applyProtection="1">
      <alignment horizontal="left" vertical="center" wrapText="1"/>
      <protection locked="0"/>
    </xf>
    <xf numFmtId="0" fontId="0" fillId="0" borderId="24" xfId="0" applyBorder="1"/>
    <xf numFmtId="0" fontId="12" fillId="5" borderId="44" xfId="0" applyFont="1" applyFill="1" applyBorder="1" applyAlignment="1">
      <alignment horizontal="left" vertical="center" wrapText="1"/>
    </xf>
    <xf numFmtId="164" fontId="4" fillId="8" borderId="45" xfId="0" applyNumberFormat="1" applyFont="1" applyFill="1" applyBorder="1" applyAlignment="1">
      <alignment horizontal="center" vertical="center"/>
    </xf>
    <xf numFmtId="0" fontId="13" fillId="8" borderId="2" xfId="0" applyFont="1" applyFill="1" applyBorder="1" applyAlignment="1">
      <alignment horizontal="right" vertical="center"/>
    </xf>
    <xf numFmtId="164" fontId="4" fillId="10" borderId="42" xfId="0" applyNumberFormat="1" applyFont="1" applyFill="1" applyBorder="1" applyAlignment="1">
      <alignment horizontal="center" vertical="center" wrapText="1"/>
    </xf>
    <xf numFmtId="0" fontId="6" fillId="2" borderId="1" xfId="0" applyFont="1" applyFill="1" applyBorder="1" applyAlignment="1">
      <alignment horizontal="center" vertical="top" wrapText="1"/>
    </xf>
    <xf numFmtId="0" fontId="6" fillId="2" borderId="29" xfId="0" applyFont="1" applyFill="1" applyBorder="1" applyAlignment="1">
      <alignment horizontal="center" vertical="center" wrapText="1"/>
    </xf>
    <xf numFmtId="0" fontId="6" fillId="9" borderId="29" xfId="0" applyFont="1" applyFill="1" applyBorder="1" applyAlignment="1">
      <alignment horizontal="center" vertical="center" wrapText="1"/>
    </xf>
    <xf numFmtId="0" fontId="11" fillId="4" borderId="3" xfId="0" applyFont="1" applyFill="1" applyBorder="1" applyAlignment="1">
      <alignment horizontal="right" vertical="center" wrapText="1"/>
    </xf>
    <xf numFmtId="44" fontId="11" fillId="7" borderId="3" xfId="0" applyNumberFormat="1" applyFont="1" applyFill="1" applyBorder="1" applyAlignment="1">
      <alignment horizontal="right" vertical="center" wrapText="1"/>
    </xf>
    <xf numFmtId="3" fontId="11" fillId="2" borderId="2" xfId="0" applyNumberFormat="1" applyFont="1" applyFill="1" applyBorder="1" applyAlignment="1">
      <alignment horizontal="center" vertical="center" wrapText="1"/>
    </xf>
    <xf numFmtId="3" fontId="11" fillId="7" borderId="23" xfId="0" applyNumberFormat="1" applyFont="1" applyFill="1" applyBorder="1" applyAlignment="1">
      <alignment horizontal="center" vertical="center" wrapText="1"/>
    </xf>
    <xf numFmtId="0" fontId="11" fillId="4" borderId="0" xfId="0" applyFont="1" applyFill="1" applyAlignment="1">
      <alignment horizontal="right" vertical="center" wrapText="1"/>
    </xf>
    <xf numFmtId="44" fontId="11" fillId="4" borderId="0" xfId="0" applyNumberFormat="1" applyFont="1" applyFill="1" applyAlignment="1">
      <alignment horizontal="right" vertical="center" wrapText="1"/>
    </xf>
    <xf numFmtId="3" fontId="11" fillId="4" borderId="0" xfId="0" applyNumberFormat="1" applyFont="1" applyFill="1" applyAlignment="1">
      <alignment horizontal="center" vertical="center" wrapText="1"/>
    </xf>
    <xf numFmtId="3" fontId="11" fillId="4" borderId="23" xfId="0" applyNumberFormat="1" applyFont="1" applyFill="1" applyBorder="1" applyAlignment="1">
      <alignment horizontal="center" vertical="center" wrapText="1"/>
    </xf>
    <xf numFmtId="0" fontId="11" fillId="4" borderId="39" xfId="0" applyFont="1" applyFill="1" applyBorder="1" applyAlignment="1">
      <alignment horizontal="right" vertical="center" wrapText="1"/>
    </xf>
    <xf numFmtId="44" fontId="11" fillId="4" borderId="39" xfId="0" applyNumberFormat="1" applyFont="1" applyFill="1" applyBorder="1" applyAlignment="1">
      <alignment horizontal="right" vertical="center" wrapText="1"/>
    </xf>
    <xf numFmtId="3" fontId="11" fillId="4" borderId="39" xfId="0" applyNumberFormat="1" applyFont="1" applyFill="1" applyBorder="1" applyAlignment="1">
      <alignment horizontal="center" vertical="center" wrapText="1"/>
    </xf>
    <xf numFmtId="3" fontId="11" fillId="4" borderId="40" xfId="0" applyNumberFormat="1" applyFont="1" applyFill="1" applyBorder="1" applyAlignment="1">
      <alignment horizontal="center" vertical="center" wrapText="1"/>
    </xf>
    <xf numFmtId="0" fontId="6" fillId="9" borderId="26" xfId="0" applyFont="1" applyFill="1" applyBorder="1" applyAlignment="1">
      <alignment horizontal="center" vertical="center" wrapText="1"/>
    </xf>
    <xf numFmtId="44" fontId="11" fillId="7" borderId="17" xfId="0" applyNumberFormat="1" applyFont="1" applyFill="1" applyBorder="1" applyAlignment="1">
      <alignment horizontal="right" vertical="center" wrapText="1"/>
    </xf>
    <xf numFmtId="3" fontId="11" fillId="2" borderId="17" xfId="0" applyNumberFormat="1" applyFont="1" applyFill="1" applyBorder="1" applyAlignment="1">
      <alignment horizontal="center" vertical="center" wrapText="1"/>
    </xf>
    <xf numFmtId="3" fontId="11" fillId="7" borderId="17" xfId="0" applyNumberFormat="1" applyFont="1" applyFill="1" applyBorder="1" applyAlignment="1">
      <alignment horizontal="center" vertical="center" wrapText="1"/>
    </xf>
    <xf numFmtId="0" fontId="11" fillId="7" borderId="17" xfId="0" applyFont="1" applyFill="1" applyBorder="1" applyAlignment="1">
      <alignment horizontal="center" vertical="center" wrapText="1"/>
    </xf>
    <xf numFmtId="0" fontId="6" fillId="5" borderId="43" xfId="0" applyFont="1" applyFill="1" applyBorder="1" applyAlignment="1">
      <alignment horizontal="center" vertical="center" wrapText="1"/>
    </xf>
    <xf numFmtId="0" fontId="24" fillId="5" borderId="5" xfId="0" applyFont="1" applyFill="1" applyBorder="1" applyAlignment="1">
      <alignment horizontal="center" vertical="center" wrapText="1"/>
    </xf>
    <xf numFmtId="0" fontId="6" fillId="5" borderId="1" xfId="0" applyFont="1" applyFill="1" applyBorder="1" applyAlignment="1">
      <alignment horizontal="center" vertical="center" wrapText="1"/>
    </xf>
    <xf numFmtId="164" fontId="7" fillId="3" borderId="1" xfId="0" applyNumberFormat="1" applyFont="1" applyFill="1" applyBorder="1" applyAlignment="1" applyProtection="1">
      <alignment horizontal="left" vertical="top" wrapText="1"/>
      <protection locked="0"/>
    </xf>
    <xf numFmtId="164" fontId="7" fillId="13" borderId="1" xfId="0" applyNumberFormat="1" applyFont="1" applyFill="1" applyBorder="1" applyAlignment="1" applyProtection="1">
      <alignment horizontal="left" vertical="center" wrapText="1"/>
      <protection locked="0"/>
    </xf>
    <xf numFmtId="9" fontId="7" fillId="3" borderId="1" xfId="1" applyFont="1" applyFill="1" applyBorder="1" applyAlignment="1" applyProtection="1">
      <alignment horizontal="center" vertical="center" wrapText="1"/>
      <protection locked="0"/>
    </xf>
    <xf numFmtId="164" fontId="7" fillId="13" borderId="1" xfId="1" applyNumberFormat="1" applyFont="1" applyFill="1" applyBorder="1" applyAlignment="1">
      <alignment horizontal="left" vertical="center" wrapText="1"/>
    </xf>
    <xf numFmtId="9" fontId="7" fillId="3" borderId="1" xfId="1" applyFont="1" applyFill="1" applyBorder="1" applyAlignment="1">
      <alignment horizontal="center" vertical="center" wrapText="1"/>
    </xf>
    <xf numFmtId="3" fontId="7" fillId="13" borderId="1" xfId="0" applyNumberFormat="1" applyFont="1" applyFill="1" applyBorder="1" applyAlignment="1">
      <alignment horizontal="center" vertical="center" wrapText="1"/>
    </xf>
    <xf numFmtId="0" fontId="7" fillId="4" borderId="1" xfId="0" applyFont="1" applyFill="1" applyBorder="1" applyAlignment="1">
      <alignment horizontal="left" wrapText="1"/>
    </xf>
    <xf numFmtId="0" fontId="12" fillId="3" borderId="37" xfId="0" applyFont="1" applyFill="1" applyBorder="1" applyAlignment="1">
      <alignment horizontal="left" vertical="center" wrapText="1"/>
    </xf>
    <xf numFmtId="0" fontId="0" fillId="0" borderId="38" xfId="0" applyBorder="1" applyAlignment="1"/>
    <xf numFmtId="0" fontId="8" fillId="2" borderId="41"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0" fillId="0" borderId="21" xfId="0" applyBorder="1" applyAlignment="1"/>
    <xf numFmtId="0" fontId="2" fillId="2" borderId="24" xfId="0" applyFont="1" applyFill="1" applyBorder="1" applyAlignment="1">
      <alignment horizontal="center" vertical="center" wrapText="1"/>
    </xf>
    <xf numFmtId="0" fontId="2" fillId="2" borderId="0" xfId="0" applyFont="1" applyFill="1" applyAlignment="1">
      <alignment horizontal="center" vertical="center" wrapText="1"/>
    </xf>
    <xf numFmtId="0" fontId="0" fillId="0" borderId="23" xfId="0" applyBorder="1" applyAlignment="1"/>
    <xf numFmtId="0" fontId="21" fillId="0" borderId="24" xfId="0" applyFont="1" applyBorder="1" applyAlignment="1">
      <alignment horizontal="center" vertical="center" wrapText="1"/>
    </xf>
    <xf numFmtId="0" fontId="21" fillId="0" borderId="0" xfId="0" applyFont="1" applyAlignment="1">
      <alignment horizontal="center" vertical="center" wrapText="1"/>
    </xf>
    <xf numFmtId="0" fontId="0" fillId="0" borderId="23" xfId="0" applyBorder="1" applyAlignment="1">
      <alignment horizontal="center" vertical="center"/>
    </xf>
    <xf numFmtId="0" fontId="16" fillId="11" borderId="24" xfId="0" applyFont="1" applyFill="1" applyBorder="1" applyAlignment="1">
      <alignment horizontal="left" vertical="center" wrapText="1"/>
    </xf>
    <xf numFmtId="0" fontId="16" fillId="11" borderId="0" xfId="0" applyFont="1" applyFill="1" applyAlignment="1">
      <alignment horizontal="left" vertical="center" wrapText="1"/>
    </xf>
    <xf numFmtId="0" fontId="0" fillId="11" borderId="23" xfId="0" applyFill="1" applyBorder="1" applyAlignment="1">
      <alignment horizontal="left" vertical="center"/>
    </xf>
    <xf numFmtId="0" fontId="23" fillId="0" borderId="22" xfId="0" applyFont="1" applyBorder="1" applyAlignment="1">
      <alignment horizontal="center" vertical="top" wrapText="1"/>
    </xf>
    <xf numFmtId="0" fontId="23" fillId="0" borderId="4" xfId="0" applyFont="1" applyBorder="1" applyAlignment="1">
      <alignment horizontal="center" vertical="top" wrapText="1"/>
    </xf>
    <xf numFmtId="0" fontId="7" fillId="0" borderId="5" xfId="0" applyFont="1" applyBorder="1" applyAlignment="1">
      <alignment horizontal="center" wrapText="1"/>
    </xf>
    <xf numFmtId="0" fontId="7" fillId="0" borderId="6" xfId="0" applyFont="1" applyBorder="1" applyAlignment="1">
      <alignment horizontal="center" wrapText="1"/>
    </xf>
    <xf numFmtId="0" fontId="7" fillId="0" borderId="7" xfId="0" applyFont="1" applyBorder="1" applyAlignment="1">
      <alignment horizontal="center"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6" fillId="4" borderId="11" xfId="0" applyFont="1" applyFill="1" applyBorder="1" applyAlignment="1">
      <alignment horizontal="left" vertical="top"/>
    </xf>
    <xf numFmtId="0" fontId="0" fillId="0" borderId="14" xfId="0" applyBorder="1" applyAlignment="1"/>
    <xf numFmtId="0" fontId="0" fillId="0" borderId="26" xfId="0" applyBorder="1" applyAlignment="1"/>
    <xf numFmtId="0" fontId="0" fillId="0" borderId="15" xfId="0" applyBorder="1" applyAlignment="1"/>
    <xf numFmtId="0" fontId="0" fillId="0" borderId="16" xfId="0" applyBorder="1" applyAlignment="1"/>
    <xf numFmtId="0" fontId="0" fillId="0" borderId="27" xfId="0" applyBorder="1" applyAlignment="1"/>
    <xf numFmtId="0" fontId="16" fillId="11" borderId="28" xfId="0" applyFont="1" applyFill="1" applyBorder="1" applyAlignment="1">
      <alignment horizontal="left" vertical="center" wrapText="1"/>
    </xf>
    <xf numFmtId="0" fontId="0" fillId="11" borderId="16" xfId="0" applyFill="1" applyBorder="1" applyAlignment="1">
      <alignment horizontal="left" vertical="center" wrapText="1"/>
    </xf>
    <xf numFmtId="0" fontId="16" fillId="11" borderId="16" xfId="0" applyFont="1" applyFill="1" applyBorder="1" applyAlignment="1">
      <alignment horizontal="left" vertical="center" wrapText="1"/>
    </xf>
    <xf numFmtId="0" fontId="0" fillId="11" borderId="27" xfId="0" applyFill="1" applyBorder="1" applyAlignment="1">
      <alignment horizontal="left" vertical="center"/>
    </xf>
    <xf numFmtId="0" fontId="7" fillId="0" borderId="5" xfId="0" applyFont="1" applyBorder="1" applyAlignment="1">
      <alignment vertical="top" wrapText="1"/>
    </xf>
    <xf numFmtId="0" fontId="7" fillId="0" borderId="6" xfId="0" applyFont="1" applyBorder="1" applyAlignment="1">
      <alignment vertical="top" wrapText="1"/>
    </xf>
    <xf numFmtId="0" fontId="7" fillId="0" borderId="7" xfId="0" applyFont="1" applyBorder="1" applyAlignment="1">
      <alignmen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7" fillId="0" borderId="10" xfId="0" applyFont="1" applyBorder="1" applyAlignment="1">
      <alignment horizontal="left" vertical="top" wrapText="1"/>
    </xf>
    <xf numFmtId="0" fontId="1" fillId="0" borderId="8" xfId="0" applyFont="1" applyBorder="1" applyAlignment="1">
      <alignment horizontal="left" vertical="top"/>
    </xf>
    <xf numFmtId="0" fontId="1" fillId="0" borderId="10" xfId="0" applyFont="1" applyBorder="1" applyAlignment="1">
      <alignment horizontal="left" vertical="top"/>
    </xf>
    <xf numFmtId="0" fontId="6" fillId="4" borderId="22" xfId="0" applyFont="1" applyFill="1" applyBorder="1" applyAlignment="1">
      <alignment horizontal="right" vertical="center" wrapText="1"/>
    </xf>
    <xf numFmtId="0" fontId="6" fillId="4" borderId="3" xfId="0" applyFont="1" applyFill="1" applyBorder="1" applyAlignment="1">
      <alignment horizontal="right" vertical="center" wrapText="1"/>
    </xf>
    <xf numFmtId="0" fontId="1" fillId="0" borderId="5" xfId="0" applyFont="1" applyBorder="1" applyAlignment="1">
      <alignment horizontal="left" vertical="top"/>
    </xf>
    <xf numFmtId="0" fontId="1" fillId="0" borderId="7" xfId="0" applyFont="1" applyBorder="1" applyAlignment="1">
      <alignment horizontal="left" vertical="top"/>
    </xf>
    <xf numFmtId="0" fontId="0" fillId="0" borderId="20" xfId="0" applyBorder="1" applyAlignment="1"/>
    <xf numFmtId="0" fontId="3" fillId="0" borderId="24" xfId="0" applyFont="1" applyBorder="1" applyAlignment="1">
      <alignment horizontal="center" vertical="center" wrapText="1"/>
    </xf>
    <xf numFmtId="0" fontId="3" fillId="0" borderId="0" xfId="0" applyFont="1" applyAlignment="1">
      <alignment horizontal="center" vertical="center" wrapText="1"/>
    </xf>
    <xf numFmtId="0" fontId="0" fillId="0" borderId="0" xfId="0" applyAlignment="1"/>
    <xf numFmtId="0" fontId="1" fillId="0" borderId="9" xfId="0" applyFont="1" applyBorder="1" applyAlignment="1">
      <alignment horizontal="left" vertical="top"/>
    </xf>
    <xf numFmtId="0" fontId="3" fillId="0" borderId="0" xfId="0" applyFont="1" applyBorder="1" applyAlignment="1">
      <alignment horizontal="center" vertical="center" wrapText="1"/>
    </xf>
    <xf numFmtId="0" fontId="2" fillId="2" borderId="41"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12" fillId="4" borderId="5" xfId="0" applyFont="1" applyFill="1" applyBorder="1" applyAlignment="1">
      <alignment horizontal="center" wrapText="1"/>
    </xf>
    <xf numFmtId="0" fontId="12" fillId="4" borderId="7" xfId="0" applyFont="1" applyFill="1" applyBorder="1" applyAlignment="1">
      <alignment horizontal="center" wrapText="1"/>
    </xf>
    <xf numFmtId="0" fontId="1" fillId="4" borderId="8" xfId="0" applyFont="1" applyFill="1" applyBorder="1" applyAlignment="1">
      <alignment horizontal="left" vertical="top"/>
    </xf>
    <xf numFmtId="0" fontId="1" fillId="4" borderId="9" xfId="0" applyFont="1" applyFill="1" applyBorder="1" applyAlignment="1">
      <alignment horizontal="left" vertical="top"/>
    </xf>
    <xf numFmtId="0" fontId="1" fillId="4" borderId="10" xfId="0" applyFont="1" applyFill="1" applyBorder="1" applyAlignment="1">
      <alignment horizontal="left" vertical="top"/>
    </xf>
    <xf numFmtId="0" fontId="7" fillId="4" borderId="8" xfId="0" applyFont="1" applyFill="1" applyBorder="1" applyAlignment="1">
      <alignment horizontal="left" vertical="top" wrapText="1"/>
    </xf>
    <xf numFmtId="0" fontId="7" fillId="4" borderId="9" xfId="0" applyFont="1" applyFill="1" applyBorder="1" applyAlignment="1">
      <alignment horizontal="left" vertical="top" wrapText="1"/>
    </xf>
    <xf numFmtId="0" fontId="7" fillId="4" borderId="10" xfId="0" applyFont="1" applyFill="1" applyBorder="1" applyAlignment="1">
      <alignment horizontal="left" vertical="top" wrapText="1"/>
    </xf>
    <xf numFmtId="0" fontId="1" fillId="0" borderId="6" xfId="0" applyFont="1" applyBorder="1" applyAlignment="1">
      <alignment horizontal="left" vertical="top"/>
    </xf>
    <xf numFmtId="0" fontId="1" fillId="4" borderId="8" xfId="0" applyFont="1" applyFill="1" applyBorder="1" applyAlignment="1">
      <alignment horizontal="left" vertical="top" wrapText="1"/>
    </xf>
    <xf numFmtId="0" fontId="1" fillId="4" borderId="9" xfId="0" applyFont="1" applyFill="1" applyBorder="1" applyAlignment="1">
      <alignment horizontal="left" vertical="top" wrapText="1"/>
    </xf>
    <xf numFmtId="0" fontId="1" fillId="4" borderId="10" xfId="0" applyFont="1" applyFill="1" applyBorder="1" applyAlignment="1">
      <alignment horizontal="left" vertical="top" wrapText="1"/>
    </xf>
    <xf numFmtId="0" fontId="8"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0" fillId="0" borderId="19" xfId="0" applyBorder="1" applyAlignment="1">
      <alignment horizontal="center" vertical="center" wrapText="1"/>
    </xf>
    <xf numFmtId="0" fontId="0" fillId="0" borderId="46" xfId="0" applyBorder="1" applyAlignment="1">
      <alignment horizontal="center" vertical="center" wrapText="1"/>
    </xf>
    <xf numFmtId="0" fontId="19" fillId="0" borderId="25" xfId="0" applyFont="1" applyBorder="1" applyAlignment="1">
      <alignment horizontal="left" vertical="center" wrapText="1"/>
    </xf>
    <xf numFmtId="0" fontId="4" fillId="0" borderId="1" xfId="0" applyFont="1" applyBorder="1" applyAlignment="1">
      <alignment horizontal="left" vertical="center" wrapText="1"/>
    </xf>
    <xf numFmtId="0" fontId="4" fillId="0" borderId="30" xfId="0" applyFont="1" applyBorder="1" applyAlignment="1">
      <alignment horizontal="left" vertical="center" wrapText="1"/>
    </xf>
    <xf numFmtId="0" fontId="2" fillId="2" borderId="23" xfId="0" applyFont="1" applyFill="1" applyBorder="1" applyAlignment="1">
      <alignment horizontal="center" vertical="center" wrapText="1"/>
    </xf>
    <xf numFmtId="0" fontId="13" fillId="8" borderId="25" xfId="0" applyFont="1" applyFill="1" applyBorder="1" applyAlignment="1">
      <alignment horizontal="right" vertical="center"/>
    </xf>
    <xf numFmtId="0" fontId="13" fillId="8" borderId="1" xfId="0" applyFont="1" applyFill="1" applyBorder="1" applyAlignment="1">
      <alignment horizontal="right" vertical="center"/>
    </xf>
    <xf numFmtId="0" fontId="7" fillId="0" borderId="24" xfId="0" applyFont="1" applyBorder="1" applyAlignment="1">
      <alignment vertical="top" wrapText="1"/>
    </xf>
    <xf numFmtId="0" fontId="12" fillId="5" borderId="25" xfId="0" applyFont="1" applyFill="1" applyBorder="1" applyAlignment="1">
      <alignment horizontal="left" vertical="center" wrapText="1"/>
    </xf>
    <xf numFmtId="0" fontId="27" fillId="5" borderId="1" xfId="0" applyFont="1" applyFill="1" applyBorder="1" applyAlignment="1"/>
    <xf numFmtId="0" fontId="0" fillId="0" borderId="1" xfId="0" applyBorder="1" applyAlignment="1"/>
    <xf numFmtId="0" fontId="27" fillId="0" borderId="1" xfId="0" applyFont="1" applyBorder="1" applyAlignment="1">
      <alignment vertical="top"/>
    </xf>
    <xf numFmtId="0" fontId="0" fillId="0" borderId="1" xfId="0" applyBorder="1" applyAlignment="1">
      <alignment vertical="top"/>
    </xf>
    <xf numFmtId="0" fontId="0" fillId="0" borderId="1" xfId="0" applyBorder="1" applyAlignment="1">
      <alignment vertical="top" wrapText="1"/>
    </xf>
    <xf numFmtId="0" fontId="0" fillId="0" borderId="30" xfId="0" applyBorder="1" applyAlignment="1">
      <alignment vertical="top" wrapText="1"/>
    </xf>
    <xf numFmtId="0" fontId="0" fillId="0" borderId="2" xfId="0" applyBorder="1" applyAlignment="1">
      <alignment vertical="center"/>
    </xf>
    <xf numFmtId="0" fontId="0" fillId="0" borderId="4" xfId="0" applyBorder="1" applyAlignment="1"/>
  </cellXfs>
  <cellStyles count="3">
    <cellStyle name="Procent" xfId="1" builtinId="5"/>
    <cellStyle name="Standaard" xfId="0" builtinId="0"/>
    <cellStyle name="Standaard 2" xfId="2" xr:uid="{36104430-BA8E-4F75-B021-44A3EA5E7D81}"/>
  </cellStyles>
  <dxfs count="160">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78298-43EC-4779-99D8-5664F86A1195}">
  <dimension ref="A1:L57"/>
  <sheetViews>
    <sheetView topLeftCell="A5" workbookViewId="0">
      <selection activeCell="B21" sqref="B21:B34"/>
    </sheetView>
  </sheetViews>
  <sheetFormatPr defaultColWidth="7.6640625" defaultRowHeight="15.95" customHeight="1" zeroHeight="1"/>
  <cols>
    <col min="1" max="1" width="3.33203125" style="3" bestFit="1" customWidth="1"/>
    <col min="2" max="2" width="32.109375" bestFit="1" customWidth="1"/>
    <col min="3" max="3" width="54.88671875" customWidth="1"/>
    <col min="4" max="4" width="22.6640625" customWidth="1"/>
    <col min="5" max="5" width="5.21875" customWidth="1"/>
    <col min="6" max="6" width="34.33203125" bestFit="1" customWidth="1"/>
    <col min="7" max="7" width="34.33203125" customWidth="1"/>
    <col min="8" max="8" width="18.109375" bestFit="1" customWidth="1"/>
    <col min="9" max="9" width="12.44140625" customWidth="1"/>
    <col min="10" max="10" width="20.109375" customWidth="1"/>
    <col min="11" max="11" width="7.6640625" customWidth="1"/>
    <col min="12" max="12" width="0" hidden="1" customWidth="1"/>
  </cols>
  <sheetData>
    <row r="1" spans="1:12" ht="81.75" customHeight="1">
      <c r="A1" s="219" t="s">
        <v>0</v>
      </c>
      <c r="B1" s="220"/>
      <c r="C1" s="220"/>
      <c r="D1" s="220"/>
      <c r="E1" s="220"/>
      <c r="F1" s="220"/>
      <c r="G1" s="220"/>
      <c r="H1" s="220"/>
      <c r="I1" s="220"/>
      <c r="J1" s="221"/>
      <c r="L1" t="s">
        <v>1</v>
      </c>
    </row>
    <row r="2" spans="1:12" ht="18.75" customHeight="1">
      <c r="A2" s="222" t="s">
        <v>216</v>
      </c>
      <c r="B2" s="223"/>
      <c r="C2" s="223"/>
      <c r="D2" s="223"/>
      <c r="E2" s="223"/>
      <c r="F2" s="223"/>
      <c r="G2" s="223"/>
      <c r="H2" s="223"/>
      <c r="I2" s="223"/>
      <c r="J2" s="224"/>
      <c r="L2" t="s">
        <v>2</v>
      </c>
    </row>
    <row r="3" spans="1:12" ht="95.25" customHeight="1">
      <c r="A3" s="225" t="s">
        <v>3</v>
      </c>
      <c r="B3" s="226"/>
      <c r="C3" s="226"/>
      <c r="D3" s="226"/>
      <c r="E3" s="226"/>
      <c r="F3" s="226"/>
      <c r="G3" s="226"/>
      <c r="H3" s="226"/>
      <c r="I3" s="226"/>
      <c r="J3" s="227"/>
      <c r="L3" s="29" t="s">
        <v>4</v>
      </c>
    </row>
    <row r="4" spans="1:12" ht="24" customHeight="1">
      <c r="A4" s="228" t="s">
        <v>5</v>
      </c>
      <c r="B4" s="229"/>
      <c r="C4" s="229"/>
      <c r="D4" s="229"/>
      <c r="E4" s="229"/>
      <c r="F4" s="229"/>
      <c r="G4" s="229"/>
      <c r="H4" s="229"/>
      <c r="I4" s="229"/>
      <c r="J4" s="230"/>
      <c r="L4" s="29" t="s">
        <v>6</v>
      </c>
    </row>
    <row r="5" spans="1:12" ht="25.5">
      <c r="A5" s="130" t="s">
        <v>7</v>
      </c>
      <c r="B5" s="70"/>
      <c r="C5" s="70"/>
      <c r="D5" s="69" t="s">
        <v>8</v>
      </c>
      <c r="E5" s="239"/>
      <c r="F5" s="240"/>
      <c r="G5" s="240"/>
      <c r="H5" s="240"/>
      <c r="I5" s="240"/>
      <c r="J5" s="241"/>
    </row>
    <row r="6" spans="1:12" s="29" customFormat="1" ht="25.5">
      <c r="A6" s="231"/>
      <c r="B6" s="232"/>
      <c r="C6" s="26" t="s">
        <v>9</v>
      </c>
      <c r="D6" s="72" t="s">
        <v>10</v>
      </c>
      <c r="E6" s="242"/>
      <c r="F6" s="243"/>
      <c r="G6" s="243"/>
      <c r="H6" s="243"/>
      <c r="I6" s="243"/>
      <c r="J6" s="244"/>
    </row>
    <row r="7" spans="1:12" ht="27" customHeight="1">
      <c r="A7" s="245" t="s">
        <v>11</v>
      </c>
      <c r="B7" s="246"/>
      <c r="C7" s="246"/>
      <c r="D7" s="246"/>
      <c r="E7" s="187"/>
      <c r="F7" s="247" t="s">
        <v>12</v>
      </c>
      <c r="G7" s="246"/>
      <c r="H7" s="246"/>
      <c r="I7" s="246"/>
      <c r="J7" s="248"/>
    </row>
    <row r="8" spans="1:12" s="29" customFormat="1" ht="38.25">
      <c r="A8" s="130" t="s">
        <v>13</v>
      </c>
      <c r="B8" s="70"/>
      <c r="C8" s="70"/>
      <c r="D8" s="69" t="s">
        <v>8</v>
      </c>
      <c r="E8" s="187"/>
      <c r="F8" s="73" t="s">
        <v>14</v>
      </c>
      <c r="G8" s="73" t="s">
        <v>15</v>
      </c>
      <c r="H8" s="73" t="s">
        <v>16</v>
      </c>
      <c r="I8" s="73" t="s">
        <v>17</v>
      </c>
      <c r="J8" s="188" t="s">
        <v>18</v>
      </c>
      <c r="K8" s="31"/>
    </row>
    <row r="9" spans="1:12" s="29" customFormat="1" ht="12.75">
      <c r="A9" s="153">
        <v>1</v>
      </c>
      <c r="B9" s="233"/>
      <c r="C9" s="8" t="s">
        <v>19</v>
      </c>
      <c r="D9" s="72" t="s">
        <v>20</v>
      </c>
      <c r="E9" s="187"/>
      <c r="F9" s="82"/>
      <c r="G9" s="27" t="s">
        <v>21</v>
      </c>
      <c r="H9" s="27"/>
      <c r="I9" s="27" t="s">
        <v>21</v>
      </c>
      <c r="J9" s="137" t="s">
        <v>21</v>
      </c>
    </row>
    <row r="10" spans="1:12" s="29" customFormat="1" ht="12.75">
      <c r="A10" s="153">
        <v>2</v>
      </c>
      <c r="B10" s="234"/>
      <c r="C10" s="9" t="s">
        <v>22</v>
      </c>
      <c r="D10" s="72" t="s">
        <v>10</v>
      </c>
      <c r="E10" s="187"/>
      <c r="F10" s="83"/>
      <c r="G10" s="27" t="s">
        <v>21</v>
      </c>
      <c r="H10" s="27"/>
      <c r="I10" s="27" t="s">
        <v>21</v>
      </c>
      <c r="J10" s="137" t="s">
        <v>21</v>
      </c>
    </row>
    <row r="11" spans="1:12" s="29" customFormat="1" ht="12.75">
      <c r="A11" s="153">
        <v>3</v>
      </c>
      <c r="B11" s="235"/>
      <c r="C11" s="10" t="s">
        <v>23</v>
      </c>
      <c r="D11" s="72" t="s">
        <v>10</v>
      </c>
      <c r="E11" s="187"/>
      <c r="F11" s="82"/>
      <c r="G11" s="27" t="s">
        <v>21</v>
      </c>
      <c r="H11" s="27"/>
      <c r="I11" s="27" t="s">
        <v>21</v>
      </c>
      <c r="J11" s="137" t="s">
        <v>21</v>
      </c>
    </row>
    <row r="12" spans="1:12" s="29" customFormat="1" ht="12.75">
      <c r="A12" s="154"/>
      <c r="B12" s="23"/>
      <c r="C12" s="23"/>
      <c r="D12" s="23"/>
      <c r="E12" s="187"/>
      <c r="F12" s="23"/>
      <c r="G12" s="23"/>
      <c r="H12" s="23"/>
      <c r="I12" s="23"/>
      <c r="J12" s="155"/>
    </row>
    <row r="13" spans="1:12" s="29" customFormat="1" ht="12.75">
      <c r="A13" s="136">
        <v>4</v>
      </c>
      <c r="B13" s="236" t="s">
        <v>24</v>
      </c>
      <c r="C13" s="7" t="s">
        <v>25</v>
      </c>
      <c r="D13" s="72" t="s">
        <v>10</v>
      </c>
      <c r="E13" s="187"/>
      <c r="F13" s="84"/>
      <c r="G13" s="27" t="s">
        <v>21</v>
      </c>
      <c r="H13" s="27"/>
      <c r="I13" s="1" t="s">
        <v>21</v>
      </c>
      <c r="J13" s="137" t="s">
        <v>21</v>
      </c>
    </row>
    <row r="14" spans="1:12" s="29" customFormat="1" ht="12.75">
      <c r="A14" s="136">
        <v>5</v>
      </c>
      <c r="B14" s="237"/>
      <c r="C14" s="7" t="s">
        <v>26</v>
      </c>
      <c r="D14" s="72" t="s">
        <v>10</v>
      </c>
      <c r="E14" s="187"/>
      <c r="F14" s="84" t="s">
        <v>27</v>
      </c>
      <c r="G14" s="27" t="s">
        <v>21</v>
      </c>
      <c r="H14" s="27"/>
      <c r="I14" s="1" t="s">
        <v>21</v>
      </c>
      <c r="J14" s="137" t="s">
        <v>21</v>
      </c>
    </row>
    <row r="15" spans="1:12" s="29" customFormat="1" ht="12.75">
      <c r="A15" s="136">
        <v>6</v>
      </c>
      <c r="B15" s="237"/>
      <c r="C15" s="7" t="s">
        <v>28</v>
      </c>
      <c r="D15" s="72" t="s">
        <v>10</v>
      </c>
      <c r="E15" s="187"/>
      <c r="F15" s="84" t="s">
        <v>29</v>
      </c>
      <c r="G15" s="32" t="s">
        <v>1</v>
      </c>
      <c r="H15" s="71">
        <v>0</v>
      </c>
      <c r="I15" s="35">
        <v>100</v>
      </c>
      <c r="J15" s="138" t="str">
        <f>IF(G15="Maak uw keuze (verplicht!)","Keuze maken in kolom G",IF(G15="Nee, niet verkrijgbaar",0,IF(G15="Ja, optioneel (tegen meerprijs)",0.3*I15,IF(G15="Ja, standaard onderdeel van (prijs) basisuitvoering",I15))))</f>
        <v>Keuze maken in kolom G</v>
      </c>
    </row>
    <row r="16" spans="1:12" s="29" customFormat="1" ht="12.75">
      <c r="A16" s="136">
        <v>7</v>
      </c>
      <c r="B16" s="237"/>
      <c r="C16" s="7" t="s">
        <v>30</v>
      </c>
      <c r="D16" s="72" t="s">
        <v>10</v>
      </c>
      <c r="E16" s="187"/>
      <c r="F16" s="84" t="s">
        <v>27</v>
      </c>
      <c r="G16" s="27" t="s">
        <v>21</v>
      </c>
      <c r="H16" s="27"/>
      <c r="I16" s="1" t="s">
        <v>21</v>
      </c>
      <c r="J16" s="137" t="s">
        <v>21</v>
      </c>
    </row>
    <row r="17" spans="1:10" s="29" customFormat="1" ht="12.75">
      <c r="A17" s="136">
        <v>8</v>
      </c>
      <c r="B17" s="238"/>
      <c r="C17" s="12"/>
      <c r="D17" s="74" t="s">
        <v>21</v>
      </c>
      <c r="E17" s="187"/>
      <c r="F17" s="84" t="s">
        <v>31</v>
      </c>
      <c r="G17" s="32" t="s">
        <v>1</v>
      </c>
      <c r="H17" s="71">
        <v>0</v>
      </c>
      <c r="I17" s="35">
        <v>100</v>
      </c>
      <c r="J17" s="138" t="str">
        <f>IF(G17="Maak uw keuze (verplicht!)","Keuze maken in kolom G",IF(G17="Nee, niet verkrijgbaar",0,IF(G17="Ja, optioneel (tegen meerprijs)",0.3*I17,IF(G17="Ja, standaard onderdeel van (prijs) basisuitvoering",I17))))</f>
        <v>Keuze maken in kolom G</v>
      </c>
    </row>
    <row r="18" spans="1:10" s="29" customFormat="1" ht="12.75">
      <c r="A18" s="133"/>
      <c r="B18" s="21"/>
      <c r="C18" s="21"/>
      <c r="D18" s="22"/>
      <c r="E18" s="187"/>
      <c r="F18" s="24"/>
      <c r="G18" s="21"/>
      <c r="H18" s="21"/>
      <c r="I18" s="21"/>
      <c r="J18" s="156"/>
    </row>
    <row r="19" spans="1:10" s="29" customFormat="1" ht="12.75">
      <c r="A19" s="136">
        <v>9</v>
      </c>
      <c r="B19" s="13" t="s">
        <v>32</v>
      </c>
      <c r="C19" s="11" t="s">
        <v>222</v>
      </c>
      <c r="D19" s="72" t="s">
        <v>10</v>
      </c>
      <c r="E19" s="187"/>
      <c r="F19" s="85"/>
      <c r="G19" s="27" t="s">
        <v>21</v>
      </c>
      <c r="H19" s="27"/>
      <c r="I19" s="27" t="s">
        <v>21</v>
      </c>
      <c r="J19" s="137" t="s">
        <v>21</v>
      </c>
    </row>
    <row r="20" spans="1:10" s="29" customFormat="1" ht="12.75">
      <c r="A20" s="133"/>
      <c r="B20" s="21"/>
      <c r="C20" s="21"/>
      <c r="D20" s="22"/>
      <c r="E20" s="187"/>
      <c r="F20" s="24"/>
      <c r="G20" s="21"/>
      <c r="H20" s="21"/>
      <c r="I20" s="21"/>
      <c r="J20" s="156"/>
    </row>
    <row r="21" spans="1:10" s="29" customFormat="1" ht="12.75">
      <c r="A21" s="136">
        <v>10</v>
      </c>
      <c r="B21" s="249" t="s">
        <v>33</v>
      </c>
      <c r="C21" s="7" t="s">
        <v>34</v>
      </c>
      <c r="D21" s="72" t="s">
        <v>10</v>
      </c>
      <c r="E21" s="187"/>
      <c r="F21" s="86"/>
      <c r="G21" s="27" t="s">
        <v>21</v>
      </c>
      <c r="H21" s="27"/>
      <c r="I21" s="27" t="s">
        <v>21</v>
      </c>
      <c r="J21" s="137" t="s">
        <v>21</v>
      </c>
    </row>
    <row r="22" spans="1:10" s="29" customFormat="1" ht="12.75">
      <c r="A22" s="136">
        <v>11</v>
      </c>
      <c r="B22" s="250"/>
      <c r="C22" s="7" t="s">
        <v>35</v>
      </c>
      <c r="D22" s="72" t="s">
        <v>10</v>
      </c>
      <c r="E22" s="187"/>
      <c r="F22" s="87" t="s">
        <v>36</v>
      </c>
      <c r="G22" s="32" t="s">
        <v>1</v>
      </c>
      <c r="H22" s="71">
        <v>0</v>
      </c>
      <c r="I22" s="35">
        <v>100</v>
      </c>
      <c r="J22" s="138" t="str">
        <f>IF(G22="Maak uw keuze (verplicht!)","Keuze maken in kolom G",IF(G22="Nee, niet verkrijgbaar",0,IF(G22="Ja, optioneel (tegen meerprijs)",0.3*I22,IF(G22="Ja, standaard onderdeel van (prijs) basisuitvoering",I22))))</f>
        <v>Keuze maken in kolom G</v>
      </c>
    </row>
    <row r="23" spans="1:10" s="29" customFormat="1" ht="12.75">
      <c r="A23" s="136">
        <v>12</v>
      </c>
      <c r="B23" s="250"/>
      <c r="C23" s="7" t="s">
        <v>37</v>
      </c>
      <c r="D23" s="72" t="s">
        <v>10</v>
      </c>
      <c r="E23" s="187"/>
      <c r="F23" s="88"/>
      <c r="G23" s="27" t="s">
        <v>21</v>
      </c>
      <c r="H23" s="27"/>
      <c r="I23" s="27" t="s">
        <v>21</v>
      </c>
      <c r="J23" s="137" t="s">
        <v>21</v>
      </c>
    </row>
    <row r="24" spans="1:10" s="29" customFormat="1" ht="12.75">
      <c r="A24" s="136">
        <v>13</v>
      </c>
      <c r="B24" s="250"/>
      <c r="C24" s="34" t="s">
        <v>38</v>
      </c>
      <c r="D24" s="72" t="s">
        <v>10</v>
      </c>
      <c r="E24" s="187"/>
      <c r="F24" s="88"/>
      <c r="G24" s="27" t="s">
        <v>21</v>
      </c>
      <c r="H24" s="27"/>
      <c r="I24" s="27" t="s">
        <v>21</v>
      </c>
      <c r="J24" s="137" t="s">
        <v>21</v>
      </c>
    </row>
    <row r="25" spans="1:10" s="29" customFormat="1" ht="12.75">
      <c r="A25" s="136">
        <v>14</v>
      </c>
      <c r="B25" s="250"/>
      <c r="C25" s="18" t="s">
        <v>39</v>
      </c>
      <c r="D25" s="72" t="s">
        <v>10</v>
      </c>
      <c r="E25" s="187"/>
      <c r="F25" s="88"/>
      <c r="G25" s="27" t="s">
        <v>21</v>
      </c>
      <c r="H25" s="27"/>
      <c r="I25" s="27" t="s">
        <v>21</v>
      </c>
      <c r="J25" s="137" t="s">
        <v>21</v>
      </c>
    </row>
    <row r="26" spans="1:10" s="29" customFormat="1" ht="12.75">
      <c r="A26" s="136">
        <v>15</v>
      </c>
      <c r="B26" s="250"/>
      <c r="C26" s="18" t="s">
        <v>40</v>
      </c>
      <c r="D26" s="72" t="s">
        <v>10</v>
      </c>
      <c r="E26" s="187"/>
      <c r="F26" s="88"/>
      <c r="G26" s="27" t="s">
        <v>21</v>
      </c>
      <c r="H26" s="27"/>
      <c r="I26" s="27" t="s">
        <v>21</v>
      </c>
      <c r="J26" s="137" t="s">
        <v>21</v>
      </c>
    </row>
    <row r="27" spans="1:10" s="29" customFormat="1" ht="12.75">
      <c r="A27" s="136">
        <v>16</v>
      </c>
      <c r="B27" s="250"/>
      <c r="C27" s="34" t="s">
        <v>41</v>
      </c>
      <c r="D27" s="72" t="s">
        <v>10</v>
      </c>
      <c r="E27" s="187"/>
      <c r="F27" s="88"/>
      <c r="G27" s="27" t="s">
        <v>21</v>
      </c>
      <c r="H27" s="27"/>
      <c r="I27" s="27" t="s">
        <v>21</v>
      </c>
      <c r="J27" s="137" t="s">
        <v>21</v>
      </c>
    </row>
    <row r="28" spans="1:10" s="29" customFormat="1" ht="12.75">
      <c r="A28" s="136">
        <v>17</v>
      </c>
      <c r="B28" s="250"/>
      <c r="C28" s="34" t="s">
        <v>42</v>
      </c>
      <c r="D28" s="72" t="s">
        <v>10</v>
      </c>
      <c r="E28" s="187"/>
      <c r="F28" s="88"/>
      <c r="G28" s="27" t="s">
        <v>21</v>
      </c>
      <c r="H28" s="27"/>
      <c r="I28" s="27" t="s">
        <v>21</v>
      </c>
      <c r="J28" s="137" t="s">
        <v>21</v>
      </c>
    </row>
    <row r="29" spans="1:10" s="29" customFormat="1" ht="12.75">
      <c r="A29" s="136">
        <v>18</v>
      </c>
      <c r="B29" s="250"/>
      <c r="C29" s="18" t="s">
        <v>43</v>
      </c>
      <c r="D29" s="72" t="s">
        <v>10</v>
      </c>
      <c r="E29" s="187"/>
      <c r="F29" s="88"/>
      <c r="G29" s="27" t="s">
        <v>21</v>
      </c>
      <c r="H29" s="27"/>
      <c r="I29" s="27" t="s">
        <v>21</v>
      </c>
      <c r="J29" s="137" t="s">
        <v>21</v>
      </c>
    </row>
    <row r="30" spans="1:10" s="29" customFormat="1" ht="12.75">
      <c r="A30" s="136">
        <v>19</v>
      </c>
      <c r="B30" s="250"/>
      <c r="C30" s="34" t="s">
        <v>44</v>
      </c>
      <c r="D30" s="72" t="s">
        <v>10</v>
      </c>
      <c r="E30" s="187"/>
      <c r="F30" s="88"/>
      <c r="G30" s="27" t="s">
        <v>21</v>
      </c>
      <c r="H30" s="27"/>
      <c r="I30" s="27" t="s">
        <v>21</v>
      </c>
      <c r="J30" s="137" t="s">
        <v>21</v>
      </c>
    </row>
    <row r="31" spans="1:10" s="29" customFormat="1" ht="12.75">
      <c r="A31" s="136">
        <v>20</v>
      </c>
      <c r="B31" s="250"/>
      <c r="C31" s="34" t="s">
        <v>45</v>
      </c>
      <c r="D31" s="72" t="s">
        <v>10</v>
      </c>
      <c r="E31" s="187"/>
      <c r="F31" s="88"/>
      <c r="G31" s="27" t="s">
        <v>21</v>
      </c>
      <c r="H31" s="27"/>
      <c r="I31" s="27" t="s">
        <v>21</v>
      </c>
      <c r="J31" s="137" t="s">
        <v>21</v>
      </c>
    </row>
    <row r="32" spans="1:10" s="29" customFormat="1" ht="12.75">
      <c r="A32" s="136">
        <v>21</v>
      </c>
      <c r="B32" s="250"/>
      <c r="C32" s="34" t="s">
        <v>46</v>
      </c>
      <c r="D32" s="72" t="s">
        <v>10</v>
      </c>
      <c r="E32" s="187"/>
      <c r="F32" s="88"/>
      <c r="G32" s="27" t="s">
        <v>21</v>
      </c>
      <c r="H32" s="27"/>
      <c r="I32" s="27" t="s">
        <v>21</v>
      </c>
      <c r="J32" s="137" t="s">
        <v>21</v>
      </c>
    </row>
    <row r="33" spans="1:10" s="29" customFormat="1" ht="12.75">
      <c r="A33" s="136">
        <v>22</v>
      </c>
      <c r="B33" s="250"/>
      <c r="C33" s="18" t="s">
        <v>47</v>
      </c>
      <c r="D33" s="72" t="s">
        <v>10</v>
      </c>
      <c r="E33" s="187"/>
      <c r="F33" s="88"/>
      <c r="G33" s="27" t="s">
        <v>21</v>
      </c>
      <c r="H33" s="27"/>
      <c r="I33" s="27" t="s">
        <v>21</v>
      </c>
      <c r="J33" s="137" t="s">
        <v>21</v>
      </c>
    </row>
    <row r="34" spans="1:10" s="29" customFormat="1" ht="12.75">
      <c r="A34" s="136">
        <v>23</v>
      </c>
      <c r="B34" s="251"/>
      <c r="C34" s="18" t="s">
        <v>48</v>
      </c>
      <c r="D34" s="72" t="s">
        <v>10</v>
      </c>
      <c r="E34" s="187"/>
      <c r="F34" s="88"/>
      <c r="G34" s="27" t="s">
        <v>21</v>
      </c>
      <c r="H34" s="27"/>
      <c r="I34" s="27" t="s">
        <v>21</v>
      </c>
      <c r="J34" s="137" t="s">
        <v>21</v>
      </c>
    </row>
    <row r="35" spans="1:10" s="29" customFormat="1" ht="12.75">
      <c r="A35" s="133"/>
      <c r="B35" s="21"/>
      <c r="C35" s="21"/>
      <c r="D35" s="22"/>
      <c r="E35" s="187"/>
      <c r="F35" s="24"/>
      <c r="G35" s="21"/>
      <c r="H35" s="21"/>
      <c r="I35" s="21"/>
      <c r="J35" s="156"/>
    </row>
    <row r="36" spans="1:10" s="29" customFormat="1" ht="25.5">
      <c r="A36" s="136">
        <v>24</v>
      </c>
      <c r="B36" s="252" t="s">
        <v>49</v>
      </c>
      <c r="C36" s="11" t="s">
        <v>50</v>
      </c>
      <c r="D36" s="72" t="s">
        <v>10</v>
      </c>
      <c r="E36" s="187"/>
      <c r="F36" s="88"/>
      <c r="G36" s="27" t="s">
        <v>21</v>
      </c>
      <c r="H36" s="27"/>
      <c r="I36" s="27" t="s">
        <v>21</v>
      </c>
      <c r="J36" s="137" t="s">
        <v>21</v>
      </c>
    </row>
    <row r="37" spans="1:10" s="29" customFormat="1" ht="12.75">
      <c r="A37" s="136">
        <v>25</v>
      </c>
      <c r="B37" s="253"/>
      <c r="C37" s="11" t="s">
        <v>27</v>
      </c>
      <c r="D37" s="74" t="s">
        <v>21</v>
      </c>
      <c r="E37" s="187"/>
      <c r="F37" s="89" t="s">
        <v>51</v>
      </c>
      <c r="G37" s="32" t="s">
        <v>1</v>
      </c>
      <c r="H37" s="71">
        <v>0</v>
      </c>
      <c r="I37" s="35">
        <v>100</v>
      </c>
      <c r="J37" s="138" t="str">
        <f>IF(G37="Maak uw keuze (verplicht!)","Keuze maken in kolom G",IF(G37="Nee, niet verkrijgbaar",0,IF(G37="Ja, optioneel (tegen meerprijs)",0.3*I37,IF(G37="Ja, standaard onderdeel van (prijs) basisuitvoering",I37))))</f>
        <v>Keuze maken in kolom G</v>
      </c>
    </row>
    <row r="38" spans="1:10" s="29" customFormat="1" ht="12.75">
      <c r="A38" s="136">
        <v>26</v>
      </c>
      <c r="B38" s="253"/>
      <c r="C38" s="11" t="s">
        <v>52</v>
      </c>
      <c r="D38" s="72" t="s">
        <v>10</v>
      </c>
      <c r="E38" s="187"/>
      <c r="F38" s="88"/>
      <c r="G38" s="27" t="s">
        <v>21</v>
      </c>
      <c r="H38" s="27"/>
      <c r="I38" s="27" t="s">
        <v>21</v>
      </c>
      <c r="J38" s="137" t="s">
        <v>21</v>
      </c>
    </row>
    <row r="39" spans="1:10" s="29" customFormat="1" ht="12.75">
      <c r="A39" s="136">
        <v>27</v>
      </c>
      <c r="B39" s="253"/>
      <c r="C39" s="11" t="s">
        <v>53</v>
      </c>
      <c r="D39" s="72" t="s">
        <v>10</v>
      </c>
      <c r="E39" s="187"/>
      <c r="F39" s="88"/>
      <c r="G39" s="27" t="s">
        <v>21</v>
      </c>
      <c r="H39" s="27"/>
      <c r="I39" s="27" t="s">
        <v>21</v>
      </c>
      <c r="J39" s="137" t="s">
        <v>21</v>
      </c>
    </row>
    <row r="40" spans="1:10" s="29" customFormat="1" ht="12.75">
      <c r="A40" s="136">
        <v>28</v>
      </c>
      <c r="B40" s="253"/>
      <c r="C40" s="14" t="s">
        <v>54</v>
      </c>
      <c r="D40" s="72" t="s">
        <v>10</v>
      </c>
      <c r="E40" s="187"/>
      <c r="F40" s="88" t="s">
        <v>27</v>
      </c>
      <c r="G40" s="27" t="s">
        <v>21</v>
      </c>
      <c r="H40" s="27"/>
      <c r="I40" s="27" t="s">
        <v>21</v>
      </c>
      <c r="J40" s="137" t="s">
        <v>21</v>
      </c>
    </row>
    <row r="41" spans="1:10" s="29" customFormat="1" ht="12.75">
      <c r="A41" s="136">
        <v>29</v>
      </c>
      <c r="B41" s="254"/>
      <c r="C41" s="11" t="s">
        <v>55</v>
      </c>
      <c r="D41" s="72" t="s">
        <v>10</v>
      </c>
      <c r="E41" s="187"/>
      <c r="F41" s="88"/>
      <c r="G41" s="27" t="s">
        <v>21</v>
      </c>
      <c r="H41" s="27"/>
      <c r="I41" s="27" t="s">
        <v>21</v>
      </c>
      <c r="J41" s="137" t="s">
        <v>21</v>
      </c>
    </row>
    <row r="42" spans="1:10" s="29" customFormat="1" ht="12.75">
      <c r="A42" s="133"/>
      <c r="B42" s="21"/>
      <c r="C42" s="21"/>
      <c r="D42" s="22"/>
      <c r="E42" s="187"/>
      <c r="F42" s="24"/>
      <c r="G42" s="21"/>
      <c r="H42" s="21"/>
      <c r="I42" s="21"/>
      <c r="J42" s="156"/>
    </row>
    <row r="43" spans="1:10" s="29" customFormat="1" ht="19.5" customHeight="1">
      <c r="A43" s="146">
        <v>30</v>
      </c>
      <c r="B43" s="255" t="s">
        <v>56</v>
      </c>
      <c r="C43" s="18" t="s">
        <v>57</v>
      </c>
      <c r="D43" s="72" t="s">
        <v>10</v>
      </c>
      <c r="E43" s="187"/>
      <c r="F43" s="88" t="s">
        <v>27</v>
      </c>
      <c r="G43" s="27" t="s">
        <v>21</v>
      </c>
      <c r="H43" s="27"/>
      <c r="I43" s="27" t="s">
        <v>21</v>
      </c>
      <c r="J43" s="137" t="s">
        <v>21</v>
      </c>
    </row>
    <row r="44" spans="1:10" s="29" customFormat="1" ht="19.5" customHeight="1">
      <c r="A44" s="146">
        <v>31</v>
      </c>
      <c r="B44" s="256"/>
      <c r="C44" s="18" t="s">
        <v>27</v>
      </c>
      <c r="D44" s="74" t="s">
        <v>21</v>
      </c>
      <c r="E44" s="187"/>
      <c r="F44" s="84" t="s">
        <v>58</v>
      </c>
      <c r="G44" s="32" t="s">
        <v>1</v>
      </c>
      <c r="H44" s="71">
        <v>0</v>
      </c>
      <c r="I44" s="33">
        <v>100</v>
      </c>
      <c r="J44" s="138" t="str">
        <f>IF(G44="Maak uw keuze (verplicht!)","Keuze maken in kolom G",IF(G44="Nee, niet verkrijgbaar",0,IF(G44="Ja, optioneel (tegen meerprijs)",0.3*I44,IF(G44="Ja, standaard onderdeel van (prijs) basisuitvoering",I44))))</f>
        <v>Keuze maken in kolom G</v>
      </c>
    </row>
    <row r="45" spans="1:10" s="29" customFormat="1" ht="12.75">
      <c r="A45" s="133"/>
      <c r="B45" s="21"/>
      <c r="C45" s="21"/>
      <c r="D45" s="22"/>
      <c r="E45" s="187"/>
      <c r="F45" s="24"/>
      <c r="G45" s="21"/>
      <c r="H45" s="21"/>
      <c r="I45" s="21"/>
      <c r="J45" s="156"/>
    </row>
    <row r="46" spans="1:10" s="29" customFormat="1" ht="12.75">
      <c r="A46" s="153">
        <v>32</v>
      </c>
      <c r="B46" s="18" t="s">
        <v>59</v>
      </c>
      <c r="C46" s="18" t="s">
        <v>60</v>
      </c>
      <c r="D46" s="72" t="s">
        <v>10</v>
      </c>
      <c r="E46" s="187"/>
      <c r="F46" s="88"/>
      <c r="G46" s="27" t="s">
        <v>21</v>
      </c>
      <c r="H46" s="27"/>
      <c r="I46" s="27" t="s">
        <v>21</v>
      </c>
      <c r="J46" s="137" t="s">
        <v>21</v>
      </c>
    </row>
    <row r="47" spans="1:10" s="29" customFormat="1" ht="12.75">
      <c r="A47" s="133"/>
      <c r="B47" s="21"/>
      <c r="C47" s="21"/>
      <c r="D47" s="22"/>
      <c r="E47" s="187"/>
      <c r="F47" s="24"/>
      <c r="G47" s="21"/>
      <c r="H47" s="21"/>
      <c r="I47" s="21"/>
      <c r="J47" s="156"/>
    </row>
    <row r="48" spans="1:10" s="29" customFormat="1" ht="12.75">
      <c r="A48" s="136">
        <v>33</v>
      </c>
      <c r="B48" s="236" t="s">
        <v>61</v>
      </c>
      <c r="C48" s="18" t="s">
        <v>62</v>
      </c>
      <c r="D48" s="72" t="s">
        <v>10</v>
      </c>
      <c r="E48" s="187"/>
      <c r="F48" s="88"/>
      <c r="G48" s="27" t="s">
        <v>21</v>
      </c>
      <c r="H48" s="27"/>
      <c r="I48" s="27" t="s">
        <v>21</v>
      </c>
      <c r="J48" s="137" t="s">
        <v>21</v>
      </c>
    </row>
    <row r="49" spans="1:10" s="29" customFormat="1" ht="12.75">
      <c r="A49" s="136">
        <v>34</v>
      </c>
      <c r="B49" s="238"/>
      <c r="C49" s="18" t="s">
        <v>63</v>
      </c>
      <c r="D49" s="72" t="s">
        <v>10</v>
      </c>
      <c r="E49" s="187"/>
      <c r="F49" s="88"/>
      <c r="G49" s="27" t="s">
        <v>21</v>
      </c>
      <c r="H49" s="27"/>
      <c r="I49" s="27" t="s">
        <v>21</v>
      </c>
      <c r="J49" s="137" t="s">
        <v>21</v>
      </c>
    </row>
    <row r="50" spans="1:10" s="29" customFormat="1" ht="54.75" customHeight="1">
      <c r="A50" s="147" t="s">
        <v>64</v>
      </c>
      <c r="B50" s="75"/>
      <c r="C50" s="76"/>
      <c r="D50" s="77"/>
      <c r="E50" s="90"/>
      <c r="F50" s="78"/>
      <c r="G50" s="79"/>
      <c r="H50" s="80" t="s">
        <v>65</v>
      </c>
      <c r="I50" s="80" t="s">
        <v>66</v>
      </c>
      <c r="J50" s="189" t="s">
        <v>67</v>
      </c>
    </row>
    <row r="51" spans="1:10" s="6" customFormat="1" ht="38.25" customHeight="1">
      <c r="A51" s="257"/>
      <c r="B51" s="258"/>
      <c r="C51" s="258"/>
      <c r="D51" s="258"/>
      <c r="E51" s="258"/>
      <c r="F51" s="258"/>
      <c r="G51" s="190"/>
      <c r="H51" s="191">
        <f>SUM(H6:H49)</f>
        <v>0</v>
      </c>
      <c r="I51" s="192">
        <f>SUM(I9:I49)</f>
        <v>500</v>
      </c>
      <c r="J51" s="193">
        <f>SUM(J9:J49)</f>
        <v>0</v>
      </c>
    </row>
    <row r="52" spans="1:10" s="6" customFormat="1" ht="38.25" customHeight="1">
      <c r="A52" s="157"/>
      <c r="B52" s="81"/>
      <c r="C52" s="81"/>
      <c r="D52" s="81"/>
      <c r="E52" s="81"/>
      <c r="F52" s="81"/>
      <c r="G52" s="194"/>
      <c r="H52" s="195"/>
      <c r="I52" s="196"/>
      <c r="J52" s="197"/>
    </row>
    <row r="53" spans="1:10" s="6" customFormat="1" ht="24" customHeight="1" thickBot="1">
      <c r="A53" s="158"/>
      <c r="B53" s="150" t="s">
        <v>68</v>
      </c>
      <c r="C53" s="217" t="s">
        <v>69</v>
      </c>
      <c r="D53" s="218"/>
      <c r="E53" s="159"/>
      <c r="F53" s="159"/>
      <c r="G53" s="198"/>
      <c r="H53" s="199"/>
      <c r="I53" s="200"/>
      <c r="J53" s="201"/>
    </row>
    <row r="54" spans="1:10" s="6" customFormat="1" ht="22.5" customHeight="1">
      <c r="A54" s="81"/>
      <c r="B54" s="81" t="s">
        <v>70</v>
      </c>
      <c r="C54" s="81"/>
      <c r="D54" s="81"/>
      <c r="E54" s="81"/>
      <c r="F54" s="81"/>
      <c r="G54" s="194"/>
      <c r="H54" s="195"/>
      <c r="I54" s="196"/>
      <c r="J54" s="196"/>
    </row>
    <row r="55" spans="1:10" s="6" customFormat="1" ht="38.25" customHeight="1">
      <c r="A55" s="81"/>
      <c r="B55" s="81"/>
      <c r="C55" s="81"/>
      <c r="D55" s="81"/>
      <c r="E55" s="81"/>
      <c r="F55" s="81"/>
      <c r="G55" s="194"/>
      <c r="H55" s="195"/>
      <c r="I55" s="196"/>
      <c r="J55" s="196"/>
    </row>
    <row r="56" spans="1:10" ht="15.95" customHeight="1"/>
    <row r="57" spans="1:10" ht="15.95" customHeight="1"/>
  </sheetData>
  <mergeCells count="16">
    <mergeCell ref="C53:D53"/>
    <mergeCell ref="A1:J1"/>
    <mergeCell ref="A2:J2"/>
    <mergeCell ref="A3:J3"/>
    <mergeCell ref="A4:J4"/>
    <mergeCell ref="A6:B6"/>
    <mergeCell ref="B9:B11"/>
    <mergeCell ref="B13:B17"/>
    <mergeCell ref="E5:J6"/>
    <mergeCell ref="A7:D7"/>
    <mergeCell ref="F7:J7"/>
    <mergeCell ref="B48:B49"/>
    <mergeCell ref="B21:B34"/>
    <mergeCell ref="B36:B41"/>
    <mergeCell ref="B43:B44"/>
    <mergeCell ref="A51:F51"/>
  </mergeCells>
  <conditionalFormatting sqref="D6 E50">
    <cfRule type="cellIs" dxfId="159" priority="34" operator="equal">
      <formula>"Nee"</formula>
    </cfRule>
  </conditionalFormatting>
  <conditionalFormatting sqref="D6 E50">
    <cfRule type="cellIs" dxfId="158" priority="33" operator="equal">
      <formula>"Ja"</formula>
    </cfRule>
  </conditionalFormatting>
  <conditionalFormatting sqref="D9:D11">
    <cfRule type="cellIs" dxfId="157" priority="32" operator="equal">
      <formula>"Nee"</formula>
    </cfRule>
  </conditionalFormatting>
  <conditionalFormatting sqref="D9:D11">
    <cfRule type="cellIs" dxfId="156" priority="31" operator="equal">
      <formula>"Ja"</formula>
    </cfRule>
  </conditionalFormatting>
  <conditionalFormatting sqref="D13:D16">
    <cfRule type="cellIs" dxfId="155" priority="30" operator="equal">
      <formula>"Nee"</formula>
    </cfRule>
  </conditionalFormatting>
  <conditionalFormatting sqref="D13:D16">
    <cfRule type="cellIs" dxfId="154" priority="29" operator="equal">
      <formula>"Ja"</formula>
    </cfRule>
  </conditionalFormatting>
  <conditionalFormatting sqref="D19">
    <cfRule type="cellIs" dxfId="153" priority="28" operator="equal">
      <formula>"Nee"</formula>
    </cfRule>
  </conditionalFormatting>
  <conditionalFormatting sqref="D19">
    <cfRule type="cellIs" dxfId="152" priority="27" operator="equal">
      <formula>"Ja"</formula>
    </cfRule>
  </conditionalFormatting>
  <conditionalFormatting sqref="D21:D34">
    <cfRule type="cellIs" dxfId="151" priority="26" operator="equal">
      <formula>"Nee"</formula>
    </cfRule>
  </conditionalFormatting>
  <conditionalFormatting sqref="D21:D34">
    <cfRule type="cellIs" dxfId="150" priority="25" operator="equal">
      <formula>"Ja"</formula>
    </cfRule>
  </conditionalFormatting>
  <conditionalFormatting sqref="D36">
    <cfRule type="cellIs" dxfId="149" priority="10" operator="equal">
      <formula>"Nee"</formula>
    </cfRule>
  </conditionalFormatting>
  <conditionalFormatting sqref="D36">
    <cfRule type="cellIs" dxfId="148" priority="9" operator="equal">
      <formula>"Ja"</formula>
    </cfRule>
  </conditionalFormatting>
  <conditionalFormatting sqref="D38:D41">
    <cfRule type="cellIs" dxfId="147" priority="8" operator="equal">
      <formula>"Nee"</formula>
    </cfRule>
  </conditionalFormatting>
  <conditionalFormatting sqref="D38:D41">
    <cfRule type="cellIs" dxfId="146" priority="7" operator="equal">
      <formula>"Ja"</formula>
    </cfRule>
  </conditionalFormatting>
  <conditionalFormatting sqref="D43">
    <cfRule type="cellIs" dxfId="145" priority="6" operator="equal">
      <formula>"Nee"</formula>
    </cfRule>
  </conditionalFormatting>
  <conditionalFormatting sqref="D43">
    <cfRule type="cellIs" dxfId="144" priority="5" operator="equal">
      <formula>"Ja"</formula>
    </cfRule>
  </conditionalFormatting>
  <conditionalFormatting sqref="D46">
    <cfRule type="cellIs" dxfId="143" priority="4" operator="equal">
      <formula>"Nee"</formula>
    </cfRule>
  </conditionalFormatting>
  <conditionalFormatting sqref="D46">
    <cfRule type="cellIs" dxfId="142" priority="3" operator="equal">
      <formula>"Ja"</formula>
    </cfRule>
  </conditionalFormatting>
  <conditionalFormatting sqref="D48:D50">
    <cfRule type="cellIs" dxfId="141" priority="2" operator="equal">
      <formula>"Nee"</formula>
    </cfRule>
  </conditionalFormatting>
  <conditionalFormatting sqref="D48:D50">
    <cfRule type="cellIs" dxfId="140" priority="1" operator="equal">
      <formula>"Ja"</formula>
    </cfRule>
  </conditionalFormatting>
  <dataValidations count="2">
    <dataValidation type="list" allowBlank="1" showInputMessage="1" showErrorMessage="1" sqref="D6 D46:E46 D36:E36 D9:E11 D19:E19 D21:E34 D38:E41 D48:E50 D13:E16 E43:E44 D43" xr:uid="{1A51EA83-48E0-4790-AC9F-0483F4956156}">
      <formula1>"Maak uw keuze, Ja, Nee"</formula1>
    </dataValidation>
    <dataValidation type="list" allowBlank="1" showInputMessage="1" showErrorMessage="1" sqref="G15 G44 G17 G37 G22" xr:uid="{FA3172A5-13F2-41C0-97F4-9083E5856139}">
      <formula1>$L$1:$L$4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B3013-3A9F-4202-90A2-2CF13FED39AB}">
  <dimension ref="A1:L57"/>
  <sheetViews>
    <sheetView tabSelected="1" workbookViewId="0">
      <selection activeCell="B21" sqref="B21:B37"/>
    </sheetView>
  </sheetViews>
  <sheetFormatPr defaultColWidth="7.6640625" defaultRowHeight="15.95" customHeight="1" zeroHeight="1"/>
  <cols>
    <col min="1" max="1" width="3.33203125" style="3" bestFit="1" customWidth="1"/>
    <col min="2" max="2" width="32.109375" bestFit="1" customWidth="1"/>
    <col min="3" max="3" width="54.88671875" customWidth="1"/>
    <col min="4" max="4" width="22.6640625" customWidth="1"/>
    <col min="5" max="5" width="5.21875" customWidth="1"/>
    <col min="6" max="6" width="35.44140625" customWidth="1"/>
    <col min="7" max="7" width="29.77734375" customWidth="1"/>
    <col min="8" max="8" width="15.6640625" customWidth="1"/>
    <col min="9" max="9" width="19.77734375" bestFit="1" customWidth="1"/>
    <col min="10" max="10" width="20" bestFit="1" customWidth="1"/>
    <col min="12" max="12" width="0" hidden="1" customWidth="1"/>
  </cols>
  <sheetData>
    <row r="1" spans="1:12" ht="81.75" customHeight="1">
      <c r="A1" s="219" t="s">
        <v>0</v>
      </c>
      <c r="B1" s="220"/>
      <c r="C1" s="220"/>
      <c r="D1" s="220"/>
      <c r="E1" s="220"/>
      <c r="F1" s="220"/>
      <c r="G1" s="220"/>
      <c r="H1" s="220"/>
      <c r="I1" s="220"/>
      <c r="J1" s="221"/>
      <c r="L1" t="s">
        <v>1</v>
      </c>
    </row>
    <row r="2" spans="1:12" ht="18.75" customHeight="1">
      <c r="A2" s="222" t="s">
        <v>216</v>
      </c>
      <c r="B2" s="223"/>
      <c r="C2" s="223"/>
      <c r="D2" s="223"/>
      <c r="E2" s="223"/>
      <c r="F2" s="223"/>
      <c r="G2" s="223"/>
      <c r="H2" s="223"/>
      <c r="I2" s="223"/>
      <c r="J2" s="224"/>
      <c r="L2" t="s">
        <v>2</v>
      </c>
    </row>
    <row r="3" spans="1:12" ht="95.25" customHeight="1">
      <c r="A3" s="225" t="s">
        <v>3</v>
      </c>
      <c r="B3" s="226"/>
      <c r="C3" s="226"/>
      <c r="D3" s="226"/>
      <c r="E3" s="226"/>
      <c r="F3" s="226"/>
      <c r="G3" s="226"/>
      <c r="H3" s="226"/>
      <c r="I3" s="226"/>
      <c r="J3" s="227"/>
      <c r="L3" s="29" t="s">
        <v>4</v>
      </c>
    </row>
    <row r="4" spans="1:12" ht="24" customHeight="1">
      <c r="A4" s="228" t="s">
        <v>71</v>
      </c>
      <c r="B4" s="229"/>
      <c r="C4" s="229"/>
      <c r="D4" s="229"/>
      <c r="E4" s="229"/>
      <c r="F4" s="229"/>
      <c r="G4" s="229"/>
      <c r="H4" s="229"/>
      <c r="I4" s="229"/>
      <c r="J4" s="230"/>
      <c r="L4" s="29" t="s">
        <v>6</v>
      </c>
    </row>
    <row r="5" spans="1:12" ht="25.5">
      <c r="A5" s="130" t="s">
        <v>7</v>
      </c>
      <c r="B5" s="70"/>
      <c r="C5" s="70"/>
      <c r="D5" s="69" t="s">
        <v>8</v>
      </c>
      <c r="E5" s="239"/>
      <c r="F5" s="240"/>
      <c r="G5" s="240"/>
      <c r="H5" s="240"/>
      <c r="I5" s="240"/>
      <c r="J5" s="241"/>
    </row>
    <row r="6" spans="1:12" s="29" customFormat="1" ht="27" customHeight="1">
      <c r="A6" s="231"/>
      <c r="B6" s="232"/>
      <c r="C6" s="26" t="s">
        <v>72</v>
      </c>
      <c r="D6" s="72" t="s">
        <v>10</v>
      </c>
      <c r="E6" s="242"/>
      <c r="F6" s="243"/>
      <c r="G6" s="243"/>
      <c r="H6" s="243"/>
      <c r="I6" s="243"/>
      <c r="J6" s="244"/>
    </row>
    <row r="7" spans="1:12" ht="27" customHeight="1">
      <c r="A7" s="245" t="s">
        <v>11</v>
      </c>
      <c r="B7" s="246"/>
      <c r="C7" s="246"/>
      <c r="D7" s="246"/>
      <c r="E7" s="187"/>
      <c r="F7" s="247" t="s">
        <v>12</v>
      </c>
      <c r="G7" s="246"/>
      <c r="H7" s="246"/>
      <c r="I7" s="246"/>
      <c r="J7" s="248"/>
    </row>
    <row r="8" spans="1:12" s="29" customFormat="1" ht="25.5">
      <c r="A8" s="130" t="s">
        <v>13</v>
      </c>
      <c r="B8" s="70"/>
      <c r="C8" s="70"/>
      <c r="D8" s="69" t="s">
        <v>8</v>
      </c>
      <c r="E8" s="187"/>
      <c r="F8" s="73" t="s">
        <v>14</v>
      </c>
      <c r="G8" s="73" t="s">
        <v>15</v>
      </c>
      <c r="H8" s="73" t="s">
        <v>16</v>
      </c>
      <c r="I8" s="73" t="s">
        <v>17</v>
      </c>
      <c r="J8" s="188" t="s">
        <v>18</v>
      </c>
    </row>
    <row r="9" spans="1:12" s="29" customFormat="1" ht="12.75">
      <c r="A9" s="153">
        <v>1</v>
      </c>
      <c r="B9" s="233"/>
      <c r="C9" s="8" t="s">
        <v>73</v>
      </c>
      <c r="D9" s="72" t="s">
        <v>10</v>
      </c>
      <c r="E9" s="187"/>
      <c r="F9" s="82"/>
      <c r="G9" s="27" t="s">
        <v>21</v>
      </c>
      <c r="H9" s="27"/>
      <c r="I9" s="27" t="s">
        <v>21</v>
      </c>
      <c r="J9" s="137" t="s">
        <v>21</v>
      </c>
    </row>
    <row r="10" spans="1:12" s="29" customFormat="1" ht="12.75">
      <c r="A10" s="153">
        <v>2</v>
      </c>
      <c r="B10" s="234"/>
      <c r="C10" s="9" t="s">
        <v>74</v>
      </c>
      <c r="D10" s="72" t="s">
        <v>10</v>
      </c>
      <c r="E10" s="187"/>
      <c r="F10" s="83"/>
      <c r="G10" s="27" t="s">
        <v>21</v>
      </c>
      <c r="H10" s="27"/>
      <c r="I10" s="27" t="s">
        <v>21</v>
      </c>
      <c r="J10" s="137" t="s">
        <v>21</v>
      </c>
    </row>
    <row r="11" spans="1:12" s="29" customFormat="1" ht="12.75">
      <c r="A11" s="153">
        <v>3</v>
      </c>
      <c r="B11" s="235"/>
      <c r="C11" s="10" t="s">
        <v>75</v>
      </c>
      <c r="D11" s="72" t="s">
        <v>10</v>
      </c>
      <c r="E11" s="187"/>
      <c r="F11" s="82"/>
      <c r="G11" s="27" t="s">
        <v>21</v>
      </c>
      <c r="H11" s="27"/>
      <c r="I11" s="27" t="s">
        <v>21</v>
      </c>
      <c r="J11" s="137" t="s">
        <v>21</v>
      </c>
    </row>
    <row r="12" spans="1:12" s="29" customFormat="1" ht="12.75">
      <c r="A12" s="154"/>
      <c r="B12" s="23"/>
      <c r="C12" s="23"/>
      <c r="D12" s="23"/>
      <c r="E12" s="187"/>
      <c r="F12" s="23"/>
      <c r="G12" s="23"/>
      <c r="H12" s="23"/>
      <c r="I12" s="23"/>
      <c r="J12" s="155"/>
    </row>
    <row r="13" spans="1:12" s="29" customFormat="1" ht="12.75">
      <c r="A13" s="136">
        <v>4</v>
      </c>
      <c r="B13" s="236" t="s">
        <v>24</v>
      </c>
      <c r="C13" s="7" t="s">
        <v>25</v>
      </c>
      <c r="D13" s="72" t="s">
        <v>10</v>
      </c>
      <c r="E13" s="187"/>
      <c r="F13" s="84"/>
      <c r="G13" s="27" t="s">
        <v>21</v>
      </c>
      <c r="H13" s="27"/>
      <c r="I13" s="1" t="s">
        <v>21</v>
      </c>
      <c r="J13" s="137" t="s">
        <v>21</v>
      </c>
    </row>
    <row r="14" spans="1:12" s="29" customFormat="1" ht="12.75">
      <c r="A14" s="136">
        <v>5</v>
      </c>
      <c r="B14" s="237"/>
      <c r="C14" s="7" t="s">
        <v>76</v>
      </c>
      <c r="D14" s="72" t="s">
        <v>10</v>
      </c>
      <c r="E14" s="187"/>
      <c r="F14" s="84" t="s">
        <v>27</v>
      </c>
      <c r="G14" s="27" t="s">
        <v>21</v>
      </c>
      <c r="H14" s="27"/>
      <c r="I14" s="1" t="s">
        <v>21</v>
      </c>
      <c r="J14" s="137" t="s">
        <v>21</v>
      </c>
    </row>
    <row r="15" spans="1:12" s="29" customFormat="1" ht="12.75">
      <c r="A15" s="136">
        <v>6</v>
      </c>
      <c r="B15" s="237"/>
      <c r="C15" s="7" t="s">
        <v>77</v>
      </c>
      <c r="D15" s="72" t="s">
        <v>10</v>
      </c>
      <c r="E15" s="187"/>
      <c r="F15" s="84" t="s">
        <v>29</v>
      </c>
      <c r="G15" s="32" t="s">
        <v>1</v>
      </c>
      <c r="H15" s="71">
        <v>0</v>
      </c>
      <c r="I15" s="35">
        <v>100</v>
      </c>
      <c r="J15" s="138" t="str">
        <f>IF(G15="Maak uw keuze (verplicht!)","Keuze maken in kolom G",IF(G15="Nee, niet verkrijgbaar",0,IF(G15="Ja, optioneel (tegen meerprijs)",0.3*I15,IF(G15="Ja, standaard onderdeel van (prijs) basisuitvoering",I15))))</f>
        <v>Keuze maken in kolom G</v>
      </c>
    </row>
    <row r="16" spans="1:12" s="29" customFormat="1" ht="12.75">
      <c r="A16" s="136">
        <v>7</v>
      </c>
      <c r="B16" s="237"/>
      <c r="C16" s="7" t="s">
        <v>30</v>
      </c>
      <c r="D16" s="72" t="s">
        <v>10</v>
      </c>
      <c r="E16" s="187"/>
      <c r="F16" s="84" t="s">
        <v>27</v>
      </c>
      <c r="G16" s="27" t="s">
        <v>21</v>
      </c>
      <c r="H16" s="27"/>
      <c r="I16" s="1" t="s">
        <v>21</v>
      </c>
      <c r="J16" s="137" t="s">
        <v>21</v>
      </c>
    </row>
    <row r="17" spans="1:10" s="29" customFormat="1" ht="12.75">
      <c r="A17" s="136">
        <v>8</v>
      </c>
      <c r="B17" s="238"/>
      <c r="C17" s="12"/>
      <c r="D17" s="74" t="s">
        <v>21</v>
      </c>
      <c r="E17" s="187"/>
      <c r="F17" s="84" t="s">
        <v>31</v>
      </c>
      <c r="G17" s="32" t="s">
        <v>1</v>
      </c>
      <c r="H17" s="71">
        <v>0</v>
      </c>
      <c r="I17" s="35">
        <v>100</v>
      </c>
      <c r="J17" s="138" t="str">
        <f>IF(G17="Maak uw keuze (verplicht!)","Keuze maken in kolom G",IF(G17="Nee, niet verkrijgbaar",0,IF(G17="Ja, optioneel (tegen meerprijs)",0.3*I17,IF(G17="Ja, standaard onderdeel van (prijs) basisuitvoering",I17))))</f>
        <v>Keuze maken in kolom G</v>
      </c>
    </row>
    <row r="18" spans="1:10" s="29" customFormat="1" ht="12.75">
      <c r="A18" s="133"/>
      <c r="B18" s="21"/>
      <c r="C18" s="21"/>
      <c r="D18" s="22"/>
      <c r="E18" s="187"/>
      <c r="F18" s="24"/>
      <c r="G18" s="21"/>
      <c r="H18" s="21"/>
      <c r="I18" s="21"/>
      <c r="J18" s="156"/>
    </row>
    <row r="19" spans="1:10" s="29" customFormat="1" ht="12.75">
      <c r="A19" s="136">
        <v>8</v>
      </c>
      <c r="B19" s="13" t="s">
        <v>32</v>
      </c>
      <c r="C19" s="14" t="s">
        <v>222</v>
      </c>
      <c r="D19" s="72" t="s">
        <v>10</v>
      </c>
      <c r="E19" s="187"/>
      <c r="F19" s="91" t="s">
        <v>78</v>
      </c>
      <c r="G19" s="32" t="s">
        <v>1</v>
      </c>
      <c r="H19" s="71">
        <v>0</v>
      </c>
      <c r="I19" s="28">
        <v>200</v>
      </c>
      <c r="J19" s="138" t="str">
        <f>IF(G19="Maak uw keuze (verplicht!)","Keuze maken in kolom G",IF(G19="Nee, niet verkrijgbaar",0,IF(G19="Ja, optioneel (tegen meerprijs)",0.3*I19,IF(G19="Ja, standaard onderdeel van (prijs) basisuitvoering",I19))))</f>
        <v>Keuze maken in kolom G</v>
      </c>
    </row>
    <row r="20" spans="1:10" s="29" customFormat="1" ht="12.75">
      <c r="A20" s="133"/>
      <c r="B20" s="21"/>
      <c r="C20" s="21"/>
      <c r="D20" s="22"/>
      <c r="E20" s="187"/>
      <c r="F20" s="24"/>
      <c r="G20" s="21"/>
      <c r="H20" s="21"/>
      <c r="I20" s="21"/>
      <c r="J20" s="156"/>
    </row>
    <row r="21" spans="1:10" s="29" customFormat="1" ht="12.75">
      <c r="A21" s="136">
        <v>9</v>
      </c>
      <c r="B21" s="249" t="s">
        <v>33</v>
      </c>
      <c r="C21" s="7" t="s">
        <v>34</v>
      </c>
      <c r="D21" s="72" t="s">
        <v>10</v>
      </c>
      <c r="E21" s="187"/>
      <c r="F21" s="86"/>
      <c r="G21" s="27" t="s">
        <v>21</v>
      </c>
      <c r="H21" s="27"/>
      <c r="I21" s="27" t="s">
        <v>21</v>
      </c>
      <c r="J21" s="137" t="s">
        <v>21</v>
      </c>
    </row>
    <row r="22" spans="1:10" s="29" customFormat="1" ht="12.75">
      <c r="A22" s="136">
        <v>10</v>
      </c>
      <c r="B22" s="250"/>
      <c r="C22" s="7" t="s">
        <v>35</v>
      </c>
      <c r="D22" s="72" t="s">
        <v>10</v>
      </c>
      <c r="E22" s="187"/>
      <c r="F22" s="87" t="s">
        <v>79</v>
      </c>
      <c r="G22" s="32" t="s">
        <v>1</v>
      </c>
      <c r="H22" s="71">
        <v>0</v>
      </c>
      <c r="I22" s="28">
        <v>200</v>
      </c>
      <c r="J22" s="138" t="str">
        <f>IF(G22="Maak uw keuze (verplicht!)","Keuze maken in kolom G",IF(G22="Nee, niet verkrijgbaar",0,IF(G22="Ja, optioneel (tegen meerprijs)",0.3*I22,IF(G22="Ja, standaard onderdeel van (prijs) basisuitvoering",I22))))</f>
        <v>Keuze maken in kolom G</v>
      </c>
    </row>
    <row r="23" spans="1:10" s="29" customFormat="1" ht="12.75">
      <c r="A23" s="136">
        <v>11</v>
      </c>
      <c r="B23" s="250"/>
      <c r="C23" s="7" t="s">
        <v>37</v>
      </c>
      <c r="D23" s="72" t="s">
        <v>10</v>
      </c>
      <c r="E23" s="187"/>
      <c r="F23" s="88"/>
      <c r="G23" s="27" t="s">
        <v>21</v>
      </c>
      <c r="H23" s="27"/>
      <c r="I23" s="27" t="s">
        <v>21</v>
      </c>
      <c r="J23" s="137" t="s">
        <v>21</v>
      </c>
    </row>
    <row r="24" spans="1:10" s="29" customFormat="1" ht="12.75">
      <c r="A24" s="136">
        <v>12</v>
      </c>
      <c r="B24" s="250"/>
      <c r="C24" s="34" t="s">
        <v>38</v>
      </c>
      <c r="D24" s="72" t="s">
        <v>10</v>
      </c>
      <c r="E24" s="187"/>
      <c r="F24" s="88"/>
      <c r="G24" s="27" t="s">
        <v>21</v>
      </c>
      <c r="H24" s="27"/>
      <c r="I24" s="27" t="s">
        <v>21</v>
      </c>
      <c r="J24" s="137" t="s">
        <v>21</v>
      </c>
    </row>
    <row r="25" spans="1:10" s="29" customFormat="1" ht="12.75">
      <c r="A25" s="136">
        <v>13</v>
      </c>
      <c r="B25" s="250"/>
      <c r="C25" s="18" t="s">
        <v>80</v>
      </c>
      <c r="D25" s="72" t="s">
        <v>10</v>
      </c>
      <c r="E25" s="187"/>
      <c r="F25" s="88"/>
      <c r="G25" s="27" t="s">
        <v>21</v>
      </c>
      <c r="H25" s="27"/>
      <c r="I25" s="27" t="s">
        <v>21</v>
      </c>
      <c r="J25" s="137" t="s">
        <v>21</v>
      </c>
    </row>
    <row r="26" spans="1:10" s="29" customFormat="1" ht="12.75">
      <c r="A26" s="136">
        <v>14</v>
      </c>
      <c r="B26" s="250"/>
      <c r="C26" s="18" t="s">
        <v>81</v>
      </c>
      <c r="D26" s="72" t="s">
        <v>10</v>
      </c>
      <c r="E26" s="187"/>
      <c r="F26" s="88"/>
      <c r="G26" s="27" t="s">
        <v>21</v>
      </c>
      <c r="H26" s="27"/>
      <c r="I26" s="27" t="s">
        <v>21</v>
      </c>
      <c r="J26" s="137" t="s">
        <v>21</v>
      </c>
    </row>
    <row r="27" spans="1:10" s="29" customFormat="1" ht="12.75">
      <c r="A27" s="136">
        <v>15</v>
      </c>
      <c r="B27" s="250"/>
      <c r="C27" s="18" t="s">
        <v>39</v>
      </c>
      <c r="D27" s="72" t="s">
        <v>10</v>
      </c>
      <c r="E27" s="187"/>
      <c r="F27" s="88"/>
      <c r="G27" s="27" t="s">
        <v>21</v>
      </c>
      <c r="H27" s="27"/>
      <c r="I27" s="27" t="s">
        <v>21</v>
      </c>
      <c r="J27" s="137" t="s">
        <v>21</v>
      </c>
    </row>
    <row r="28" spans="1:10" s="29" customFormat="1" ht="12.75">
      <c r="A28" s="136">
        <v>16</v>
      </c>
      <c r="B28" s="250"/>
      <c r="C28" s="18" t="s">
        <v>82</v>
      </c>
      <c r="D28" s="72" t="s">
        <v>10</v>
      </c>
      <c r="E28" s="187"/>
      <c r="F28" s="88"/>
      <c r="G28" s="27" t="s">
        <v>21</v>
      </c>
      <c r="H28" s="27"/>
      <c r="I28" s="27" t="s">
        <v>21</v>
      </c>
      <c r="J28" s="137" t="s">
        <v>21</v>
      </c>
    </row>
    <row r="29" spans="1:10" s="29" customFormat="1" ht="12.75">
      <c r="A29" s="136">
        <v>17</v>
      </c>
      <c r="B29" s="250"/>
      <c r="C29" s="34" t="s">
        <v>83</v>
      </c>
      <c r="D29" s="72" t="s">
        <v>10</v>
      </c>
      <c r="E29" s="187"/>
      <c r="F29" s="88"/>
      <c r="G29" s="27" t="s">
        <v>21</v>
      </c>
      <c r="H29" s="27"/>
      <c r="I29" s="27" t="s">
        <v>21</v>
      </c>
      <c r="J29" s="137" t="s">
        <v>21</v>
      </c>
    </row>
    <row r="30" spans="1:10" s="29" customFormat="1" ht="12.75">
      <c r="A30" s="136">
        <v>18</v>
      </c>
      <c r="B30" s="250"/>
      <c r="C30" s="34" t="s">
        <v>84</v>
      </c>
      <c r="D30" s="72" t="s">
        <v>10</v>
      </c>
      <c r="E30" s="187"/>
      <c r="F30" s="88"/>
      <c r="G30" s="27" t="s">
        <v>21</v>
      </c>
      <c r="H30" s="27"/>
      <c r="I30" s="27" t="s">
        <v>21</v>
      </c>
      <c r="J30" s="137" t="s">
        <v>21</v>
      </c>
    </row>
    <row r="31" spans="1:10" s="29" customFormat="1" ht="12.75">
      <c r="A31" s="136">
        <v>19</v>
      </c>
      <c r="B31" s="250"/>
      <c r="C31" s="18" t="s">
        <v>85</v>
      </c>
      <c r="D31" s="72" t="s">
        <v>10</v>
      </c>
      <c r="E31" s="187"/>
      <c r="F31" s="88"/>
      <c r="G31" s="27" t="s">
        <v>21</v>
      </c>
      <c r="H31" s="27"/>
      <c r="I31" s="27" t="s">
        <v>21</v>
      </c>
      <c r="J31" s="137" t="s">
        <v>21</v>
      </c>
    </row>
    <row r="32" spans="1:10" s="29" customFormat="1" ht="12.75">
      <c r="A32" s="136">
        <v>20</v>
      </c>
      <c r="B32" s="250"/>
      <c r="C32" s="34" t="s">
        <v>86</v>
      </c>
      <c r="D32" s="72" t="s">
        <v>10</v>
      </c>
      <c r="E32" s="187"/>
      <c r="F32" s="88"/>
      <c r="G32" s="27" t="s">
        <v>21</v>
      </c>
      <c r="H32" s="27"/>
      <c r="I32" s="27" t="s">
        <v>21</v>
      </c>
      <c r="J32" s="137" t="s">
        <v>21</v>
      </c>
    </row>
    <row r="33" spans="1:10" s="29" customFormat="1" ht="12.75">
      <c r="A33" s="136">
        <v>21</v>
      </c>
      <c r="B33" s="250"/>
      <c r="C33" s="34" t="s">
        <v>45</v>
      </c>
      <c r="D33" s="72" t="s">
        <v>10</v>
      </c>
      <c r="E33" s="187"/>
      <c r="F33" s="88"/>
      <c r="G33" s="27" t="s">
        <v>21</v>
      </c>
      <c r="H33" s="27"/>
      <c r="I33" s="27" t="s">
        <v>21</v>
      </c>
      <c r="J33" s="137" t="s">
        <v>21</v>
      </c>
    </row>
    <row r="34" spans="1:10" s="29" customFormat="1" ht="12.75">
      <c r="A34" s="136">
        <v>22</v>
      </c>
      <c r="B34" s="250"/>
      <c r="C34" s="34" t="s">
        <v>46</v>
      </c>
      <c r="D34" s="72" t="s">
        <v>10</v>
      </c>
      <c r="E34" s="187"/>
      <c r="F34" s="88"/>
      <c r="G34" s="27" t="s">
        <v>21</v>
      </c>
      <c r="H34" s="27"/>
      <c r="I34" s="27" t="s">
        <v>21</v>
      </c>
      <c r="J34" s="137" t="s">
        <v>21</v>
      </c>
    </row>
    <row r="35" spans="1:10" s="29" customFormat="1" ht="12.75">
      <c r="A35" s="136">
        <v>23</v>
      </c>
      <c r="B35" s="250"/>
      <c r="C35" s="18" t="s">
        <v>47</v>
      </c>
      <c r="D35" s="72" t="s">
        <v>10</v>
      </c>
      <c r="E35" s="187"/>
      <c r="F35" s="88"/>
      <c r="G35" s="27" t="s">
        <v>21</v>
      </c>
      <c r="H35" s="27"/>
      <c r="I35" s="27" t="s">
        <v>21</v>
      </c>
      <c r="J35" s="137" t="s">
        <v>21</v>
      </c>
    </row>
    <row r="36" spans="1:10" s="29" customFormat="1" ht="12.75">
      <c r="A36" s="136">
        <v>24</v>
      </c>
      <c r="B36" s="250"/>
      <c r="C36" s="18" t="s">
        <v>87</v>
      </c>
      <c r="D36" s="72" t="s">
        <v>10</v>
      </c>
      <c r="E36" s="187"/>
      <c r="F36" s="88"/>
      <c r="G36" s="27" t="s">
        <v>21</v>
      </c>
      <c r="H36" s="27"/>
      <c r="I36" s="27" t="s">
        <v>21</v>
      </c>
      <c r="J36" s="137" t="s">
        <v>21</v>
      </c>
    </row>
    <row r="37" spans="1:10" s="29" customFormat="1" ht="12.75">
      <c r="A37" s="136">
        <v>25</v>
      </c>
      <c r="B37" s="251"/>
      <c r="C37" s="18" t="s">
        <v>48</v>
      </c>
      <c r="D37" s="72" t="s">
        <v>10</v>
      </c>
      <c r="E37" s="187"/>
      <c r="F37" s="88"/>
      <c r="G37" s="27" t="s">
        <v>21</v>
      </c>
      <c r="H37" s="27"/>
      <c r="I37" s="27" t="s">
        <v>21</v>
      </c>
      <c r="J37" s="137" t="s">
        <v>21</v>
      </c>
    </row>
    <row r="38" spans="1:10" s="29" customFormat="1" ht="12.75">
      <c r="A38" s="133"/>
      <c r="B38" s="21"/>
      <c r="C38" s="21"/>
      <c r="D38" s="22"/>
      <c r="E38" s="187"/>
      <c r="F38" s="24"/>
      <c r="G38" s="21"/>
      <c r="H38" s="21"/>
      <c r="I38" s="21"/>
      <c r="J38" s="156"/>
    </row>
    <row r="39" spans="1:10" s="29" customFormat="1" ht="25.5">
      <c r="A39" s="136">
        <v>26</v>
      </c>
      <c r="B39" s="236" t="s">
        <v>49</v>
      </c>
      <c r="C39" s="11" t="s">
        <v>88</v>
      </c>
      <c r="D39" s="72" t="s">
        <v>10</v>
      </c>
      <c r="E39" s="187"/>
      <c r="F39" s="88"/>
      <c r="G39" s="27" t="s">
        <v>21</v>
      </c>
      <c r="H39" s="27"/>
      <c r="I39" s="27" t="s">
        <v>21</v>
      </c>
      <c r="J39" s="137" t="s">
        <v>21</v>
      </c>
    </row>
    <row r="40" spans="1:10" s="29" customFormat="1" ht="12.75">
      <c r="A40" s="136">
        <v>27</v>
      </c>
      <c r="B40" s="237"/>
      <c r="C40" s="14" t="s">
        <v>89</v>
      </c>
      <c r="D40" s="72" t="s">
        <v>10</v>
      </c>
      <c r="E40" s="187"/>
      <c r="F40" s="88" t="s">
        <v>27</v>
      </c>
      <c r="G40" s="27" t="s">
        <v>21</v>
      </c>
      <c r="H40" s="27"/>
      <c r="I40" s="27" t="s">
        <v>21</v>
      </c>
      <c r="J40" s="137" t="s">
        <v>21</v>
      </c>
    </row>
    <row r="41" spans="1:10" s="29" customFormat="1" ht="12.75">
      <c r="A41" s="136">
        <v>28</v>
      </c>
      <c r="B41" s="238"/>
      <c r="C41" s="11" t="s">
        <v>55</v>
      </c>
      <c r="D41" s="72" t="s">
        <v>10</v>
      </c>
      <c r="E41" s="187"/>
      <c r="F41" s="88" t="s">
        <v>27</v>
      </c>
      <c r="G41" s="27" t="s">
        <v>21</v>
      </c>
      <c r="H41" s="27"/>
      <c r="I41" s="27" t="s">
        <v>21</v>
      </c>
      <c r="J41" s="137" t="s">
        <v>21</v>
      </c>
    </row>
    <row r="42" spans="1:10" s="29" customFormat="1" ht="12.75">
      <c r="A42" s="133"/>
      <c r="B42" s="21"/>
      <c r="C42" s="21"/>
      <c r="D42" s="22"/>
      <c r="E42" s="187"/>
      <c r="F42" s="24"/>
      <c r="G42" s="21"/>
      <c r="H42" s="21"/>
      <c r="I42" s="21"/>
      <c r="J42" s="156"/>
    </row>
    <row r="43" spans="1:10" s="29" customFormat="1" ht="19.5" customHeight="1">
      <c r="A43" s="146">
        <v>29</v>
      </c>
      <c r="B43" s="259" t="s">
        <v>56</v>
      </c>
      <c r="C43" s="18" t="s">
        <v>90</v>
      </c>
      <c r="D43" s="72" t="s">
        <v>10</v>
      </c>
      <c r="E43" s="187"/>
      <c r="F43" s="88"/>
      <c r="G43" s="27" t="s">
        <v>21</v>
      </c>
      <c r="H43" s="27"/>
      <c r="I43" s="27" t="s">
        <v>21</v>
      </c>
      <c r="J43" s="137" t="s">
        <v>21</v>
      </c>
    </row>
    <row r="44" spans="1:10" s="29" customFormat="1" ht="31.5" customHeight="1">
      <c r="A44" s="146">
        <v>30</v>
      </c>
      <c r="B44" s="260"/>
      <c r="C44" s="14" t="s">
        <v>91</v>
      </c>
      <c r="D44" s="72" t="s">
        <v>10</v>
      </c>
      <c r="E44" s="187"/>
      <c r="F44" s="87" t="s">
        <v>92</v>
      </c>
      <c r="G44" s="32" t="s">
        <v>1</v>
      </c>
      <c r="H44" s="71">
        <v>0</v>
      </c>
      <c r="I44" s="35">
        <v>200</v>
      </c>
      <c r="J44" s="138" t="str">
        <f>IF(G44="Maak uw keuze (verplicht!)","Keuze maken in kolom G",IF(G44="Nee, niet verkrijgbaar",0,IF(G44="Ja, optioneel (tegen meerprijs)",0.3*I44,IF(G44="Ja, standaard onderdeel van (prijs) basisuitvoering",I44))))</f>
        <v>Keuze maken in kolom G</v>
      </c>
    </row>
    <row r="45" spans="1:10" s="29" customFormat="1" ht="12.75">
      <c r="A45" s="133"/>
      <c r="B45" s="21"/>
      <c r="C45" s="21"/>
      <c r="D45" s="22"/>
      <c r="E45" s="187"/>
      <c r="F45" s="24"/>
      <c r="G45" s="21"/>
      <c r="H45" s="21"/>
      <c r="I45" s="21"/>
      <c r="J45" s="156"/>
    </row>
    <row r="46" spans="1:10" s="29" customFormat="1" ht="12.75">
      <c r="A46" s="153">
        <v>31</v>
      </c>
      <c r="B46" s="236" t="s">
        <v>59</v>
      </c>
      <c r="C46" s="18" t="s">
        <v>60</v>
      </c>
      <c r="D46" s="72" t="s">
        <v>10</v>
      </c>
      <c r="E46" s="187"/>
      <c r="F46" s="88"/>
      <c r="G46" s="27" t="s">
        <v>21</v>
      </c>
      <c r="H46" s="27"/>
      <c r="I46" s="27" t="s">
        <v>21</v>
      </c>
      <c r="J46" s="137" t="s">
        <v>21</v>
      </c>
    </row>
    <row r="47" spans="1:10" s="29" customFormat="1" ht="12.75">
      <c r="A47" s="153">
        <v>32</v>
      </c>
      <c r="B47" s="238"/>
      <c r="C47" s="18"/>
      <c r="D47" s="74" t="s">
        <v>21</v>
      </c>
      <c r="E47" s="187"/>
      <c r="F47" s="87" t="s">
        <v>93</v>
      </c>
      <c r="G47" s="32" t="s">
        <v>1</v>
      </c>
      <c r="H47" s="71">
        <v>0</v>
      </c>
      <c r="I47" s="28">
        <v>200</v>
      </c>
      <c r="J47" s="138" t="str">
        <f>IF(G47="Maak uw keuze (verplicht!)","Keuze maken in kolom G",IF(G47="Nee, niet verkrijgbaar",0,IF(G47="Ja, optioneel (tegen meerprijs)",0.3*I47,IF(G47="Ja, standaard onderdeel van (prijs) basisuitvoering",I47))))</f>
        <v>Keuze maken in kolom G</v>
      </c>
    </row>
    <row r="48" spans="1:10" s="29" customFormat="1" ht="12.75">
      <c r="A48" s="133"/>
      <c r="B48" s="21"/>
      <c r="C48" s="21"/>
      <c r="D48" s="22"/>
      <c r="E48" s="187"/>
      <c r="F48" s="24"/>
      <c r="G48" s="21"/>
      <c r="H48" s="21"/>
      <c r="I48" s="21"/>
      <c r="J48" s="156"/>
    </row>
    <row r="49" spans="1:10" s="29" customFormat="1" ht="12.75">
      <c r="A49" s="136">
        <v>33</v>
      </c>
      <c r="B49" s="236" t="s">
        <v>61</v>
      </c>
      <c r="C49" s="18" t="s">
        <v>94</v>
      </c>
      <c r="D49" s="72" t="s">
        <v>10</v>
      </c>
      <c r="E49" s="187"/>
      <c r="F49" s="88"/>
      <c r="G49" s="27" t="s">
        <v>21</v>
      </c>
      <c r="H49" s="27"/>
      <c r="I49" s="27" t="s">
        <v>21</v>
      </c>
      <c r="J49" s="137" t="s">
        <v>21</v>
      </c>
    </row>
    <row r="50" spans="1:10" s="29" customFormat="1" ht="54.75" customHeight="1">
      <c r="A50" s="136">
        <v>34</v>
      </c>
      <c r="B50" s="238"/>
      <c r="C50" s="18" t="s">
        <v>95</v>
      </c>
      <c r="D50" s="72" t="s">
        <v>10</v>
      </c>
      <c r="E50" s="187"/>
      <c r="F50" s="88"/>
      <c r="G50" s="27" t="s">
        <v>21</v>
      </c>
      <c r="H50" s="27"/>
      <c r="I50" s="27" t="s">
        <v>21</v>
      </c>
      <c r="J50" s="137" t="s">
        <v>21</v>
      </c>
    </row>
    <row r="51" spans="1:10" s="6" customFormat="1" ht="38.25" customHeight="1" thickBot="1">
      <c r="A51" s="147" t="s">
        <v>64</v>
      </c>
      <c r="B51" s="75"/>
      <c r="C51" s="76"/>
      <c r="D51" s="77"/>
      <c r="E51" s="90"/>
      <c r="F51" s="78"/>
      <c r="G51" s="79"/>
      <c r="H51" s="128" t="s">
        <v>65</v>
      </c>
      <c r="I51" s="128" t="s">
        <v>66</v>
      </c>
      <c r="J51" s="202" t="s">
        <v>67</v>
      </c>
    </row>
    <row r="52" spans="1:10" s="6" customFormat="1" ht="38.25" customHeight="1" thickBot="1">
      <c r="A52" s="257"/>
      <c r="B52" s="258"/>
      <c r="C52" s="258"/>
      <c r="D52" s="258"/>
      <c r="E52" s="258"/>
      <c r="F52" s="258"/>
      <c r="G52" s="190"/>
      <c r="H52" s="203">
        <f>SUM(H7:H50)</f>
        <v>0</v>
      </c>
      <c r="I52" s="204">
        <f>SUM(I10:I50)</f>
        <v>1000</v>
      </c>
      <c r="J52" s="205">
        <f>SUM(J10:J50)</f>
        <v>0</v>
      </c>
    </row>
    <row r="53" spans="1:10" s="6" customFormat="1" ht="24" customHeight="1">
      <c r="A53" s="157"/>
      <c r="D53" s="81"/>
      <c r="E53" s="81"/>
      <c r="F53" s="81"/>
      <c r="G53" s="194"/>
      <c r="H53" s="195"/>
      <c r="I53" s="196"/>
      <c r="J53" s="197"/>
    </row>
    <row r="54" spans="1:10" s="6" customFormat="1" ht="22.5" customHeight="1" thickBot="1">
      <c r="A54" s="158"/>
      <c r="B54" s="150" t="s">
        <v>68</v>
      </c>
      <c r="C54" s="217" t="s">
        <v>69</v>
      </c>
      <c r="D54" s="218"/>
      <c r="E54" s="159"/>
      <c r="F54" s="159"/>
      <c r="G54" s="198"/>
      <c r="H54" s="199"/>
      <c r="I54" s="200"/>
      <c r="J54" s="201"/>
    </row>
    <row r="55" spans="1:10" s="6" customFormat="1" ht="38.25" customHeight="1">
      <c r="A55" s="81"/>
      <c r="B55" s="81"/>
      <c r="C55" s="81"/>
      <c r="D55" s="81"/>
      <c r="E55" s="81"/>
      <c r="F55" s="81"/>
      <c r="G55" s="194"/>
      <c r="H55" s="195"/>
      <c r="I55" s="196"/>
      <c r="J55" s="196"/>
    </row>
    <row r="56" spans="1:10" ht="15.95" customHeight="1"/>
    <row r="57" spans="1:10" ht="15.95" customHeight="1"/>
  </sheetData>
  <mergeCells count="17">
    <mergeCell ref="C54:D54"/>
    <mergeCell ref="A7:D7"/>
    <mergeCell ref="F7:J7"/>
    <mergeCell ref="B9:B11"/>
    <mergeCell ref="B13:B17"/>
    <mergeCell ref="A52:F52"/>
    <mergeCell ref="B43:B44"/>
    <mergeCell ref="B49:B50"/>
    <mergeCell ref="B21:B37"/>
    <mergeCell ref="B39:B41"/>
    <mergeCell ref="B46:B47"/>
    <mergeCell ref="A1:J1"/>
    <mergeCell ref="A2:J2"/>
    <mergeCell ref="A3:J3"/>
    <mergeCell ref="A4:J4"/>
    <mergeCell ref="E5:J6"/>
    <mergeCell ref="A6:B6"/>
  </mergeCells>
  <conditionalFormatting sqref="D6">
    <cfRule type="cellIs" dxfId="139" priority="36" operator="equal">
      <formula>"Nee"</formula>
    </cfRule>
  </conditionalFormatting>
  <conditionalFormatting sqref="D6">
    <cfRule type="cellIs" dxfId="138" priority="35" operator="equal">
      <formula>"Ja"</formula>
    </cfRule>
  </conditionalFormatting>
  <conditionalFormatting sqref="D9:D11">
    <cfRule type="cellIs" dxfId="137" priority="34" operator="equal">
      <formula>"Nee"</formula>
    </cfRule>
  </conditionalFormatting>
  <conditionalFormatting sqref="D9:D11">
    <cfRule type="cellIs" dxfId="136" priority="33" operator="equal">
      <formula>"Ja"</formula>
    </cfRule>
  </conditionalFormatting>
  <conditionalFormatting sqref="D13:D16">
    <cfRule type="cellIs" dxfId="135" priority="32" operator="equal">
      <formula>"Nee"</formula>
    </cfRule>
  </conditionalFormatting>
  <conditionalFormatting sqref="D13:D16">
    <cfRule type="cellIs" dxfId="134" priority="31" operator="equal">
      <formula>"Ja"</formula>
    </cfRule>
  </conditionalFormatting>
  <conditionalFormatting sqref="D19">
    <cfRule type="cellIs" dxfId="133" priority="16" operator="equal">
      <formula>"Nee"</formula>
    </cfRule>
  </conditionalFormatting>
  <conditionalFormatting sqref="D19">
    <cfRule type="cellIs" dxfId="132" priority="15" operator="equal">
      <formula>"Ja"</formula>
    </cfRule>
  </conditionalFormatting>
  <conditionalFormatting sqref="D21:D37">
    <cfRule type="cellIs" dxfId="131" priority="14" operator="equal">
      <formula>"Nee"</formula>
    </cfRule>
  </conditionalFormatting>
  <conditionalFormatting sqref="D21:D37">
    <cfRule type="cellIs" dxfId="130" priority="13" operator="equal">
      <formula>"Ja"</formula>
    </cfRule>
  </conditionalFormatting>
  <conditionalFormatting sqref="D39:D41">
    <cfRule type="cellIs" dxfId="129" priority="12" operator="equal">
      <formula>"Nee"</formula>
    </cfRule>
  </conditionalFormatting>
  <conditionalFormatting sqref="D39:D41">
    <cfRule type="cellIs" dxfId="128" priority="11" operator="equal">
      <formula>"Ja"</formula>
    </cfRule>
  </conditionalFormatting>
  <conditionalFormatting sqref="D49:D50">
    <cfRule type="cellIs" dxfId="127" priority="10" operator="equal">
      <formula>"Nee"</formula>
    </cfRule>
  </conditionalFormatting>
  <conditionalFormatting sqref="D49:D50">
    <cfRule type="cellIs" dxfId="126" priority="9" operator="equal">
      <formula>"Ja"</formula>
    </cfRule>
  </conditionalFormatting>
  <conditionalFormatting sqref="D46">
    <cfRule type="cellIs" dxfId="125" priority="8" operator="equal">
      <formula>"Nee"</formula>
    </cfRule>
  </conditionalFormatting>
  <conditionalFormatting sqref="D46">
    <cfRule type="cellIs" dxfId="124" priority="7" operator="equal">
      <formula>"Ja"</formula>
    </cfRule>
  </conditionalFormatting>
  <conditionalFormatting sqref="D43:D44">
    <cfRule type="cellIs" dxfId="123" priority="6" operator="equal">
      <formula>"Nee"</formula>
    </cfRule>
  </conditionalFormatting>
  <conditionalFormatting sqref="D43:D44">
    <cfRule type="cellIs" dxfId="122" priority="5" operator="equal">
      <formula>"Ja"</formula>
    </cfRule>
  </conditionalFormatting>
  <conditionalFormatting sqref="E51">
    <cfRule type="cellIs" dxfId="121" priority="4" operator="equal">
      <formula>"Nee"</formula>
    </cfRule>
  </conditionalFormatting>
  <conditionalFormatting sqref="E51">
    <cfRule type="cellIs" dxfId="120" priority="3" operator="equal">
      <formula>"Ja"</formula>
    </cfRule>
  </conditionalFormatting>
  <conditionalFormatting sqref="D51">
    <cfRule type="cellIs" dxfId="119" priority="2" operator="equal">
      <formula>"Nee"</formula>
    </cfRule>
  </conditionalFormatting>
  <conditionalFormatting sqref="D51">
    <cfRule type="cellIs" dxfId="118" priority="1" operator="equal">
      <formula>"Ja"</formula>
    </cfRule>
  </conditionalFormatting>
  <dataValidations count="2">
    <dataValidation type="list" allowBlank="1" showInputMessage="1" showErrorMessage="1" sqref="D6 D13:D16 D46 D21:D37 D43:D44 D49:D50 D39:D41 D19 D9:D11 D51:E51" xr:uid="{879CFD6D-9012-4A03-9B70-D68BEB654B78}">
      <formula1>"Maak uw keuze, Ja, Nee"</formula1>
    </dataValidation>
    <dataValidation type="list" allowBlank="1" showInputMessage="1" showErrorMessage="1" sqref="G15 G17 G19 G22 G44 G47" xr:uid="{290062CA-BBF2-4AE0-92FA-52C23F8BC2F2}">
      <formula1>$L$1:$L$4</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295E0-9B5F-4354-97DA-661D5C074FC5}">
  <dimension ref="A1:L57"/>
  <sheetViews>
    <sheetView topLeftCell="A3" zoomScaleNormal="100" workbookViewId="0">
      <selection activeCell="C20" sqref="C20"/>
    </sheetView>
  </sheetViews>
  <sheetFormatPr defaultColWidth="7.6640625" defaultRowHeight="15.95" customHeight="1" zeroHeight="1"/>
  <cols>
    <col min="1" max="1" width="3.33203125" style="3" bestFit="1" customWidth="1"/>
    <col min="2" max="2" width="32.109375" bestFit="1" customWidth="1"/>
    <col min="3" max="3" width="54.88671875" customWidth="1"/>
    <col min="4" max="4" width="22.6640625" customWidth="1"/>
    <col min="5" max="5" width="9" customWidth="1"/>
    <col min="6" max="6" width="36.109375" customWidth="1"/>
    <col min="7" max="7" width="21.6640625" customWidth="1"/>
    <col min="8" max="8" width="19.77734375" bestFit="1" customWidth="1"/>
    <col min="9" max="9" width="12.44140625" customWidth="1"/>
    <col min="10" max="10" width="19.77734375" bestFit="1" customWidth="1"/>
    <col min="12" max="12" width="0" hidden="1" customWidth="1"/>
  </cols>
  <sheetData>
    <row r="1" spans="1:12" ht="81.75" customHeight="1">
      <c r="A1" s="219" t="s">
        <v>96</v>
      </c>
      <c r="B1" s="220"/>
      <c r="C1" s="220"/>
      <c r="D1" s="220"/>
      <c r="E1" s="220"/>
      <c r="F1" s="220"/>
      <c r="G1" s="220"/>
      <c r="H1" s="220"/>
      <c r="I1" s="261"/>
      <c r="J1" s="221"/>
      <c r="L1" t="s">
        <v>1</v>
      </c>
    </row>
    <row r="2" spans="1:12" ht="18.75" customHeight="1">
      <c r="A2" s="222" t="s">
        <v>216</v>
      </c>
      <c r="B2" s="223"/>
      <c r="C2" s="223"/>
      <c r="D2" s="223"/>
      <c r="E2" s="223"/>
      <c r="F2" s="223"/>
      <c r="G2" s="223"/>
      <c r="H2" s="223"/>
      <c r="I2" s="223"/>
      <c r="J2" s="224"/>
      <c r="L2" t="s">
        <v>2</v>
      </c>
    </row>
    <row r="3" spans="1:12" ht="95.25" customHeight="1">
      <c r="A3" s="262" t="s">
        <v>97</v>
      </c>
      <c r="B3" s="263"/>
      <c r="C3" s="263"/>
      <c r="D3" s="263"/>
      <c r="E3" s="263"/>
      <c r="F3" s="263"/>
      <c r="G3" s="263"/>
      <c r="H3" s="263"/>
      <c r="I3" s="264"/>
      <c r="J3" s="224"/>
      <c r="L3" s="29" t="s">
        <v>4</v>
      </c>
    </row>
    <row r="4" spans="1:12" ht="27" customHeight="1">
      <c r="A4" s="228" t="s">
        <v>98</v>
      </c>
      <c r="B4" s="229"/>
      <c r="C4" s="229"/>
      <c r="D4" s="229"/>
      <c r="E4" s="229"/>
      <c r="F4" s="229"/>
      <c r="G4" s="229"/>
      <c r="H4" s="229"/>
      <c r="I4" s="229"/>
      <c r="J4" s="230"/>
      <c r="L4" s="29" t="s">
        <v>6</v>
      </c>
    </row>
    <row r="5" spans="1:12" s="29" customFormat="1" ht="25.5">
      <c r="A5" s="130" t="s">
        <v>7</v>
      </c>
      <c r="B5" s="70"/>
      <c r="C5" s="70"/>
      <c r="D5" s="69" t="s">
        <v>8</v>
      </c>
      <c r="E5" s="239"/>
      <c r="F5" s="240"/>
      <c r="G5" s="240"/>
      <c r="H5" s="240"/>
      <c r="I5" s="240"/>
      <c r="J5" s="241"/>
    </row>
    <row r="6" spans="1:12" s="29" customFormat="1" ht="31.5" customHeight="1">
      <c r="A6" s="231"/>
      <c r="B6" s="232"/>
      <c r="C6" s="26" t="s">
        <v>99</v>
      </c>
      <c r="D6" s="72" t="s">
        <v>10</v>
      </c>
      <c r="E6" s="242"/>
      <c r="F6" s="243"/>
      <c r="G6" s="243"/>
      <c r="H6" s="243"/>
      <c r="I6" s="243"/>
      <c r="J6" s="244"/>
    </row>
    <row r="7" spans="1:12" ht="24.75" customHeight="1">
      <c r="A7" s="245" t="s">
        <v>11</v>
      </c>
      <c r="B7" s="246"/>
      <c r="C7" s="246"/>
      <c r="D7" s="246"/>
      <c r="E7" s="187"/>
      <c r="F7" s="247" t="s">
        <v>12</v>
      </c>
      <c r="G7" s="246"/>
      <c r="H7" s="246"/>
      <c r="I7" s="246"/>
      <c r="J7" s="248"/>
    </row>
    <row r="8" spans="1:12" s="29" customFormat="1" ht="38.25">
      <c r="A8" s="130" t="s">
        <v>13</v>
      </c>
      <c r="B8" s="70"/>
      <c r="C8" s="70"/>
      <c r="D8" s="69" t="s">
        <v>8</v>
      </c>
      <c r="E8" s="187"/>
      <c r="F8" s="73" t="s">
        <v>14</v>
      </c>
      <c r="G8" s="73" t="s">
        <v>15</v>
      </c>
      <c r="H8" s="73" t="s">
        <v>16</v>
      </c>
      <c r="I8" s="73" t="s">
        <v>17</v>
      </c>
      <c r="J8" s="188" t="s">
        <v>18</v>
      </c>
    </row>
    <row r="9" spans="1:12" ht="15">
      <c r="A9" s="153">
        <v>1</v>
      </c>
      <c r="B9" s="233"/>
      <c r="C9" s="8" t="s">
        <v>100</v>
      </c>
      <c r="D9" s="110" t="s">
        <v>10</v>
      </c>
      <c r="E9" s="187"/>
      <c r="F9" s="8"/>
      <c r="G9" s="27" t="s">
        <v>21</v>
      </c>
      <c r="H9" s="27"/>
      <c r="I9" s="27" t="s">
        <v>21</v>
      </c>
      <c r="J9" s="137" t="s">
        <v>21</v>
      </c>
    </row>
    <row r="10" spans="1:12" ht="15">
      <c r="A10" s="153">
        <v>2</v>
      </c>
      <c r="B10" s="234"/>
      <c r="C10" s="9" t="s">
        <v>220</v>
      </c>
      <c r="D10" s="110" t="s">
        <v>10</v>
      </c>
      <c r="E10" s="187"/>
      <c r="F10" s="9"/>
      <c r="G10" s="27" t="s">
        <v>21</v>
      </c>
      <c r="H10" s="27"/>
      <c r="I10" s="27" t="s">
        <v>21</v>
      </c>
      <c r="J10" s="137" t="s">
        <v>21</v>
      </c>
    </row>
    <row r="11" spans="1:12" ht="15">
      <c r="A11" s="153">
        <v>3</v>
      </c>
      <c r="B11" s="235"/>
      <c r="C11" s="10" t="s">
        <v>75</v>
      </c>
      <c r="D11" s="110" t="s">
        <v>10</v>
      </c>
      <c r="E11" s="187"/>
      <c r="F11" s="8"/>
      <c r="G11" s="27" t="s">
        <v>21</v>
      </c>
      <c r="H11" s="27"/>
      <c r="I11" s="27" t="s">
        <v>21</v>
      </c>
      <c r="J11" s="137" t="s">
        <v>21</v>
      </c>
    </row>
    <row r="12" spans="1:12" ht="15">
      <c r="A12" s="154"/>
      <c r="B12" s="23"/>
      <c r="C12" s="23"/>
      <c r="D12" s="23"/>
      <c r="E12" s="187"/>
      <c r="F12" s="23"/>
      <c r="G12" s="23"/>
      <c r="H12" s="23"/>
      <c r="I12" s="23"/>
      <c r="J12" s="155"/>
    </row>
    <row r="13" spans="1:12" ht="15">
      <c r="A13" s="136">
        <v>4</v>
      </c>
      <c r="B13" s="236" t="s">
        <v>24</v>
      </c>
      <c r="C13" s="7" t="s">
        <v>25</v>
      </c>
      <c r="D13" s="110" t="s">
        <v>10</v>
      </c>
      <c r="E13" s="187"/>
      <c r="F13" s="7"/>
      <c r="G13" s="27" t="s">
        <v>21</v>
      </c>
      <c r="H13" s="27"/>
      <c r="I13" s="1" t="s">
        <v>21</v>
      </c>
      <c r="J13" s="137" t="s">
        <v>21</v>
      </c>
    </row>
    <row r="14" spans="1:12" ht="15">
      <c r="A14" s="136">
        <v>5</v>
      </c>
      <c r="B14" s="237"/>
      <c r="C14" s="7" t="s">
        <v>76</v>
      </c>
      <c r="D14" s="110" t="s">
        <v>10</v>
      </c>
      <c r="E14" s="187"/>
      <c r="F14" s="7" t="s">
        <v>27</v>
      </c>
      <c r="G14" s="27" t="s">
        <v>21</v>
      </c>
      <c r="H14" s="27"/>
      <c r="I14" s="1" t="s">
        <v>21</v>
      </c>
      <c r="J14" s="137" t="s">
        <v>21</v>
      </c>
    </row>
    <row r="15" spans="1:12" ht="15">
      <c r="A15" s="136">
        <v>6</v>
      </c>
      <c r="B15" s="237"/>
      <c r="C15" s="7" t="s">
        <v>77</v>
      </c>
      <c r="D15" s="110" t="s">
        <v>10</v>
      </c>
      <c r="E15" s="187"/>
      <c r="F15" s="7" t="s">
        <v>27</v>
      </c>
      <c r="G15" s="27" t="s">
        <v>21</v>
      </c>
      <c r="H15" s="27"/>
      <c r="I15" s="2" t="s">
        <v>101</v>
      </c>
      <c r="J15" s="137" t="s">
        <v>21</v>
      </c>
    </row>
    <row r="16" spans="1:12" ht="15">
      <c r="A16" s="136">
        <v>9</v>
      </c>
      <c r="B16" s="238"/>
      <c r="C16" s="12"/>
      <c r="D16" s="74" t="s">
        <v>21</v>
      </c>
      <c r="E16" s="187"/>
      <c r="F16" s="7" t="s">
        <v>31</v>
      </c>
      <c r="G16" s="32" t="s">
        <v>1</v>
      </c>
      <c r="H16" s="92">
        <v>0</v>
      </c>
      <c r="I16" s="28">
        <v>200</v>
      </c>
      <c r="J16" s="138" t="str">
        <f>IF(G16="Maak uw keuze (verplicht!)","Keuze maken in kolom G",IF(G16="Nee, niet verkrijgbaar",0,IF(G16="Ja, optioneel (tegen meerprijs)",0.3*I16,IF(G16="Ja, standaard onderdeel van (prijs) basisuitvoering",I16))))</f>
        <v>Keuze maken in kolom G</v>
      </c>
    </row>
    <row r="17" spans="1:10" ht="15">
      <c r="A17" s="133"/>
      <c r="B17" s="21"/>
      <c r="C17" s="21"/>
      <c r="D17" s="22"/>
      <c r="E17" s="187"/>
      <c r="F17" s="21"/>
      <c r="G17" s="21"/>
      <c r="H17" s="21"/>
      <c r="I17" s="21"/>
      <c r="J17" s="156"/>
    </row>
    <row r="18" spans="1:10" ht="15">
      <c r="A18" s="136">
        <v>10</v>
      </c>
      <c r="B18" s="13" t="s">
        <v>32</v>
      </c>
      <c r="C18" s="11" t="s">
        <v>222</v>
      </c>
      <c r="D18" s="110" t="s">
        <v>10</v>
      </c>
      <c r="E18" s="187"/>
      <c r="F18" s="15" t="s">
        <v>78</v>
      </c>
      <c r="G18" s="32" t="s">
        <v>1</v>
      </c>
      <c r="H18" s="92">
        <v>0</v>
      </c>
      <c r="I18" s="28">
        <v>200</v>
      </c>
      <c r="J18" s="138" t="str">
        <f>IF(G18="Maak uw keuze (verplicht!)","Keuze maken in kolom G",IF(G18="Nee, niet verkrijgbaar",0,IF(G18="Ja, optioneel (tegen meerprijs)",0.3*I18,IF(G18="Ja, standaard onderdeel van (prijs) basisuitvoering",I18))))</f>
        <v>Keuze maken in kolom G</v>
      </c>
    </row>
    <row r="19" spans="1:10" ht="15">
      <c r="A19" s="133"/>
      <c r="B19" s="21"/>
      <c r="C19" s="21"/>
      <c r="D19" s="22"/>
      <c r="E19" s="187"/>
      <c r="F19" s="21"/>
      <c r="G19" s="21"/>
      <c r="H19" s="21"/>
      <c r="I19" s="21"/>
      <c r="J19" s="156"/>
    </row>
    <row r="20" spans="1:10" ht="15">
      <c r="A20" s="136">
        <v>11</v>
      </c>
      <c r="B20" s="249" t="s">
        <v>33</v>
      </c>
      <c r="C20" s="7" t="s">
        <v>34</v>
      </c>
      <c r="D20" s="110" t="s">
        <v>10</v>
      </c>
      <c r="E20" s="187"/>
      <c r="F20" s="16"/>
      <c r="G20" s="27" t="s">
        <v>21</v>
      </c>
      <c r="H20" s="27"/>
      <c r="I20" s="27" t="s">
        <v>21</v>
      </c>
      <c r="J20" s="137" t="s">
        <v>21</v>
      </c>
    </row>
    <row r="21" spans="1:10" ht="15">
      <c r="A21" s="136">
        <v>12</v>
      </c>
      <c r="B21" s="250"/>
      <c r="C21" s="7" t="s">
        <v>35</v>
      </c>
      <c r="D21" s="110" t="s">
        <v>10</v>
      </c>
      <c r="E21" s="187"/>
      <c r="F21" s="11" t="s">
        <v>79</v>
      </c>
      <c r="G21" s="32" t="s">
        <v>1</v>
      </c>
      <c r="H21" s="92">
        <v>0</v>
      </c>
      <c r="I21" s="28">
        <v>200</v>
      </c>
      <c r="J21" s="138" t="str">
        <f>IF(G21="Maak uw keuze (verplicht!)","Keuze maken in kolom G",IF(G21="Nee, niet verkrijgbaar",0,IF(G21="Ja, optioneel (tegen meerprijs)",0.3*I21,IF(G21="Ja, standaard onderdeel van (prijs) basisuitvoering",I21))))</f>
        <v>Keuze maken in kolom G</v>
      </c>
    </row>
    <row r="22" spans="1:10" ht="15">
      <c r="A22" s="136">
        <v>13</v>
      </c>
      <c r="B22" s="250"/>
      <c r="C22" s="7" t="s">
        <v>37</v>
      </c>
      <c r="D22" s="110" t="s">
        <v>10</v>
      </c>
      <c r="E22" s="187"/>
      <c r="F22" s="17"/>
      <c r="G22" s="27" t="s">
        <v>21</v>
      </c>
      <c r="H22" s="27"/>
      <c r="I22" s="27" t="s">
        <v>21</v>
      </c>
      <c r="J22" s="137" t="s">
        <v>21</v>
      </c>
    </row>
    <row r="23" spans="1:10" ht="15" hidden="1">
      <c r="A23" s="136">
        <v>14</v>
      </c>
      <c r="B23" s="250"/>
      <c r="C23" s="34" t="s">
        <v>38</v>
      </c>
      <c r="D23" s="110" t="s">
        <v>10</v>
      </c>
      <c r="E23" s="187"/>
      <c r="F23" s="17"/>
      <c r="G23" s="27" t="s">
        <v>21</v>
      </c>
      <c r="H23" s="27"/>
      <c r="I23" s="27" t="s">
        <v>21</v>
      </c>
      <c r="J23" s="137" t="s">
        <v>21</v>
      </c>
    </row>
    <row r="24" spans="1:10" ht="15">
      <c r="A24" s="136">
        <v>15</v>
      </c>
      <c r="B24" s="250"/>
      <c r="C24" s="18" t="s">
        <v>80</v>
      </c>
      <c r="D24" s="110" t="s">
        <v>10</v>
      </c>
      <c r="E24" s="187"/>
      <c r="F24" s="17"/>
      <c r="G24" s="27" t="s">
        <v>21</v>
      </c>
      <c r="H24" s="27"/>
      <c r="I24" s="27" t="s">
        <v>21</v>
      </c>
      <c r="J24" s="137" t="s">
        <v>21</v>
      </c>
    </row>
    <row r="25" spans="1:10" ht="15">
      <c r="A25" s="136">
        <v>15</v>
      </c>
      <c r="B25" s="250"/>
      <c r="C25" s="18" t="s">
        <v>81</v>
      </c>
      <c r="D25" s="110" t="s">
        <v>10</v>
      </c>
      <c r="E25" s="187"/>
      <c r="F25" s="17"/>
      <c r="G25" s="27" t="s">
        <v>21</v>
      </c>
      <c r="H25" s="27"/>
      <c r="I25" s="27" t="s">
        <v>21</v>
      </c>
      <c r="J25" s="137" t="s">
        <v>21</v>
      </c>
    </row>
    <row r="26" spans="1:10" ht="15">
      <c r="A26" s="136"/>
      <c r="B26" s="250"/>
      <c r="C26" s="18" t="s">
        <v>102</v>
      </c>
      <c r="D26" s="110" t="s">
        <v>10</v>
      </c>
      <c r="E26" s="187"/>
      <c r="F26" s="17"/>
      <c r="G26" s="27" t="s">
        <v>21</v>
      </c>
      <c r="H26" s="27"/>
      <c r="I26" s="27" t="s">
        <v>21</v>
      </c>
      <c r="J26" s="137" t="s">
        <v>21</v>
      </c>
    </row>
    <row r="27" spans="1:10" ht="15">
      <c r="A27" s="136">
        <v>15</v>
      </c>
      <c r="B27" s="250"/>
      <c r="C27" s="18" t="s">
        <v>39</v>
      </c>
      <c r="D27" s="110" t="s">
        <v>10</v>
      </c>
      <c r="E27" s="187"/>
      <c r="F27" s="17"/>
      <c r="G27" s="27" t="s">
        <v>21</v>
      </c>
      <c r="H27" s="27"/>
      <c r="I27" s="27" t="s">
        <v>21</v>
      </c>
      <c r="J27" s="137" t="s">
        <v>21</v>
      </c>
    </row>
    <row r="28" spans="1:10" ht="15">
      <c r="A28" s="136">
        <v>16</v>
      </c>
      <c r="B28" s="250"/>
      <c r="C28" s="18" t="s">
        <v>82</v>
      </c>
      <c r="D28" s="110" t="s">
        <v>10</v>
      </c>
      <c r="E28" s="187"/>
      <c r="F28" s="17"/>
      <c r="G28" s="27" t="s">
        <v>21</v>
      </c>
      <c r="H28" s="27"/>
      <c r="I28" s="27" t="s">
        <v>21</v>
      </c>
      <c r="J28" s="137" t="s">
        <v>21</v>
      </c>
    </row>
    <row r="29" spans="1:10" ht="15">
      <c r="A29" s="136">
        <v>17</v>
      </c>
      <c r="B29" s="250"/>
      <c r="C29" s="34" t="s">
        <v>83</v>
      </c>
      <c r="D29" s="110" t="s">
        <v>10</v>
      </c>
      <c r="E29" s="187"/>
      <c r="F29" s="17"/>
      <c r="G29" s="27" t="s">
        <v>21</v>
      </c>
      <c r="H29" s="27"/>
      <c r="I29" s="27" t="s">
        <v>21</v>
      </c>
      <c r="J29" s="137" t="s">
        <v>21</v>
      </c>
    </row>
    <row r="30" spans="1:10" ht="15">
      <c r="A30" s="136">
        <v>18</v>
      </c>
      <c r="B30" s="250"/>
      <c r="C30" s="34" t="s">
        <v>84</v>
      </c>
      <c r="D30" s="110" t="s">
        <v>10</v>
      </c>
      <c r="E30" s="187"/>
      <c r="F30" s="17"/>
      <c r="G30" s="27" t="s">
        <v>21</v>
      </c>
      <c r="H30" s="27"/>
      <c r="I30" s="27" t="s">
        <v>21</v>
      </c>
      <c r="J30" s="137" t="s">
        <v>21</v>
      </c>
    </row>
    <row r="31" spans="1:10" ht="15">
      <c r="A31" s="136">
        <v>19</v>
      </c>
      <c r="B31" s="250"/>
      <c r="C31" s="18" t="s">
        <v>85</v>
      </c>
      <c r="D31" s="110" t="s">
        <v>10</v>
      </c>
      <c r="E31" s="187"/>
      <c r="F31" s="17"/>
      <c r="G31" s="27" t="s">
        <v>21</v>
      </c>
      <c r="H31" s="27"/>
      <c r="I31" s="27" t="s">
        <v>21</v>
      </c>
      <c r="J31" s="137" t="s">
        <v>21</v>
      </c>
    </row>
    <row r="32" spans="1:10" ht="15">
      <c r="A32" s="136">
        <v>20</v>
      </c>
      <c r="B32" s="250"/>
      <c r="C32" s="34" t="s">
        <v>44</v>
      </c>
      <c r="D32" s="110" t="s">
        <v>10</v>
      </c>
      <c r="E32" s="187"/>
      <c r="F32" s="17"/>
      <c r="G32" s="27" t="s">
        <v>21</v>
      </c>
      <c r="H32" s="27"/>
      <c r="I32" s="27" t="s">
        <v>21</v>
      </c>
      <c r="J32" s="137" t="s">
        <v>21</v>
      </c>
    </row>
    <row r="33" spans="1:10" ht="15">
      <c r="A33" s="136">
        <v>21</v>
      </c>
      <c r="B33" s="250"/>
      <c r="C33" s="34" t="s">
        <v>45</v>
      </c>
      <c r="D33" s="110" t="s">
        <v>10</v>
      </c>
      <c r="E33" s="187"/>
      <c r="F33" s="17"/>
      <c r="G33" s="27" t="s">
        <v>21</v>
      </c>
      <c r="H33" s="27"/>
      <c r="I33" s="27" t="s">
        <v>21</v>
      </c>
      <c r="J33" s="137" t="s">
        <v>21</v>
      </c>
    </row>
    <row r="34" spans="1:10" ht="15">
      <c r="A34" s="136">
        <v>22</v>
      </c>
      <c r="B34" s="250"/>
      <c r="C34" s="34" t="s">
        <v>46</v>
      </c>
      <c r="D34" s="110" t="s">
        <v>10</v>
      </c>
      <c r="E34" s="187"/>
      <c r="F34" s="17"/>
      <c r="G34" s="27" t="s">
        <v>21</v>
      </c>
      <c r="H34" s="27"/>
      <c r="I34" s="27" t="s">
        <v>21</v>
      </c>
      <c r="J34" s="137" t="s">
        <v>21</v>
      </c>
    </row>
    <row r="35" spans="1:10" ht="15">
      <c r="A35" s="136">
        <v>23</v>
      </c>
      <c r="B35" s="250"/>
      <c r="C35" s="18" t="s">
        <v>47</v>
      </c>
      <c r="D35" s="110" t="s">
        <v>10</v>
      </c>
      <c r="E35" s="187"/>
      <c r="F35" s="17"/>
      <c r="G35" s="27" t="s">
        <v>21</v>
      </c>
      <c r="H35" s="27"/>
      <c r="I35" s="27" t="s">
        <v>21</v>
      </c>
      <c r="J35" s="137" t="s">
        <v>21</v>
      </c>
    </row>
    <row r="36" spans="1:10" ht="15">
      <c r="A36" s="136">
        <v>24</v>
      </c>
      <c r="B36" s="251"/>
      <c r="C36" s="18" t="s">
        <v>48</v>
      </c>
      <c r="D36" s="110" t="s">
        <v>10</v>
      </c>
      <c r="E36" s="187"/>
      <c r="F36" s="17"/>
      <c r="G36" s="27" t="s">
        <v>21</v>
      </c>
      <c r="H36" s="27"/>
      <c r="I36" s="27" t="s">
        <v>21</v>
      </c>
      <c r="J36" s="137" t="s">
        <v>21</v>
      </c>
    </row>
    <row r="37" spans="1:10" ht="15">
      <c r="A37" s="133"/>
      <c r="B37" s="21"/>
      <c r="C37" s="21"/>
      <c r="D37" s="22"/>
      <c r="E37" s="187"/>
      <c r="F37" s="21"/>
      <c r="G37" s="21"/>
      <c r="H37" s="21"/>
      <c r="I37" s="21"/>
      <c r="J37" s="156"/>
    </row>
    <row r="38" spans="1:10" ht="25.5">
      <c r="A38" s="136">
        <v>25</v>
      </c>
      <c r="B38" s="252" t="s">
        <v>49</v>
      </c>
      <c r="C38" s="11" t="s">
        <v>88</v>
      </c>
      <c r="D38" s="110" t="s">
        <v>10</v>
      </c>
      <c r="E38" s="187"/>
      <c r="F38" s="17"/>
      <c r="G38" s="27" t="s">
        <v>21</v>
      </c>
      <c r="H38" s="27"/>
      <c r="I38" s="27" t="s">
        <v>21</v>
      </c>
      <c r="J38" s="137" t="s">
        <v>21</v>
      </c>
    </row>
    <row r="39" spans="1:10" ht="15">
      <c r="A39" s="136">
        <v>29</v>
      </c>
      <c r="B39" s="253"/>
      <c r="C39" s="14" t="s">
        <v>89</v>
      </c>
      <c r="D39" s="110" t="s">
        <v>10</v>
      </c>
      <c r="E39" s="187"/>
      <c r="F39" s="17" t="s">
        <v>27</v>
      </c>
      <c r="G39" s="27" t="s">
        <v>21</v>
      </c>
      <c r="H39" s="27"/>
      <c r="I39" s="27" t="s">
        <v>21</v>
      </c>
      <c r="J39" s="137" t="s">
        <v>21</v>
      </c>
    </row>
    <row r="40" spans="1:10" ht="15">
      <c r="A40" s="136">
        <v>30</v>
      </c>
      <c r="B40" s="254"/>
      <c r="C40" s="11" t="s">
        <v>55</v>
      </c>
      <c r="D40" s="110" t="s">
        <v>10</v>
      </c>
      <c r="E40" s="187"/>
      <c r="F40" s="17" t="s">
        <v>27</v>
      </c>
      <c r="G40" s="27" t="s">
        <v>21</v>
      </c>
      <c r="H40" s="27"/>
      <c r="I40" s="27" t="s">
        <v>21</v>
      </c>
      <c r="J40" s="137" t="s">
        <v>21</v>
      </c>
    </row>
    <row r="41" spans="1:10" ht="15">
      <c r="A41" s="133"/>
      <c r="B41" s="21"/>
      <c r="C41" s="21"/>
      <c r="D41" s="22"/>
      <c r="E41" s="187"/>
      <c r="F41" s="21"/>
      <c r="G41" s="21"/>
      <c r="H41" s="21"/>
      <c r="I41" s="21"/>
      <c r="J41" s="156"/>
    </row>
    <row r="42" spans="1:10" ht="15">
      <c r="A42" s="146">
        <v>31</v>
      </c>
      <c r="B42" s="255" t="s">
        <v>56</v>
      </c>
      <c r="C42" s="18" t="s">
        <v>90</v>
      </c>
      <c r="D42" s="110" t="s">
        <v>10</v>
      </c>
      <c r="E42" s="187"/>
      <c r="F42" s="17"/>
      <c r="G42" s="27" t="s">
        <v>21</v>
      </c>
      <c r="H42" s="27"/>
      <c r="I42" s="27" t="s">
        <v>21</v>
      </c>
      <c r="J42" s="137" t="s">
        <v>21</v>
      </c>
    </row>
    <row r="43" spans="1:10" ht="15">
      <c r="A43" s="146"/>
      <c r="B43" s="265"/>
      <c r="C43" s="19" t="s">
        <v>91</v>
      </c>
      <c r="D43" s="110" t="s">
        <v>10</v>
      </c>
      <c r="E43" s="187"/>
      <c r="F43" s="17" t="s">
        <v>92</v>
      </c>
      <c r="G43" s="32" t="s">
        <v>1</v>
      </c>
      <c r="H43" s="92">
        <v>0</v>
      </c>
      <c r="I43" s="28">
        <v>200</v>
      </c>
      <c r="J43" s="138" t="str">
        <f>IF(G43="Maak uw keuze (verplicht!)","Keuze maken in kolom G",IF(G43="Nee, niet verkrijgbaar",0,IF(G43="Ja, optioneel (tegen meerprijs)",0.3*I43,IF(G43="Ja, standaard onderdeel van (prijs) basisuitvoering",I43))))</f>
        <v>Keuze maken in kolom G</v>
      </c>
    </row>
    <row r="44" spans="1:10" ht="15">
      <c r="A44" s="133"/>
      <c r="B44" s="21"/>
      <c r="C44" s="21"/>
      <c r="D44" s="22"/>
      <c r="E44" s="187"/>
      <c r="F44" s="21"/>
      <c r="G44" s="21"/>
      <c r="H44" s="21"/>
      <c r="I44" s="21"/>
      <c r="J44" s="156"/>
    </row>
    <row r="45" spans="1:10" ht="15">
      <c r="A45" s="153">
        <v>33</v>
      </c>
      <c r="B45" s="18" t="s">
        <v>59</v>
      </c>
      <c r="C45" s="18" t="s">
        <v>60</v>
      </c>
      <c r="D45" s="110" t="s">
        <v>10</v>
      </c>
      <c r="E45" s="187"/>
      <c r="F45" s="17"/>
      <c r="G45" s="27" t="s">
        <v>21</v>
      </c>
      <c r="H45" s="27"/>
      <c r="I45" s="27" t="s">
        <v>21</v>
      </c>
      <c r="J45" s="137" t="s">
        <v>21</v>
      </c>
    </row>
    <row r="46" spans="1:10" ht="15">
      <c r="A46" s="153"/>
      <c r="B46" s="18"/>
      <c r="C46" s="18"/>
      <c r="D46" s="110"/>
      <c r="E46" s="187"/>
      <c r="F46" s="17" t="s">
        <v>93</v>
      </c>
      <c r="G46" s="32" t="s">
        <v>1</v>
      </c>
      <c r="H46" s="92">
        <v>0</v>
      </c>
      <c r="I46" s="28">
        <v>200</v>
      </c>
      <c r="J46" s="138" t="str">
        <f>IF(G46="Maak uw keuze (verplicht!)","Keuze maken in kolom G",IF(G46="Nee, niet verkrijgbaar",0,IF(G46="Ja, optioneel (tegen meerprijs)",0.3*I46,IF(G46="Ja, standaard onderdeel van (prijs) basisuitvoering",I46))))</f>
        <v>Keuze maken in kolom G</v>
      </c>
    </row>
    <row r="47" spans="1:10" ht="15">
      <c r="A47" s="133"/>
      <c r="B47" s="21"/>
      <c r="C47" s="21"/>
      <c r="D47" s="22"/>
      <c r="E47" s="187"/>
      <c r="F47" s="21"/>
      <c r="G47" s="21"/>
      <c r="H47" s="21"/>
      <c r="I47" s="21"/>
      <c r="J47" s="156"/>
    </row>
    <row r="48" spans="1:10" ht="15">
      <c r="A48" s="136">
        <v>34</v>
      </c>
      <c r="B48" s="236" t="s">
        <v>61</v>
      </c>
      <c r="C48" s="18" t="s">
        <v>103</v>
      </c>
      <c r="D48" s="110" t="s">
        <v>10</v>
      </c>
      <c r="E48" s="187"/>
      <c r="F48" s="17"/>
      <c r="G48" s="27" t="s">
        <v>21</v>
      </c>
      <c r="H48" s="27"/>
      <c r="I48" s="27" t="s">
        <v>21</v>
      </c>
      <c r="J48" s="137" t="s">
        <v>21</v>
      </c>
    </row>
    <row r="49" spans="1:10" ht="15">
      <c r="A49" s="136">
        <v>35</v>
      </c>
      <c r="B49" s="238"/>
      <c r="C49" s="18" t="s">
        <v>104</v>
      </c>
      <c r="D49" s="110" t="s">
        <v>10</v>
      </c>
      <c r="E49" s="187"/>
      <c r="F49" s="17"/>
      <c r="G49" s="27" t="s">
        <v>21</v>
      </c>
      <c r="H49" s="27"/>
      <c r="I49" s="27" t="s">
        <v>21</v>
      </c>
      <c r="J49" s="137" t="s">
        <v>21</v>
      </c>
    </row>
    <row r="50" spans="1:10" s="6" customFormat="1" ht="38.25" customHeight="1" thickBot="1">
      <c r="A50" s="147" t="s">
        <v>64</v>
      </c>
      <c r="B50" s="75"/>
      <c r="C50" s="76"/>
      <c r="D50" s="77"/>
      <c r="E50" s="90"/>
      <c r="F50" s="78"/>
      <c r="G50" s="79"/>
      <c r="H50" s="128" t="s">
        <v>65</v>
      </c>
      <c r="I50" s="128" t="s">
        <v>66</v>
      </c>
      <c r="J50" s="202" t="s">
        <v>67</v>
      </c>
    </row>
    <row r="51" spans="1:10" ht="38.25" customHeight="1" thickBot="1">
      <c r="A51" s="257"/>
      <c r="B51" s="258"/>
      <c r="C51" s="258"/>
      <c r="D51" s="258"/>
      <c r="E51" s="258"/>
      <c r="F51" s="258"/>
      <c r="G51" s="190"/>
      <c r="H51" s="203">
        <f>SUM(H6:H49)</f>
        <v>0</v>
      </c>
      <c r="I51" s="204">
        <f>SUM(I9:I49)</f>
        <v>1000</v>
      </c>
      <c r="J51" s="205">
        <f>SUM(J9:J49)</f>
        <v>0</v>
      </c>
    </row>
    <row r="52" spans="1:10" ht="15.95" customHeight="1">
      <c r="A52" s="148"/>
      <c r="J52" s="129"/>
    </row>
    <row r="53" spans="1:10" ht="33.75" customHeight="1" thickBot="1">
      <c r="A53" s="149"/>
      <c r="B53" s="150" t="s">
        <v>68</v>
      </c>
      <c r="C53" s="217" t="s">
        <v>69</v>
      </c>
      <c r="D53" s="218"/>
      <c r="E53" s="151"/>
      <c r="F53" s="151"/>
      <c r="G53" s="151"/>
      <c r="H53" s="151"/>
      <c r="I53" s="151"/>
      <c r="J53" s="152"/>
    </row>
    <row r="54" spans="1:10" ht="15.95" customHeight="1"/>
    <row r="55" spans="1:10" ht="15.95" customHeight="1"/>
    <row r="56" spans="1:10" ht="15.95" customHeight="1"/>
    <row r="57" spans="1:10" ht="15.95" customHeight="1"/>
  </sheetData>
  <mergeCells count="16">
    <mergeCell ref="C53:D53"/>
    <mergeCell ref="A51:F51"/>
    <mergeCell ref="A4:J4"/>
    <mergeCell ref="E5:J6"/>
    <mergeCell ref="A1:J1"/>
    <mergeCell ref="A2:J2"/>
    <mergeCell ref="A3:J3"/>
    <mergeCell ref="B48:B49"/>
    <mergeCell ref="B20:B36"/>
    <mergeCell ref="B38:B40"/>
    <mergeCell ref="B42:B43"/>
    <mergeCell ref="A6:B6"/>
    <mergeCell ref="B9:B11"/>
    <mergeCell ref="B13:B16"/>
    <mergeCell ref="A7:D7"/>
    <mergeCell ref="F7:J7"/>
  </mergeCells>
  <conditionalFormatting sqref="D6 F43:F44 E50 F9:F11 F13:F16 F19 F21:F34 F36 F38:F41 F46 F48:F49">
    <cfRule type="cellIs" dxfId="117" priority="20" operator="equal">
      <formula>"Nee"</formula>
    </cfRule>
  </conditionalFormatting>
  <conditionalFormatting sqref="D6 F43:F44 E50 F9:F11 F13:F16 F19 F21:F34 F36 F38:F41 F46 F48:F49">
    <cfRule type="cellIs" dxfId="116" priority="19" operator="equal">
      <formula>"Ja"</formula>
    </cfRule>
  </conditionalFormatting>
  <conditionalFormatting sqref="D9:D11">
    <cfRule type="cellIs" dxfId="115" priority="18" operator="equal">
      <formula>"Nee"</formula>
    </cfRule>
  </conditionalFormatting>
  <conditionalFormatting sqref="D9:D11">
    <cfRule type="cellIs" dxfId="114" priority="17" operator="equal">
      <formula>"Ja"</formula>
    </cfRule>
  </conditionalFormatting>
  <conditionalFormatting sqref="D13:D16">
    <cfRule type="cellIs" dxfId="113" priority="16" operator="equal">
      <formula>"Nee"</formula>
    </cfRule>
  </conditionalFormatting>
  <conditionalFormatting sqref="D13:D16">
    <cfRule type="cellIs" dxfId="112" priority="15" operator="equal">
      <formula>"Ja"</formula>
    </cfRule>
  </conditionalFormatting>
  <conditionalFormatting sqref="D19">
    <cfRule type="cellIs" dxfId="111" priority="14" operator="equal">
      <formula>"Nee"</formula>
    </cfRule>
  </conditionalFormatting>
  <conditionalFormatting sqref="D19">
    <cfRule type="cellIs" dxfId="110" priority="13" operator="equal">
      <formula>"Ja"</formula>
    </cfRule>
  </conditionalFormatting>
  <conditionalFormatting sqref="D21:D34">
    <cfRule type="cellIs" dxfId="109" priority="12" operator="equal">
      <formula>"Nee"</formula>
    </cfRule>
  </conditionalFormatting>
  <conditionalFormatting sqref="D21:D34">
    <cfRule type="cellIs" dxfId="108" priority="11" operator="equal">
      <formula>"Ja"</formula>
    </cfRule>
  </conditionalFormatting>
  <conditionalFormatting sqref="D36">
    <cfRule type="cellIs" dxfId="107" priority="10" operator="equal">
      <formula>"Nee"</formula>
    </cfRule>
  </conditionalFormatting>
  <conditionalFormatting sqref="D36">
    <cfRule type="cellIs" dxfId="106" priority="9" operator="equal">
      <formula>"Ja"</formula>
    </cfRule>
  </conditionalFormatting>
  <conditionalFormatting sqref="D38:D41">
    <cfRule type="cellIs" dxfId="105" priority="8" operator="equal">
      <formula>"Nee"</formula>
    </cfRule>
  </conditionalFormatting>
  <conditionalFormatting sqref="D38:D41">
    <cfRule type="cellIs" dxfId="104" priority="7" operator="equal">
      <formula>"Ja"</formula>
    </cfRule>
  </conditionalFormatting>
  <conditionalFormatting sqref="D43">
    <cfRule type="cellIs" dxfId="103" priority="6" operator="equal">
      <formula>"Nee"</formula>
    </cfRule>
  </conditionalFormatting>
  <conditionalFormatting sqref="D43">
    <cfRule type="cellIs" dxfId="102" priority="5" operator="equal">
      <formula>"Ja"</formula>
    </cfRule>
  </conditionalFormatting>
  <conditionalFormatting sqref="D46">
    <cfRule type="cellIs" dxfId="101" priority="4" operator="equal">
      <formula>"Nee"</formula>
    </cfRule>
  </conditionalFormatting>
  <conditionalFormatting sqref="D46">
    <cfRule type="cellIs" dxfId="100" priority="3" operator="equal">
      <formula>"Ja"</formula>
    </cfRule>
  </conditionalFormatting>
  <conditionalFormatting sqref="D48:D50">
    <cfRule type="cellIs" dxfId="99" priority="2" operator="equal">
      <formula>"Nee"</formula>
    </cfRule>
  </conditionalFormatting>
  <conditionalFormatting sqref="D48:D50">
    <cfRule type="cellIs" dxfId="98" priority="1" operator="equal">
      <formula>"Ja"</formula>
    </cfRule>
  </conditionalFormatting>
  <dataValidations count="2">
    <dataValidation type="list" allowBlank="1" showInputMessage="1" showErrorMessage="1" sqref="D6 D45 D9:D11 D38:D40 E50 D42:D43 D20:D36 D13:D15 D48:D50 D18" xr:uid="{B5BDC225-5134-4CAF-9C4C-E0F9D1681EB6}">
      <formula1>"Maak uw keuze, Ja, Nee"</formula1>
    </dataValidation>
    <dataValidation type="list" allowBlank="1" showInputMessage="1" showErrorMessage="1" sqref="G16 G18 G21 G43 G46" xr:uid="{2DAD5FA6-3CE8-466B-BFF7-FACD24389DB3}">
      <formula1>$L$1:$L$4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B263D-71F1-4AC2-9C56-D5D6750EB34F}">
  <dimension ref="A1:L57"/>
  <sheetViews>
    <sheetView topLeftCell="A8" workbookViewId="0">
      <selection activeCell="C21" sqref="C21"/>
    </sheetView>
  </sheetViews>
  <sheetFormatPr defaultColWidth="7.6640625" defaultRowHeight="15.95" customHeight="1" zeroHeight="1"/>
  <cols>
    <col min="1" max="1" width="3.33203125" style="20" bestFit="1" customWidth="1"/>
    <col min="2" max="2" width="32.109375" style="38" bestFit="1" customWidth="1"/>
    <col min="3" max="3" width="54.88671875" style="6" customWidth="1"/>
    <col min="4" max="4" width="22.6640625" style="6" customWidth="1"/>
    <col min="5" max="5" width="8.21875" style="38" customWidth="1"/>
    <col min="6" max="6" width="35.21875" style="6" customWidth="1"/>
    <col min="7" max="7" width="29" style="6" customWidth="1"/>
    <col min="8" max="9" width="17.21875" style="6" customWidth="1"/>
    <col min="10" max="10" width="19.77734375" style="6" bestFit="1" customWidth="1"/>
    <col min="11" max="11" width="7.6640625" style="6"/>
    <col min="12" max="12" width="0" style="6" hidden="1" customWidth="1"/>
    <col min="13" max="16384" width="7.6640625" style="6"/>
  </cols>
  <sheetData>
    <row r="1" spans="1:12" ht="81.75" customHeight="1">
      <c r="A1" s="219" t="s">
        <v>0</v>
      </c>
      <c r="B1" s="220"/>
      <c r="C1" s="220"/>
      <c r="D1" s="220"/>
      <c r="E1" s="220"/>
      <c r="F1" s="220"/>
      <c r="G1" s="220"/>
      <c r="H1" s="220"/>
      <c r="I1" s="220"/>
      <c r="J1" s="221"/>
      <c r="L1" t="s">
        <v>1</v>
      </c>
    </row>
    <row r="2" spans="1:12" ht="18.75" customHeight="1">
      <c r="A2" s="222" t="s">
        <v>216</v>
      </c>
      <c r="B2" s="223"/>
      <c r="C2" s="223"/>
      <c r="D2" s="223"/>
      <c r="E2" s="223"/>
      <c r="F2" s="223"/>
      <c r="G2" s="223"/>
      <c r="H2" s="223"/>
      <c r="I2" s="223"/>
      <c r="J2" s="224"/>
      <c r="L2" t="s">
        <v>2</v>
      </c>
    </row>
    <row r="3" spans="1:12" ht="95.25" customHeight="1">
      <c r="A3" s="262" t="s">
        <v>97</v>
      </c>
      <c r="B3" s="266"/>
      <c r="C3" s="266"/>
      <c r="D3" s="266"/>
      <c r="E3" s="266"/>
      <c r="F3" s="266"/>
      <c r="G3" s="266"/>
      <c r="H3" s="266"/>
      <c r="I3" s="266"/>
      <c r="J3" s="227"/>
      <c r="L3" s="29" t="s">
        <v>4</v>
      </c>
    </row>
    <row r="4" spans="1:12" ht="27.75" customHeight="1">
      <c r="A4" s="228" t="s">
        <v>218</v>
      </c>
      <c r="B4" s="229"/>
      <c r="C4" s="229"/>
      <c r="D4" s="229"/>
      <c r="E4" s="229"/>
      <c r="F4" s="229"/>
      <c r="G4" s="229"/>
      <c r="H4" s="229"/>
      <c r="I4" s="229"/>
      <c r="J4" s="230"/>
      <c r="L4" s="29" t="s">
        <v>6</v>
      </c>
    </row>
    <row r="5" spans="1:12" s="29" customFormat="1" ht="25.5">
      <c r="A5" s="130" t="s">
        <v>7</v>
      </c>
      <c r="B5" s="70"/>
      <c r="C5" s="70"/>
      <c r="D5" s="69" t="s">
        <v>8</v>
      </c>
      <c r="E5" s="239"/>
      <c r="F5" s="240"/>
      <c r="G5" s="240"/>
      <c r="H5" s="240"/>
      <c r="I5" s="240"/>
      <c r="J5" s="241"/>
    </row>
    <row r="6" spans="1:12" s="29" customFormat="1" ht="27" customHeight="1">
      <c r="A6" s="231"/>
      <c r="B6" s="232"/>
      <c r="C6" s="26" t="s">
        <v>105</v>
      </c>
      <c r="D6" s="72" t="s">
        <v>10</v>
      </c>
      <c r="E6" s="242"/>
      <c r="F6" s="243"/>
      <c r="G6" s="243"/>
      <c r="H6" s="243"/>
      <c r="I6" s="243"/>
      <c r="J6" s="244"/>
    </row>
    <row r="7" spans="1:12" ht="24" customHeight="1">
      <c r="A7" s="245" t="s">
        <v>11</v>
      </c>
      <c r="B7" s="246"/>
      <c r="C7" s="246"/>
      <c r="D7" s="246"/>
      <c r="E7" s="187"/>
      <c r="F7" s="247" t="s">
        <v>12</v>
      </c>
      <c r="G7" s="246"/>
      <c r="H7" s="246"/>
      <c r="I7" s="246"/>
      <c r="J7" s="248"/>
    </row>
    <row r="8" spans="1:12" s="29" customFormat="1" ht="25.5">
      <c r="A8" s="130" t="s">
        <v>13</v>
      </c>
      <c r="B8" s="70"/>
      <c r="C8" s="70"/>
      <c r="D8" s="69" t="s">
        <v>8</v>
      </c>
      <c r="E8" s="187"/>
      <c r="F8" s="73" t="s">
        <v>14</v>
      </c>
      <c r="G8" s="73" t="s">
        <v>15</v>
      </c>
      <c r="H8" s="73" t="s">
        <v>16</v>
      </c>
      <c r="I8" s="73" t="s">
        <v>17</v>
      </c>
      <c r="J8" s="188" t="s">
        <v>18</v>
      </c>
    </row>
    <row r="9" spans="1:12" s="29" customFormat="1" ht="17.25" customHeight="1">
      <c r="A9" s="153">
        <v>1</v>
      </c>
      <c r="B9" s="236"/>
      <c r="C9" s="97" t="s">
        <v>106</v>
      </c>
      <c r="D9" s="72" t="s">
        <v>10</v>
      </c>
      <c r="E9" s="187"/>
      <c r="F9" s="93"/>
      <c r="G9" s="27" t="s">
        <v>21</v>
      </c>
      <c r="H9" s="27"/>
      <c r="I9" s="27" t="s">
        <v>21</v>
      </c>
      <c r="J9" s="137" t="s">
        <v>21</v>
      </c>
    </row>
    <row r="10" spans="1:12" s="29" customFormat="1" ht="17.25" customHeight="1">
      <c r="A10" s="153">
        <v>2</v>
      </c>
      <c r="B10" s="237"/>
      <c r="C10" s="36" t="s">
        <v>219</v>
      </c>
      <c r="D10" s="72" t="s">
        <v>10</v>
      </c>
      <c r="E10" s="187"/>
      <c r="F10" s="93"/>
      <c r="G10" s="27" t="s">
        <v>21</v>
      </c>
      <c r="H10" s="27"/>
      <c r="I10" s="27" t="s">
        <v>21</v>
      </c>
      <c r="J10" s="137" t="s">
        <v>21</v>
      </c>
    </row>
    <row r="11" spans="1:12" s="29" customFormat="1" ht="17.25" customHeight="1">
      <c r="A11" s="153">
        <v>3</v>
      </c>
      <c r="B11" s="238"/>
      <c r="C11" s="98" t="s">
        <v>107</v>
      </c>
      <c r="D11" s="72" t="s">
        <v>10</v>
      </c>
      <c r="E11" s="187"/>
      <c r="F11" s="93"/>
      <c r="G11" s="27" t="s">
        <v>21</v>
      </c>
      <c r="H11" s="27"/>
      <c r="I11" s="27" t="s">
        <v>21</v>
      </c>
      <c r="J11" s="137" t="s">
        <v>21</v>
      </c>
    </row>
    <row r="12" spans="1:12" s="29" customFormat="1" ht="17.25" customHeight="1">
      <c r="A12" s="154"/>
      <c r="B12" s="37"/>
      <c r="C12" s="23"/>
      <c r="D12" s="23"/>
      <c r="E12" s="187"/>
      <c r="F12" s="37"/>
      <c r="G12" s="23"/>
      <c r="H12" s="23"/>
      <c r="I12" s="23"/>
      <c r="J12" s="155"/>
    </row>
    <row r="13" spans="1:12" s="29" customFormat="1" ht="17.25" customHeight="1">
      <c r="A13" s="136">
        <v>4</v>
      </c>
      <c r="B13" s="236" t="s">
        <v>24</v>
      </c>
      <c r="C13" s="11" t="s">
        <v>25</v>
      </c>
      <c r="D13" s="72" t="s">
        <v>10</v>
      </c>
      <c r="E13" s="187"/>
      <c r="F13" s="87"/>
      <c r="G13" s="27" t="s">
        <v>21</v>
      </c>
      <c r="H13" s="27"/>
      <c r="I13" s="1" t="s">
        <v>21</v>
      </c>
      <c r="J13" s="137" t="s">
        <v>21</v>
      </c>
    </row>
    <row r="14" spans="1:12" s="29" customFormat="1" ht="17.25" customHeight="1">
      <c r="A14" s="136">
        <v>5</v>
      </c>
      <c r="B14" s="237"/>
      <c r="C14" s="11" t="s">
        <v>76</v>
      </c>
      <c r="D14" s="72" t="s">
        <v>10</v>
      </c>
      <c r="E14" s="187"/>
      <c r="F14" s="87" t="s">
        <v>27</v>
      </c>
      <c r="G14" s="27" t="s">
        <v>21</v>
      </c>
      <c r="H14" s="27"/>
      <c r="I14" s="1" t="s">
        <v>21</v>
      </c>
      <c r="J14" s="137" t="s">
        <v>21</v>
      </c>
    </row>
    <row r="15" spans="1:12" s="29" customFormat="1" ht="17.25" customHeight="1">
      <c r="A15" s="136">
        <v>6</v>
      </c>
      <c r="B15" s="237"/>
      <c r="C15" s="11" t="s">
        <v>77</v>
      </c>
      <c r="D15" s="72" t="s">
        <v>10</v>
      </c>
      <c r="E15" s="187"/>
      <c r="F15" s="87" t="s">
        <v>27</v>
      </c>
      <c r="G15" s="27" t="s">
        <v>21</v>
      </c>
      <c r="H15" s="27"/>
      <c r="I15" s="2" t="s">
        <v>101</v>
      </c>
      <c r="J15" s="137" t="s">
        <v>21</v>
      </c>
    </row>
    <row r="16" spans="1:12" s="29" customFormat="1" ht="12.75">
      <c r="A16" s="136">
        <v>9</v>
      </c>
      <c r="B16" s="238"/>
      <c r="C16" s="44"/>
      <c r="D16" s="74" t="s">
        <v>21</v>
      </c>
      <c r="E16" s="187"/>
      <c r="F16" s="87" t="s">
        <v>31</v>
      </c>
      <c r="G16" s="32" t="s">
        <v>1</v>
      </c>
      <c r="H16" s="104">
        <v>0</v>
      </c>
      <c r="I16" s="35">
        <v>200</v>
      </c>
      <c r="J16" s="138" t="str">
        <f>IF(G16="Maak uw keuze (verplicht!)","Keuze maken in kolom G",IF(G16="Nee, niet verkrijgbaar",0,IF(G16="Ja, optioneel (tegen meerprijs)",0.3*I16,IF(G16="Ja, standaard onderdeel van (prijs) basisuitvoering",I16))))</f>
        <v>Keuze maken in kolom G</v>
      </c>
    </row>
    <row r="17" spans="1:10" s="29" customFormat="1" ht="17.25" customHeight="1">
      <c r="A17" s="133"/>
      <c r="B17" s="4"/>
      <c r="C17" s="21"/>
      <c r="D17" s="22"/>
      <c r="E17" s="187"/>
      <c r="F17" s="94"/>
      <c r="G17" s="21"/>
      <c r="H17" s="21"/>
      <c r="I17" s="21"/>
      <c r="J17" s="156"/>
    </row>
    <row r="18" spans="1:10" s="29" customFormat="1" ht="12.75">
      <c r="A18" s="136">
        <v>10</v>
      </c>
      <c r="B18" s="11" t="s">
        <v>32</v>
      </c>
      <c r="C18" s="14" t="s">
        <v>222</v>
      </c>
      <c r="D18" s="72" t="s">
        <v>10</v>
      </c>
      <c r="E18" s="187"/>
      <c r="F18" s="95" t="s">
        <v>78</v>
      </c>
      <c r="G18" s="32" t="s">
        <v>1</v>
      </c>
      <c r="H18" s="104">
        <v>0</v>
      </c>
      <c r="I18" s="28">
        <v>200</v>
      </c>
      <c r="J18" s="138" t="str">
        <f>IF(G18="Maak uw keuze (verplicht!)","Keuze maken in kolom G",IF(G18="Nee, niet verkrijgbaar",0,IF(G18="Ja, optioneel (tegen meerprijs)",0.3*I18,IF(G18="Ja, standaard onderdeel van (prijs) basisuitvoering",I18))))</f>
        <v>Keuze maken in kolom G</v>
      </c>
    </row>
    <row r="19" spans="1:10" s="29" customFormat="1" ht="17.25" customHeight="1">
      <c r="A19" s="133"/>
      <c r="B19" s="4"/>
      <c r="C19" s="21"/>
      <c r="D19" s="22"/>
      <c r="E19" s="187"/>
      <c r="F19" s="94"/>
      <c r="G19" s="21"/>
      <c r="H19" s="21"/>
      <c r="I19" s="21"/>
      <c r="J19" s="156"/>
    </row>
    <row r="20" spans="1:10" s="29" customFormat="1" ht="17.25" customHeight="1">
      <c r="A20" s="136">
        <v>11</v>
      </c>
      <c r="B20" s="236" t="s">
        <v>33</v>
      </c>
      <c r="C20" s="11" t="s">
        <v>34</v>
      </c>
      <c r="D20" s="72" t="s">
        <v>10</v>
      </c>
      <c r="E20" s="187"/>
      <c r="F20" s="96"/>
      <c r="G20" s="27" t="s">
        <v>21</v>
      </c>
      <c r="H20" s="27"/>
      <c r="I20" s="27" t="s">
        <v>21</v>
      </c>
      <c r="J20" s="137" t="s">
        <v>21</v>
      </c>
    </row>
    <row r="21" spans="1:10" s="29" customFormat="1" ht="12.75">
      <c r="A21" s="136">
        <v>12</v>
      </c>
      <c r="B21" s="237"/>
      <c r="C21" s="11" t="s">
        <v>35</v>
      </c>
      <c r="D21" s="72" t="s">
        <v>10</v>
      </c>
      <c r="E21" s="187"/>
      <c r="F21" s="87" t="s">
        <v>79</v>
      </c>
      <c r="G21" s="32" t="s">
        <v>1</v>
      </c>
      <c r="H21" s="104">
        <v>0</v>
      </c>
      <c r="I21" s="35">
        <v>200</v>
      </c>
      <c r="J21" s="138" t="str">
        <f>IF(G21="Maak uw keuze (verplicht!)","Keuze maken in kolom G",IF(G21="Nee, niet verkrijgbaar",0,IF(G21="Ja, optioneel (tegen meerprijs)",0.3*I21,IF(G21="Ja, standaard onderdeel van (prijs) basisuitvoering",I21))))</f>
        <v>Keuze maken in kolom G</v>
      </c>
    </row>
    <row r="22" spans="1:10" s="29" customFormat="1" ht="17.25" customHeight="1">
      <c r="A22" s="136">
        <v>13</v>
      </c>
      <c r="B22" s="237"/>
      <c r="C22" s="11" t="s">
        <v>37</v>
      </c>
      <c r="D22" s="72" t="s">
        <v>10</v>
      </c>
      <c r="E22" s="187"/>
      <c r="F22" s="87"/>
      <c r="G22" s="27" t="s">
        <v>21</v>
      </c>
      <c r="H22" s="27"/>
      <c r="I22" s="27" t="s">
        <v>21</v>
      </c>
      <c r="J22" s="137" t="s">
        <v>21</v>
      </c>
    </row>
    <row r="23" spans="1:10" s="29" customFormat="1" ht="17.25" customHeight="1">
      <c r="A23" s="136">
        <v>14</v>
      </c>
      <c r="B23" s="237"/>
      <c r="C23" s="54" t="s">
        <v>38</v>
      </c>
      <c r="D23" s="72" t="s">
        <v>10</v>
      </c>
      <c r="E23" s="187"/>
      <c r="F23" s="87"/>
      <c r="G23" s="27" t="s">
        <v>21</v>
      </c>
      <c r="H23" s="27"/>
      <c r="I23" s="27" t="s">
        <v>21</v>
      </c>
      <c r="J23" s="137" t="s">
        <v>21</v>
      </c>
    </row>
    <row r="24" spans="1:10" s="29" customFormat="1" ht="17.25" customHeight="1">
      <c r="A24" s="136">
        <v>15</v>
      </c>
      <c r="B24" s="237"/>
      <c r="C24" s="13" t="s">
        <v>80</v>
      </c>
      <c r="D24" s="72" t="s">
        <v>10</v>
      </c>
      <c r="E24" s="187"/>
      <c r="F24" s="87"/>
      <c r="G24" s="27" t="s">
        <v>21</v>
      </c>
      <c r="H24" s="27"/>
      <c r="I24" s="27" t="s">
        <v>21</v>
      </c>
      <c r="J24" s="137" t="s">
        <v>21</v>
      </c>
    </row>
    <row r="25" spans="1:10" s="29" customFormat="1" ht="17.25" customHeight="1">
      <c r="A25" s="136">
        <v>15</v>
      </c>
      <c r="B25" s="237"/>
      <c r="C25" s="13" t="s">
        <v>108</v>
      </c>
      <c r="D25" s="72" t="s">
        <v>10</v>
      </c>
      <c r="E25" s="187"/>
      <c r="F25" s="87"/>
      <c r="G25" s="27" t="s">
        <v>21</v>
      </c>
      <c r="H25" s="27"/>
      <c r="I25" s="27" t="s">
        <v>21</v>
      </c>
      <c r="J25" s="137" t="s">
        <v>21</v>
      </c>
    </row>
    <row r="26" spans="1:10" s="29" customFormat="1" ht="17.25" customHeight="1">
      <c r="A26" s="136"/>
      <c r="B26" s="237"/>
      <c r="C26" s="13" t="s">
        <v>109</v>
      </c>
      <c r="D26" s="72" t="s">
        <v>10</v>
      </c>
      <c r="E26" s="187"/>
      <c r="F26" s="87"/>
      <c r="G26" s="27" t="s">
        <v>21</v>
      </c>
      <c r="H26" s="27"/>
      <c r="I26" s="27" t="s">
        <v>21</v>
      </c>
      <c r="J26" s="137" t="s">
        <v>21</v>
      </c>
    </row>
    <row r="27" spans="1:10" s="29" customFormat="1" ht="17.25" customHeight="1">
      <c r="A27" s="136">
        <v>15</v>
      </c>
      <c r="B27" s="237"/>
      <c r="C27" s="13" t="s">
        <v>39</v>
      </c>
      <c r="D27" s="72" t="s">
        <v>10</v>
      </c>
      <c r="E27" s="187"/>
      <c r="F27" s="87"/>
      <c r="G27" s="27" t="s">
        <v>21</v>
      </c>
      <c r="H27" s="27"/>
      <c r="I27" s="27" t="s">
        <v>21</v>
      </c>
      <c r="J27" s="137" t="s">
        <v>21</v>
      </c>
    </row>
    <row r="28" spans="1:10" s="29" customFormat="1" ht="17.25" customHeight="1">
      <c r="A28" s="136">
        <v>16</v>
      </c>
      <c r="B28" s="237"/>
      <c r="C28" s="13" t="s">
        <v>82</v>
      </c>
      <c r="D28" s="72" t="s">
        <v>10</v>
      </c>
      <c r="E28" s="187"/>
      <c r="F28" s="87"/>
      <c r="G28" s="27" t="s">
        <v>21</v>
      </c>
      <c r="H28" s="27"/>
      <c r="I28" s="27" t="s">
        <v>21</v>
      </c>
      <c r="J28" s="137" t="s">
        <v>21</v>
      </c>
    </row>
    <row r="29" spans="1:10" s="29" customFormat="1" ht="17.25" customHeight="1">
      <c r="A29" s="136">
        <v>17</v>
      </c>
      <c r="B29" s="237"/>
      <c r="C29" s="54" t="s">
        <v>83</v>
      </c>
      <c r="D29" s="72" t="s">
        <v>10</v>
      </c>
      <c r="E29" s="187"/>
      <c r="F29" s="87"/>
      <c r="G29" s="27" t="s">
        <v>21</v>
      </c>
      <c r="H29" s="27"/>
      <c r="I29" s="27" t="s">
        <v>21</v>
      </c>
      <c r="J29" s="137" t="s">
        <v>21</v>
      </c>
    </row>
    <row r="30" spans="1:10" s="29" customFormat="1" ht="17.25" customHeight="1">
      <c r="A30" s="136">
        <v>18</v>
      </c>
      <c r="B30" s="237"/>
      <c r="C30" s="54" t="s">
        <v>84</v>
      </c>
      <c r="D30" s="72" t="s">
        <v>10</v>
      </c>
      <c r="E30" s="187"/>
      <c r="F30" s="87"/>
      <c r="G30" s="27" t="s">
        <v>21</v>
      </c>
      <c r="H30" s="27"/>
      <c r="I30" s="27" t="s">
        <v>21</v>
      </c>
      <c r="J30" s="137" t="s">
        <v>21</v>
      </c>
    </row>
    <row r="31" spans="1:10" s="29" customFormat="1" ht="17.25" customHeight="1">
      <c r="A31" s="136">
        <v>19</v>
      </c>
      <c r="B31" s="237"/>
      <c r="C31" s="13" t="s">
        <v>85</v>
      </c>
      <c r="D31" s="72" t="s">
        <v>10</v>
      </c>
      <c r="E31" s="187"/>
      <c r="F31" s="87"/>
      <c r="G31" s="27" t="s">
        <v>21</v>
      </c>
      <c r="H31" s="27"/>
      <c r="I31" s="27" t="s">
        <v>21</v>
      </c>
      <c r="J31" s="137" t="s">
        <v>21</v>
      </c>
    </row>
    <row r="32" spans="1:10" s="29" customFormat="1" ht="17.25" customHeight="1">
      <c r="A32" s="136">
        <v>20</v>
      </c>
      <c r="B32" s="237"/>
      <c r="C32" s="54" t="s">
        <v>44</v>
      </c>
      <c r="D32" s="72" t="s">
        <v>10</v>
      </c>
      <c r="E32" s="187"/>
      <c r="F32" s="87"/>
      <c r="G32" s="27" t="s">
        <v>21</v>
      </c>
      <c r="H32" s="27"/>
      <c r="I32" s="27" t="s">
        <v>21</v>
      </c>
      <c r="J32" s="137" t="s">
        <v>21</v>
      </c>
    </row>
    <row r="33" spans="1:10" s="29" customFormat="1" ht="17.25" customHeight="1">
      <c r="A33" s="136">
        <v>21</v>
      </c>
      <c r="B33" s="237"/>
      <c r="C33" s="54" t="s">
        <v>45</v>
      </c>
      <c r="D33" s="72" t="s">
        <v>10</v>
      </c>
      <c r="E33" s="187"/>
      <c r="F33" s="87"/>
      <c r="G33" s="27" t="s">
        <v>21</v>
      </c>
      <c r="H33" s="27"/>
      <c r="I33" s="27" t="s">
        <v>21</v>
      </c>
      <c r="J33" s="137" t="s">
        <v>21</v>
      </c>
    </row>
    <row r="34" spans="1:10" s="29" customFormat="1" ht="17.25" customHeight="1">
      <c r="A34" s="136">
        <v>22</v>
      </c>
      <c r="B34" s="237"/>
      <c r="C34" s="54" t="s">
        <v>46</v>
      </c>
      <c r="D34" s="72" t="s">
        <v>10</v>
      </c>
      <c r="E34" s="187"/>
      <c r="F34" s="87"/>
      <c r="G34" s="27" t="s">
        <v>21</v>
      </c>
      <c r="H34" s="27"/>
      <c r="I34" s="27" t="s">
        <v>21</v>
      </c>
      <c r="J34" s="137" t="s">
        <v>21</v>
      </c>
    </row>
    <row r="35" spans="1:10" s="29" customFormat="1" ht="17.25" customHeight="1">
      <c r="A35" s="136">
        <v>23</v>
      </c>
      <c r="B35" s="237"/>
      <c r="C35" s="13" t="s">
        <v>47</v>
      </c>
      <c r="D35" s="72" t="s">
        <v>10</v>
      </c>
      <c r="E35" s="187"/>
      <c r="F35" s="87"/>
      <c r="G35" s="27" t="s">
        <v>21</v>
      </c>
      <c r="H35" s="27"/>
      <c r="I35" s="27" t="s">
        <v>21</v>
      </c>
      <c r="J35" s="137" t="s">
        <v>21</v>
      </c>
    </row>
    <row r="36" spans="1:10" s="29" customFormat="1" ht="17.25" customHeight="1">
      <c r="A36" s="136">
        <v>24</v>
      </c>
      <c r="B36" s="238"/>
      <c r="C36" s="13" t="s">
        <v>48</v>
      </c>
      <c r="D36" s="72" t="s">
        <v>10</v>
      </c>
      <c r="E36" s="187"/>
      <c r="F36" s="87"/>
      <c r="G36" s="27" t="s">
        <v>21</v>
      </c>
      <c r="H36" s="27"/>
      <c r="I36" s="27" t="s">
        <v>21</v>
      </c>
      <c r="J36" s="137" t="s">
        <v>21</v>
      </c>
    </row>
    <row r="37" spans="1:10" s="29" customFormat="1" ht="17.25" customHeight="1">
      <c r="A37" s="133"/>
      <c r="B37" s="4"/>
      <c r="C37" s="21"/>
      <c r="D37" s="22"/>
      <c r="E37" s="187"/>
      <c r="F37" s="94"/>
      <c r="G37" s="21"/>
      <c r="H37" s="21"/>
      <c r="I37" s="21"/>
      <c r="J37" s="156"/>
    </row>
    <row r="38" spans="1:10" s="29" customFormat="1" ht="25.5">
      <c r="A38" s="136">
        <v>25</v>
      </c>
      <c r="B38" s="252" t="s">
        <v>49</v>
      </c>
      <c r="C38" s="216" t="s">
        <v>221</v>
      </c>
      <c r="D38" s="72" t="s">
        <v>10</v>
      </c>
      <c r="E38" s="187"/>
      <c r="F38" s="87"/>
      <c r="G38" s="27" t="s">
        <v>21</v>
      </c>
      <c r="H38" s="27"/>
      <c r="I38" s="27" t="s">
        <v>21</v>
      </c>
      <c r="J38" s="137" t="s">
        <v>21</v>
      </c>
    </row>
    <row r="39" spans="1:10" s="29" customFormat="1" ht="17.25" customHeight="1">
      <c r="A39" s="136">
        <v>29</v>
      </c>
      <c r="B39" s="253"/>
      <c r="C39" s="15" t="s">
        <v>89</v>
      </c>
      <c r="D39" s="72" t="s">
        <v>10</v>
      </c>
      <c r="E39" s="187"/>
      <c r="F39" s="87" t="s">
        <v>27</v>
      </c>
      <c r="G39" s="27" t="s">
        <v>21</v>
      </c>
      <c r="H39" s="27"/>
      <c r="I39" s="27" t="s">
        <v>21</v>
      </c>
      <c r="J39" s="137" t="s">
        <v>21</v>
      </c>
    </row>
    <row r="40" spans="1:10" s="29" customFormat="1" ht="17.25" customHeight="1">
      <c r="A40" s="136">
        <v>30</v>
      </c>
      <c r="B40" s="254"/>
      <c r="C40" s="7" t="s">
        <v>55</v>
      </c>
      <c r="D40" s="72" t="s">
        <v>10</v>
      </c>
      <c r="E40" s="187"/>
      <c r="F40" s="87" t="s">
        <v>27</v>
      </c>
      <c r="G40" s="27" t="s">
        <v>21</v>
      </c>
      <c r="H40" s="27"/>
      <c r="I40" s="27" t="s">
        <v>21</v>
      </c>
      <c r="J40" s="137" t="s">
        <v>21</v>
      </c>
    </row>
    <row r="41" spans="1:10" s="29" customFormat="1" ht="17.25" customHeight="1">
      <c r="A41" s="133"/>
      <c r="B41" s="4"/>
      <c r="C41" s="21"/>
      <c r="D41" s="22"/>
      <c r="E41" s="187"/>
      <c r="F41" s="94"/>
      <c r="G41" s="21"/>
      <c r="H41" s="21"/>
      <c r="I41" s="21"/>
      <c r="J41" s="156"/>
    </row>
    <row r="42" spans="1:10" s="29" customFormat="1" ht="17.25" customHeight="1">
      <c r="A42" s="146">
        <v>31</v>
      </c>
      <c r="B42" s="255" t="s">
        <v>56</v>
      </c>
      <c r="C42" s="13" t="s">
        <v>90</v>
      </c>
      <c r="D42" s="72" t="s">
        <v>10</v>
      </c>
      <c r="E42" s="187"/>
      <c r="F42" s="87"/>
      <c r="G42" s="27" t="s">
        <v>21</v>
      </c>
      <c r="H42" s="27"/>
      <c r="I42" s="27" t="s">
        <v>21</v>
      </c>
      <c r="J42" s="137" t="s">
        <v>21</v>
      </c>
    </row>
    <row r="43" spans="1:10" s="29" customFormat="1" ht="29.25" customHeight="1">
      <c r="A43" s="146"/>
      <c r="B43" s="265"/>
      <c r="C43" s="99" t="s">
        <v>91</v>
      </c>
      <c r="D43" s="72" t="s">
        <v>10</v>
      </c>
      <c r="E43" s="187"/>
      <c r="F43" s="87" t="s">
        <v>92</v>
      </c>
      <c r="G43" s="32" t="s">
        <v>1</v>
      </c>
      <c r="H43" s="104">
        <v>0</v>
      </c>
      <c r="I43" s="33">
        <v>200</v>
      </c>
      <c r="J43" s="138" t="str">
        <f>IF(G43="Maak uw keuze (verplicht!)","Keuze maken in kolom G",IF(G43="Nee, niet verkrijgbaar",0,IF(G43="Ja, optioneel (tegen meerprijs)",0.3*I43,IF(G43="Ja, standaard onderdeel van (prijs) basisuitvoering",I43))))</f>
        <v>Keuze maken in kolom G</v>
      </c>
    </row>
    <row r="44" spans="1:10" s="29" customFormat="1" ht="17.25" customHeight="1">
      <c r="A44" s="133"/>
      <c r="B44" s="4"/>
      <c r="C44" s="21"/>
      <c r="D44" s="22"/>
      <c r="E44" s="187"/>
      <c r="F44" s="94"/>
      <c r="G44" s="21"/>
      <c r="H44" s="21"/>
      <c r="I44" s="21"/>
      <c r="J44" s="156"/>
    </row>
    <row r="45" spans="1:10" s="29" customFormat="1" ht="17.25" customHeight="1">
      <c r="A45" s="153">
        <v>33</v>
      </c>
      <c r="B45" s="11" t="s">
        <v>59</v>
      </c>
      <c r="C45" s="13" t="s">
        <v>60</v>
      </c>
      <c r="D45" s="72" t="s">
        <v>10</v>
      </c>
      <c r="E45" s="187"/>
      <c r="F45" s="87"/>
      <c r="G45" s="27" t="s">
        <v>21</v>
      </c>
      <c r="H45" s="27"/>
      <c r="I45" s="27" t="s">
        <v>21</v>
      </c>
      <c r="J45" s="137" t="s">
        <v>21</v>
      </c>
    </row>
    <row r="46" spans="1:10" s="29" customFormat="1" ht="33.75" customHeight="1">
      <c r="A46" s="153"/>
      <c r="B46" s="11"/>
      <c r="C46" s="13"/>
      <c r="D46" s="74" t="s">
        <v>21</v>
      </c>
      <c r="E46" s="187"/>
      <c r="F46" s="87" t="s">
        <v>93</v>
      </c>
      <c r="G46" s="32" t="s">
        <v>1</v>
      </c>
      <c r="H46" s="104">
        <v>0</v>
      </c>
      <c r="I46" s="35">
        <v>200</v>
      </c>
      <c r="J46" s="138" t="str">
        <f>IF(G46="Maak uw keuze (verplicht!)","Keuze maken in kolom G",IF(G46="Nee, niet verkrijgbaar",0,IF(G46="Ja, optioneel (tegen meerprijs)",0.3*I46,IF(G46="Ja, standaard onderdeel van (prijs) basisuitvoering",I46))))</f>
        <v>Keuze maken in kolom G</v>
      </c>
    </row>
    <row r="47" spans="1:10" s="29" customFormat="1" ht="17.25" customHeight="1">
      <c r="A47" s="133"/>
      <c r="B47" s="4"/>
      <c r="C47" s="21"/>
      <c r="D47" s="22"/>
      <c r="E47" s="187"/>
      <c r="F47" s="94"/>
      <c r="G47" s="21"/>
      <c r="H47" s="21"/>
      <c r="I47" s="21"/>
      <c r="J47" s="156"/>
    </row>
    <row r="48" spans="1:10" s="29" customFormat="1" ht="17.25" customHeight="1">
      <c r="A48" s="136">
        <v>34</v>
      </c>
      <c r="B48" s="236" t="s">
        <v>61</v>
      </c>
      <c r="C48" s="18" t="s">
        <v>110</v>
      </c>
      <c r="D48" s="72" t="s">
        <v>10</v>
      </c>
      <c r="E48" s="187"/>
      <c r="F48" s="87"/>
      <c r="G48" s="27" t="s">
        <v>21</v>
      </c>
      <c r="H48" s="27"/>
      <c r="I48" s="27" t="s">
        <v>21</v>
      </c>
      <c r="J48" s="137" t="s">
        <v>21</v>
      </c>
    </row>
    <row r="49" spans="1:10" s="29" customFormat="1" ht="17.25" customHeight="1">
      <c r="A49" s="136">
        <v>35</v>
      </c>
      <c r="B49" s="238"/>
      <c r="C49" s="18" t="s">
        <v>104</v>
      </c>
      <c r="D49" s="72" t="s">
        <v>10</v>
      </c>
      <c r="E49" s="187"/>
      <c r="F49" s="87"/>
      <c r="G49" s="27" t="s">
        <v>21</v>
      </c>
      <c r="H49" s="27"/>
      <c r="I49" s="27" t="s">
        <v>21</v>
      </c>
      <c r="J49" s="161" t="s">
        <v>21</v>
      </c>
    </row>
    <row r="50" spans="1:10" ht="38.25" customHeight="1" thickBot="1">
      <c r="A50" s="147" t="s">
        <v>64</v>
      </c>
      <c r="B50" s="75"/>
      <c r="C50" s="76"/>
      <c r="D50" s="77"/>
      <c r="E50" s="90"/>
      <c r="F50" s="78"/>
      <c r="G50" s="79"/>
      <c r="H50" s="128" t="s">
        <v>65</v>
      </c>
      <c r="I50" s="128" t="s">
        <v>66</v>
      </c>
      <c r="J50" s="202" t="s">
        <v>67</v>
      </c>
    </row>
    <row r="51" spans="1:10" ht="40.5" customHeight="1" thickBot="1">
      <c r="A51" s="257"/>
      <c r="B51" s="258"/>
      <c r="C51" s="258"/>
      <c r="D51" s="258"/>
      <c r="E51" s="258"/>
      <c r="F51" s="258"/>
      <c r="G51" s="190"/>
      <c r="H51" s="203">
        <f>SUM(H6:H49)</f>
        <v>0</v>
      </c>
      <c r="I51" s="204">
        <f>SUM(I9:I49)</f>
        <v>1000</v>
      </c>
      <c r="J51" s="205">
        <f>SUM(J9:J49)</f>
        <v>0</v>
      </c>
    </row>
    <row r="52" spans="1:10" ht="15.95" customHeight="1">
      <c r="A52" s="162"/>
      <c r="J52" s="160"/>
    </row>
    <row r="53" spans="1:10" ht="27" customHeight="1" thickBot="1">
      <c r="A53" s="163"/>
      <c r="B53" s="150" t="s">
        <v>68</v>
      </c>
      <c r="C53" s="217" t="s">
        <v>69</v>
      </c>
      <c r="D53" s="218"/>
      <c r="E53" s="164"/>
      <c r="F53" s="165"/>
      <c r="G53" s="165"/>
      <c r="H53" s="165"/>
      <c r="I53" s="165"/>
      <c r="J53" s="166"/>
    </row>
    <row r="54" spans="1:10" ht="15.95" customHeight="1"/>
    <row r="55" spans="1:10" ht="15.95" customHeight="1"/>
    <row r="56" spans="1:10" ht="15.95" customHeight="1"/>
    <row r="57" spans="1:10" ht="15.95" customHeight="1"/>
  </sheetData>
  <mergeCells count="16">
    <mergeCell ref="A2:J2"/>
    <mergeCell ref="A1:J1"/>
    <mergeCell ref="A3:J3"/>
    <mergeCell ref="C53:D53"/>
    <mergeCell ref="A4:J4"/>
    <mergeCell ref="B48:B49"/>
    <mergeCell ref="B20:B36"/>
    <mergeCell ref="B38:B40"/>
    <mergeCell ref="B42:B43"/>
    <mergeCell ref="A51:F51"/>
    <mergeCell ref="A6:B6"/>
    <mergeCell ref="B9:B11"/>
    <mergeCell ref="B13:B16"/>
    <mergeCell ref="E5:J6"/>
    <mergeCell ref="A7:D7"/>
    <mergeCell ref="F7:J7"/>
  </mergeCells>
  <conditionalFormatting sqref="D6 E50">
    <cfRule type="cellIs" dxfId="97" priority="69" operator="equal">
      <formula>"Nee"</formula>
    </cfRule>
  </conditionalFormatting>
  <conditionalFormatting sqref="D6 E50">
    <cfRule type="cellIs" dxfId="96" priority="68" operator="equal">
      <formula>"Ja"</formula>
    </cfRule>
  </conditionalFormatting>
  <conditionalFormatting sqref="D50">
    <cfRule type="cellIs" dxfId="95" priority="51" operator="equal">
      <formula>"Nee"</formula>
    </cfRule>
  </conditionalFormatting>
  <conditionalFormatting sqref="D50">
    <cfRule type="cellIs" dxfId="94" priority="50" operator="equal">
      <formula>"Ja"</formula>
    </cfRule>
  </conditionalFormatting>
  <conditionalFormatting sqref="D13:D15">
    <cfRule type="cellIs" dxfId="93" priority="49" operator="equal">
      <formula>"Nee"</formula>
    </cfRule>
  </conditionalFormatting>
  <conditionalFormatting sqref="D13:D15">
    <cfRule type="cellIs" dxfId="92" priority="48" operator="equal">
      <formula>"Ja"</formula>
    </cfRule>
  </conditionalFormatting>
  <conditionalFormatting sqref="D18">
    <cfRule type="cellIs" dxfId="91" priority="47" operator="equal">
      <formula>"Nee"</formula>
    </cfRule>
  </conditionalFormatting>
  <conditionalFormatting sqref="D18">
    <cfRule type="cellIs" dxfId="90" priority="46" operator="equal">
      <formula>"Ja"</formula>
    </cfRule>
  </conditionalFormatting>
  <conditionalFormatting sqref="D45">
    <cfRule type="cellIs" dxfId="89" priority="45" operator="equal">
      <formula>"Nee"</formula>
    </cfRule>
  </conditionalFormatting>
  <conditionalFormatting sqref="D45">
    <cfRule type="cellIs" dxfId="88" priority="44" operator="equal">
      <formula>"Ja"</formula>
    </cfRule>
  </conditionalFormatting>
  <conditionalFormatting sqref="D48:D49">
    <cfRule type="cellIs" dxfId="87" priority="43" operator="equal">
      <formula>"Nee"</formula>
    </cfRule>
  </conditionalFormatting>
  <conditionalFormatting sqref="D48:D49">
    <cfRule type="cellIs" dxfId="86" priority="42" operator="equal">
      <formula>"Ja"</formula>
    </cfRule>
  </conditionalFormatting>
  <conditionalFormatting sqref="D42:D43">
    <cfRule type="cellIs" dxfId="85" priority="41" operator="equal">
      <formula>"Nee"</formula>
    </cfRule>
  </conditionalFormatting>
  <conditionalFormatting sqref="D42:D43">
    <cfRule type="cellIs" dxfId="84" priority="40" operator="equal">
      <formula>"Ja"</formula>
    </cfRule>
  </conditionalFormatting>
  <conditionalFormatting sqref="D38:D40">
    <cfRule type="cellIs" dxfId="83" priority="39" operator="equal">
      <formula>"Nee"</formula>
    </cfRule>
  </conditionalFormatting>
  <conditionalFormatting sqref="D38:D40">
    <cfRule type="cellIs" dxfId="82" priority="38" operator="equal">
      <formula>"Ja"</formula>
    </cfRule>
  </conditionalFormatting>
  <conditionalFormatting sqref="D20:D36">
    <cfRule type="cellIs" dxfId="81" priority="37" operator="equal">
      <formula>"Nee"</formula>
    </cfRule>
  </conditionalFormatting>
  <conditionalFormatting sqref="D20:D36">
    <cfRule type="cellIs" dxfId="80" priority="36" operator="equal">
      <formula>"Ja"</formula>
    </cfRule>
  </conditionalFormatting>
  <conditionalFormatting sqref="D9:D11">
    <cfRule type="cellIs" dxfId="79" priority="35" operator="equal">
      <formula>"Nee"</formula>
    </cfRule>
  </conditionalFormatting>
  <conditionalFormatting sqref="D9:D11">
    <cfRule type="cellIs" dxfId="78" priority="34" operator="equal">
      <formula>"Ja"</formula>
    </cfRule>
  </conditionalFormatting>
  <conditionalFormatting sqref="H16">
    <cfRule type="cellIs" dxfId="77" priority="32" operator="equal">
      <formula>"ALS($F$17;""Optioneel, tegen meerkosten"")"</formula>
    </cfRule>
    <cfRule type="containsText" dxfId="76" priority="33" operator="containsText" text="ALS ($F$17 ; Optioneel (tegen meerprijs)">
      <formula>NOT(ISERROR(SEARCH("ALS ($F$17 ; Optioneel (tegen meerprijs)",H16)))</formula>
    </cfRule>
  </conditionalFormatting>
  <conditionalFormatting sqref="H18">
    <cfRule type="cellIs" dxfId="75" priority="7" operator="equal">
      <formula>"ALS($F$17;""Optioneel, tegen meerkosten"")"</formula>
    </cfRule>
    <cfRule type="containsText" dxfId="74" priority="8" operator="containsText" text="ALS ($F$17 ; Optioneel (tegen meerprijs)">
      <formula>NOT(ISERROR(SEARCH("ALS ($F$17 ; Optioneel (tegen meerprijs)",H18)))</formula>
    </cfRule>
  </conditionalFormatting>
  <conditionalFormatting sqref="H21">
    <cfRule type="cellIs" dxfId="73" priority="5" operator="equal">
      <formula>"ALS($F$17;""Optioneel, tegen meerkosten"")"</formula>
    </cfRule>
    <cfRule type="containsText" dxfId="72" priority="6" operator="containsText" text="ALS ($F$17 ; Optioneel (tegen meerprijs)">
      <formula>NOT(ISERROR(SEARCH("ALS ($F$17 ; Optioneel (tegen meerprijs)",H21)))</formula>
    </cfRule>
  </conditionalFormatting>
  <conditionalFormatting sqref="H43">
    <cfRule type="cellIs" dxfId="71" priority="3" operator="equal">
      <formula>"ALS($F$17;""Optioneel, tegen meerkosten"")"</formula>
    </cfRule>
    <cfRule type="containsText" dxfId="70" priority="4" operator="containsText" text="ALS ($F$17 ; Optioneel (tegen meerprijs)">
      <formula>NOT(ISERROR(SEARCH("ALS ($F$17 ; Optioneel (tegen meerprijs)",H43)))</formula>
    </cfRule>
  </conditionalFormatting>
  <conditionalFormatting sqref="H46">
    <cfRule type="cellIs" dxfId="69" priority="1" operator="equal">
      <formula>"ALS($F$17;""Optioneel, tegen meerkosten"")"</formula>
    </cfRule>
    <cfRule type="containsText" dxfId="68" priority="2" operator="containsText" text="ALS ($F$17 ; Optioneel (tegen meerprijs)">
      <formula>NOT(ISERROR(SEARCH("ALS ($F$17 ; Optioneel (tegen meerprijs)",H46)))</formula>
    </cfRule>
  </conditionalFormatting>
  <dataValidations count="2">
    <dataValidation type="list" allowBlank="1" showInputMessage="1" showErrorMessage="1" sqref="D6 D13:D15 D38:D40 D9:D11 D45 D42:D43 D18 D20:D36 D48:D50 E50" xr:uid="{222F96BE-B1D1-4EFF-91AD-BCA179A35062}">
      <formula1>"Maak uw keuze, Ja, Nee"</formula1>
    </dataValidation>
    <dataValidation type="list" allowBlank="1" showInputMessage="1" showErrorMessage="1" sqref="G16 G18 G21 G43 G46" xr:uid="{9D94E24C-EF93-4378-B92C-0FB75ACD35E7}">
      <formula1>$L$1:$L$4</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C1D3F-9885-43C9-9901-6005E08436E5}">
  <sheetPr>
    <pageSetUpPr fitToPage="1"/>
  </sheetPr>
  <dimension ref="A1:L99"/>
  <sheetViews>
    <sheetView topLeftCell="A8" zoomScaleNormal="100" workbookViewId="0">
      <selection activeCell="C24" sqref="C24"/>
    </sheetView>
  </sheetViews>
  <sheetFormatPr defaultColWidth="8" defaultRowHeight="0" customHeight="1" zeroHeight="1"/>
  <cols>
    <col min="1" max="1" width="3.33203125" style="3" bestFit="1" customWidth="1"/>
    <col min="2" max="2" width="34.88671875" bestFit="1" customWidth="1"/>
    <col min="3" max="3" width="50.88671875" style="39" customWidth="1"/>
    <col min="4" max="4" width="22.6640625" customWidth="1"/>
    <col min="5" max="5" width="7.6640625" style="39" customWidth="1"/>
    <col min="6" max="6" width="33.21875" customWidth="1"/>
    <col min="7" max="7" width="31.77734375" customWidth="1"/>
    <col min="8" max="8" width="20.44140625" bestFit="1" customWidth="1"/>
    <col min="9" max="9" width="11.6640625" customWidth="1"/>
    <col min="10" max="10" width="19.77734375" bestFit="1" customWidth="1"/>
    <col min="12" max="12" width="0" hidden="1" customWidth="1"/>
  </cols>
  <sheetData>
    <row r="1" spans="1:12" ht="50.1" customHeight="1">
      <c r="A1" s="267" t="s">
        <v>111</v>
      </c>
      <c r="B1" s="268"/>
      <c r="C1" s="268"/>
      <c r="D1" s="268"/>
      <c r="E1" s="268"/>
      <c r="F1" s="268"/>
      <c r="G1" s="268"/>
      <c r="H1" s="268"/>
      <c r="I1" s="261"/>
      <c r="J1" s="221"/>
      <c r="L1" t="s">
        <v>1</v>
      </c>
    </row>
    <row r="2" spans="1:12" ht="30" customHeight="1">
      <c r="A2" s="222" t="s">
        <v>216</v>
      </c>
      <c r="B2" s="223"/>
      <c r="C2" s="223"/>
      <c r="D2" s="223"/>
      <c r="E2" s="223"/>
      <c r="F2" s="223"/>
      <c r="G2" s="223"/>
      <c r="H2" s="223"/>
      <c r="I2" s="223"/>
      <c r="J2" s="224"/>
      <c r="L2" t="s">
        <v>2</v>
      </c>
    </row>
    <row r="3" spans="1:12" ht="95.25" customHeight="1">
      <c r="A3" s="262" t="s">
        <v>97</v>
      </c>
      <c r="B3" s="266"/>
      <c r="C3" s="266"/>
      <c r="D3" s="266"/>
      <c r="E3" s="266"/>
      <c r="F3" s="266"/>
      <c r="G3" s="266"/>
      <c r="H3" s="266"/>
      <c r="I3" s="264"/>
      <c r="J3" s="224"/>
      <c r="L3" s="29" t="s">
        <v>4</v>
      </c>
    </row>
    <row r="4" spans="1:12" ht="27" customHeight="1">
      <c r="A4" s="228" t="s">
        <v>112</v>
      </c>
      <c r="B4" s="229"/>
      <c r="C4" s="229"/>
      <c r="D4" s="229"/>
      <c r="E4" s="229"/>
      <c r="F4" s="229"/>
      <c r="G4" s="229"/>
      <c r="H4" s="229"/>
      <c r="I4" s="229"/>
      <c r="J4" s="230"/>
      <c r="L4" s="29" t="s">
        <v>6</v>
      </c>
    </row>
    <row r="5" spans="1:12" s="29" customFormat="1" ht="27" customHeight="1">
      <c r="A5" s="130" t="s">
        <v>7</v>
      </c>
      <c r="B5" s="70"/>
      <c r="C5" s="70"/>
      <c r="D5" s="69" t="s">
        <v>8</v>
      </c>
      <c r="E5" s="239"/>
      <c r="F5" s="240"/>
      <c r="G5" s="240"/>
      <c r="H5" s="240"/>
      <c r="I5" s="240"/>
      <c r="J5" s="241"/>
    </row>
    <row r="6" spans="1:12" s="29" customFormat="1" ht="31.5" customHeight="1">
      <c r="A6" s="231"/>
      <c r="B6" s="232"/>
      <c r="C6" s="26" t="s">
        <v>113</v>
      </c>
      <c r="D6" s="72" t="s">
        <v>10</v>
      </c>
      <c r="E6" s="242"/>
      <c r="F6" s="243"/>
      <c r="G6" s="243"/>
      <c r="H6" s="243"/>
      <c r="I6" s="243"/>
      <c r="J6" s="244"/>
    </row>
    <row r="7" spans="1:12" ht="27" customHeight="1">
      <c r="A7" s="245" t="s">
        <v>11</v>
      </c>
      <c r="B7" s="246"/>
      <c r="C7" s="246"/>
      <c r="D7" s="246"/>
      <c r="E7" s="187"/>
      <c r="F7" s="247" t="s">
        <v>12</v>
      </c>
      <c r="G7" s="246"/>
      <c r="H7" s="246"/>
      <c r="I7" s="246"/>
      <c r="J7" s="248"/>
    </row>
    <row r="8" spans="1:12" s="29" customFormat="1" ht="81" customHeight="1">
      <c r="A8" s="130" t="s">
        <v>13</v>
      </c>
      <c r="B8" s="70"/>
      <c r="C8" s="70"/>
      <c r="D8" s="69" t="s">
        <v>8</v>
      </c>
      <c r="E8" s="187"/>
      <c r="F8" s="73" t="s">
        <v>14</v>
      </c>
      <c r="G8" s="73" t="s">
        <v>15</v>
      </c>
      <c r="H8" s="73" t="s">
        <v>16</v>
      </c>
      <c r="I8" s="73" t="s">
        <v>17</v>
      </c>
      <c r="J8" s="188" t="s">
        <v>18</v>
      </c>
    </row>
    <row r="9" spans="1:12" s="30" customFormat="1" ht="12.75">
      <c r="A9" s="131">
        <v>1</v>
      </c>
      <c r="B9" s="269"/>
      <c r="C9" s="42" t="s">
        <v>114</v>
      </c>
      <c r="D9" s="72" t="s">
        <v>10</v>
      </c>
      <c r="E9" s="187"/>
      <c r="F9" s="101"/>
      <c r="G9" s="51" t="s">
        <v>21</v>
      </c>
      <c r="H9" s="51"/>
      <c r="I9" s="51" t="s">
        <v>21</v>
      </c>
      <c r="J9" s="132" t="s">
        <v>21</v>
      </c>
    </row>
    <row r="10" spans="1:12" s="30" customFormat="1" ht="12.75">
      <c r="A10" s="131">
        <v>2</v>
      </c>
      <c r="B10" s="270"/>
      <c r="C10" s="43" t="s">
        <v>115</v>
      </c>
      <c r="D10" s="72" t="s">
        <v>10</v>
      </c>
      <c r="E10" s="187"/>
      <c r="F10" s="101"/>
      <c r="G10" s="51" t="s">
        <v>21</v>
      </c>
      <c r="H10" s="51"/>
      <c r="I10" s="51" t="s">
        <v>21</v>
      </c>
      <c r="J10" s="132" t="s">
        <v>21</v>
      </c>
    </row>
    <row r="11" spans="1:12" s="30" customFormat="1" ht="12.75">
      <c r="A11" s="135">
        <v>3</v>
      </c>
      <c r="B11" s="52"/>
      <c r="C11" s="41" t="s">
        <v>116</v>
      </c>
      <c r="D11" s="72" t="s">
        <v>10</v>
      </c>
      <c r="E11" s="187"/>
      <c r="F11" s="48"/>
      <c r="G11" s="51" t="s">
        <v>21</v>
      </c>
      <c r="H11" s="51"/>
      <c r="I11" s="51" t="s">
        <v>21</v>
      </c>
      <c r="J11" s="132" t="s">
        <v>21</v>
      </c>
    </row>
    <row r="12" spans="1:12" s="30" customFormat="1" ht="12.75">
      <c r="A12" s="167"/>
      <c r="B12" s="4"/>
      <c r="C12" s="4"/>
      <c r="D12" s="100"/>
      <c r="E12" s="187"/>
      <c r="F12" s="94"/>
      <c r="G12" s="4"/>
      <c r="H12" s="4"/>
      <c r="I12" s="4"/>
      <c r="J12" s="168"/>
    </row>
    <row r="13" spans="1:12" s="29" customFormat="1" ht="12.75">
      <c r="A13" s="136">
        <v>4</v>
      </c>
      <c r="B13" s="112" t="s">
        <v>24</v>
      </c>
      <c r="C13" s="11" t="s">
        <v>25</v>
      </c>
      <c r="D13" s="72" t="s">
        <v>10</v>
      </c>
      <c r="E13" s="187"/>
      <c r="F13" s="87"/>
      <c r="G13" s="27" t="s">
        <v>21</v>
      </c>
      <c r="H13" s="27"/>
      <c r="I13" s="1" t="s">
        <v>21</v>
      </c>
      <c r="J13" s="137" t="s">
        <v>21</v>
      </c>
    </row>
    <row r="14" spans="1:12" s="29" customFormat="1" ht="12.75">
      <c r="A14" s="136">
        <v>5</v>
      </c>
      <c r="B14" s="114"/>
      <c r="C14" s="11" t="s">
        <v>76</v>
      </c>
      <c r="D14" s="72" t="s">
        <v>10</v>
      </c>
      <c r="E14" s="187"/>
      <c r="F14" s="87" t="s">
        <v>27</v>
      </c>
      <c r="G14" s="27" t="s">
        <v>21</v>
      </c>
      <c r="H14" s="27"/>
      <c r="I14" s="1" t="s">
        <v>21</v>
      </c>
      <c r="J14" s="137" t="s">
        <v>21</v>
      </c>
    </row>
    <row r="15" spans="1:12" s="29" customFormat="1" ht="12.75">
      <c r="A15" s="136">
        <v>6</v>
      </c>
      <c r="B15" s="114"/>
      <c r="C15" s="11" t="s">
        <v>77</v>
      </c>
      <c r="D15" s="72" t="s">
        <v>10</v>
      </c>
      <c r="E15" s="187"/>
      <c r="F15" s="87" t="s">
        <v>27</v>
      </c>
      <c r="G15" s="27" t="s">
        <v>21</v>
      </c>
      <c r="H15" s="27"/>
      <c r="I15" s="2" t="s">
        <v>101</v>
      </c>
      <c r="J15" s="137" t="s">
        <v>21</v>
      </c>
    </row>
    <row r="16" spans="1:12" s="29" customFormat="1" ht="12.75">
      <c r="A16" s="136">
        <v>7</v>
      </c>
      <c r="B16" s="113"/>
      <c r="C16" s="44"/>
      <c r="D16" s="74" t="s">
        <v>21</v>
      </c>
      <c r="E16" s="187"/>
      <c r="F16" s="87" t="s">
        <v>31</v>
      </c>
      <c r="G16" s="32" t="s">
        <v>1</v>
      </c>
      <c r="H16" s="104">
        <v>0</v>
      </c>
      <c r="I16" s="35">
        <v>250</v>
      </c>
      <c r="J16" s="138" t="str">
        <f>IF(G16="Maak uw keuze (verplicht!)","Keuze maken in kolom G",IF(G16="Nee, niet verkrijgbaar",0,IF(G16="Ja, optioneel (tegen meerprijs)",0.3*I16,IF(G16="Ja, standaard onderdeel van (prijs) basisuitvoering",I16))))</f>
        <v>Keuze maken in kolom G</v>
      </c>
    </row>
    <row r="17" spans="1:10" s="30" customFormat="1" ht="12.75">
      <c r="A17" s="167"/>
      <c r="B17" s="4"/>
      <c r="C17" s="4"/>
      <c r="D17" s="100"/>
      <c r="E17" s="187"/>
      <c r="F17" s="94"/>
      <c r="G17" s="4"/>
      <c r="H17" s="4"/>
      <c r="I17" s="4"/>
      <c r="J17" s="168"/>
    </row>
    <row r="18" spans="1:10" s="30" customFormat="1" ht="12.75">
      <c r="A18" s="131">
        <v>8</v>
      </c>
      <c r="B18" s="119" t="s">
        <v>32</v>
      </c>
      <c r="C18" s="41" t="s">
        <v>223</v>
      </c>
      <c r="D18" s="72" t="s">
        <v>10</v>
      </c>
      <c r="E18" s="187"/>
      <c r="F18" s="102" t="s">
        <v>117</v>
      </c>
      <c r="G18" s="32" t="s">
        <v>1</v>
      </c>
      <c r="H18" s="104">
        <v>0</v>
      </c>
      <c r="I18" s="35">
        <v>250</v>
      </c>
      <c r="J18" s="138" t="str">
        <f>IF(G18="Maak uw keuze (verplicht!)","Keuze maken in kolom G",IF(G18="Nee, niet verkrijgbaar",0,IF(G18="Ja, optioneel (tegen meerprijs)",0.3*I18,IF(G18="Ja, standaard onderdeel van (prijs) basisuitvoering",I18))))</f>
        <v>Keuze maken in kolom G</v>
      </c>
    </row>
    <row r="19" spans="1:10" s="30" customFormat="1" ht="12.75">
      <c r="A19" s="131">
        <v>9</v>
      </c>
      <c r="B19" s="120"/>
      <c r="C19" s="41" t="s">
        <v>224</v>
      </c>
      <c r="D19" s="72" t="s">
        <v>10</v>
      </c>
      <c r="E19" s="187"/>
      <c r="F19" s="102" t="s">
        <v>117</v>
      </c>
      <c r="G19" s="32" t="s">
        <v>1</v>
      </c>
      <c r="H19" s="104">
        <v>0</v>
      </c>
      <c r="I19" s="35">
        <v>250</v>
      </c>
      <c r="J19" s="138" t="str">
        <f>IF(G19="Maak uw keuze (verplicht!)","Keuze maken in kolom G",IF(G19="Nee, niet verkrijgbaar",0,IF(G19="Ja, optioneel (tegen meerprijs)",0.3*I19,IF(G19="Ja, standaard onderdeel van (prijs) basisuitvoering",I19))))</f>
        <v>Keuze maken in kolom G</v>
      </c>
    </row>
    <row r="20" spans="1:10" s="30" customFormat="1" ht="12.75">
      <c r="A20" s="131">
        <v>10</v>
      </c>
      <c r="B20" s="121"/>
      <c r="C20" s="41" t="s">
        <v>118</v>
      </c>
      <c r="D20" s="72" t="s">
        <v>10</v>
      </c>
      <c r="E20" s="187"/>
      <c r="F20" s="48"/>
      <c r="G20" s="51" t="s">
        <v>21</v>
      </c>
      <c r="H20" s="51"/>
      <c r="I20" s="51" t="s">
        <v>21</v>
      </c>
      <c r="J20" s="132" t="s">
        <v>21</v>
      </c>
    </row>
    <row r="21" spans="1:10" s="30" customFormat="1" ht="12.75">
      <c r="A21" s="167"/>
      <c r="B21" s="4"/>
      <c r="C21" s="4"/>
      <c r="D21" s="100"/>
      <c r="E21" s="187"/>
      <c r="F21" s="94"/>
      <c r="G21" s="4"/>
      <c r="H21" s="4"/>
      <c r="I21" s="4"/>
      <c r="J21" s="168"/>
    </row>
    <row r="22" spans="1:10" s="30" customFormat="1" ht="12.75">
      <c r="A22" s="131">
        <v>11</v>
      </c>
      <c r="B22" s="119" t="s">
        <v>33</v>
      </c>
      <c r="C22" s="41" t="s">
        <v>34</v>
      </c>
      <c r="D22" s="72" t="s">
        <v>10</v>
      </c>
      <c r="E22" s="187"/>
      <c r="F22" s="103"/>
      <c r="G22" s="51" t="s">
        <v>21</v>
      </c>
      <c r="H22" s="51"/>
      <c r="I22" s="5" t="s">
        <v>21</v>
      </c>
      <c r="J22" s="132" t="s">
        <v>21</v>
      </c>
    </row>
    <row r="23" spans="1:10" s="30" customFormat="1" ht="12.75">
      <c r="A23" s="131">
        <v>12</v>
      </c>
      <c r="B23" s="120"/>
      <c r="C23" s="41" t="s">
        <v>119</v>
      </c>
      <c r="D23" s="72" t="s">
        <v>10</v>
      </c>
      <c r="E23" s="187"/>
      <c r="F23" s="48" t="s">
        <v>120</v>
      </c>
      <c r="G23" s="32" t="s">
        <v>1</v>
      </c>
      <c r="H23" s="104">
        <v>0</v>
      </c>
      <c r="I23" s="35">
        <v>250</v>
      </c>
      <c r="J23" s="138" t="str">
        <f>IF(G23="Maak uw keuze (verplicht!)","Keuze maken in kolom G",IF(G23="Nee, niet verkrijgbaar",0,IF(G23="Ja, optioneel (tegen meerprijs)",0.3*I23,IF(G23="Ja, standaard onderdeel van (prijs) basisuitvoering",I23))))</f>
        <v>Keuze maken in kolom G</v>
      </c>
    </row>
    <row r="24" spans="1:10" s="30" customFormat="1" ht="12.75">
      <c r="A24" s="131">
        <v>13</v>
      </c>
      <c r="B24" s="120"/>
      <c r="C24" s="47" t="s">
        <v>121</v>
      </c>
      <c r="D24" s="72" t="s">
        <v>10</v>
      </c>
      <c r="E24" s="187"/>
      <c r="F24" s="48"/>
      <c r="G24" s="51" t="s">
        <v>21</v>
      </c>
      <c r="H24" s="51"/>
      <c r="I24" s="51" t="s">
        <v>21</v>
      </c>
      <c r="J24" s="132" t="s">
        <v>21</v>
      </c>
    </row>
    <row r="25" spans="1:10" s="30" customFormat="1" ht="12.75">
      <c r="A25" s="131">
        <v>14</v>
      </c>
      <c r="B25" s="120"/>
      <c r="C25" s="41" t="s">
        <v>122</v>
      </c>
      <c r="D25" s="72" t="s">
        <v>10</v>
      </c>
      <c r="E25" s="187"/>
      <c r="F25" s="48"/>
      <c r="G25" s="51" t="s">
        <v>21</v>
      </c>
      <c r="H25" s="51"/>
      <c r="I25" s="5" t="s">
        <v>21</v>
      </c>
      <c r="J25" s="132" t="s">
        <v>21</v>
      </c>
    </row>
    <row r="26" spans="1:10" s="30" customFormat="1" ht="12.75">
      <c r="A26" s="131">
        <v>15</v>
      </c>
      <c r="B26" s="120"/>
      <c r="C26" s="53" t="s">
        <v>123</v>
      </c>
      <c r="D26" s="72" t="s">
        <v>10</v>
      </c>
      <c r="E26" s="187"/>
      <c r="F26" s="48"/>
      <c r="G26" s="51" t="s">
        <v>21</v>
      </c>
      <c r="H26" s="51"/>
      <c r="I26" s="51" t="s">
        <v>21</v>
      </c>
      <c r="J26" s="132" t="s">
        <v>21</v>
      </c>
    </row>
    <row r="27" spans="1:10" s="30" customFormat="1" ht="12.75">
      <c r="A27" s="131">
        <v>16</v>
      </c>
      <c r="B27" s="120"/>
      <c r="C27" s="41" t="s">
        <v>37</v>
      </c>
      <c r="D27" s="72" t="s">
        <v>10</v>
      </c>
      <c r="E27" s="187"/>
      <c r="F27" s="48"/>
      <c r="G27" s="51" t="s">
        <v>21</v>
      </c>
      <c r="H27" s="51"/>
      <c r="I27" s="51" t="s">
        <v>21</v>
      </c>
      <c r="J27" s="132" t="s">
        <v>21</v>
      </c>
    </row>
    <row r="28" spans="1:10" s="30" customFormat="1" ht="12.75">
      <c r="A28" s="131">
        <v>17</v>
      </c>
      <c r="B28" s="120"/>
      <c r="C28" s="41" t="s">
        <v>85</v>
      </c>
      <c r="D28" s="72" t="s">
        <v>10</v>
      </c>
      <c r="E28" s="187"/>
      <c r="F28" s="48"/>
      <c r="G28" s="51" t="s">
        <v>21</v>
      </c>
      <c r="H28" s="51"/>
      <c r="I28" s="51" t="s">
        <v>21</v>
      </c>
      <c r="J28" s="132" t="s">
        <v>21</v>
      </c>
    </row>
    <row r="29" spans="1:10" s="30" customFormat="1" ht="12.75">
      <c r="A29" s="131">
        <v>18</v>
      </c>
      <c r="B29" s="120"/>
      <c r="C29" s="53" t="s">
        <v>124</v>
      </c>
      <c r="D29" s="72" t="s">
        <v>10</v>
      </c>
      <c r="E29" s="187"/>
      <c r="F29" s="48"/>
      <c r="G29" s="51" t="s">
        <v>21</v>
      </c>
      <c r="H29" s="51"/>
      <c r="I29" s="51" t="s">
        <v>21</v>
      </c>
      <c r="J29" s="132" t="s">
        <v>21</v>
      </c>
    </row>
    <row r="30" spans="1:10" s="30" customFormat="1" ht="12.75">
      <c r="A30" s="131">
        <v>19</v>
      </c>
      <c r="B30" s="120"/>
      <c r="C30" s="41" t="s">
        <v>125</v>
      </c>
      <c r="D30" s="72" t="s">
        <v>10</v>
      </c>
      <c r="E30" s="187"/>
      <c r="F30" s="48"/>
      <c r="G30" s="51" t="s">
        <v>21</v>
      </c>
      <c r="H30" s="51"/>
      <c r="I30" s="51" t="s">
        <v>21</v>
      </c>
      <c r="J30" s="132" t="s">
        <v>21</v>
      </c>
    </row>
    <row r="31" spans="1:10" s="30" customFormat="1" ht="12.75">
      <c r="A31" s="131">
        <v>20</v>
      </c>
      <c r="B31" s="120"/>
      <c r="C31" s="41" t="s">
        <v>126</v>
      </c>
      <c r="D31" s="72" t="s">
        <v>10</v>
      </c>
      <c r="E31" s="187"/>
      <c r="F31" s="48"/>
      <c r="G31" s="51" t="s">
        <v>21</v>
      </c>
      <c r="H31" s="51"/>
      <c r="I31" s="51" t="s">
        <v>21</v>
      </c>
      <c r="J31" s="132" t="s">
        <v>21</v>
      </c>
    </row>
    <row r="32" spans="1:10" s="30" customFormat="1" ht="12.75">
      <c r="A32" s="131">
        <v>21</v>
      </c>
      <c r="B32" s="120"/>
      <c r="C32" s="53" t="s">
        <v>127</v>
      </c>
      <c r="D32" s="72" t="s">
        <v>10</v>
      </c>
      <c r="E32" s="187"/>
      <c r="F32" s="48"/>
      <c r="G32" s="51" t="s">
        <v>21</v>
      </c>
      <c r="H32" s="51"/>
      <c r="I32" s="51" t="s">
        <v>21</v>
      </c>
      <c r="J32" s="132" t="s">
        <v>21</v>
      </c>
    </row>
    <row r="33" spans="1:10" s="30" customFormat="1" ht="12.75">
      <c r="A33" s="131">
        <v>22</v>
      </c>
      <c r="B33" s="120"/>
      <c r="C33" s="53" t="s">
        <v>128</v>
      </c>
      <c r="D33" s="72" t="s">
        <v>10</v>
      </c>
      <c r="E33" s="187"/>
      <c r="F33" s="48"/>
      <c r="G33" s="51" t="s">
        <v>21</v>
      </c>
      <c r="H33" s="51"/>
      <c r="I33" s="51" t="s">
        <v>21</v>
      </c>
      <c r="J33" s="132" t="s">
        <v>21</v>
      </c>
    </row>
    <row r="34" spans="1:10" s="30" customFormat="1" ht="12.75">
      <c r="A34" s="131">
        <v>23</v>
      </c>
      <c r="B34" s="120"/>
      <c r="C34" s="53" t="s">
        <v>129</v>
      </c>
      <c r="D34" s="72" t="s">
        <v>10</v>
      </c>
      <c r="E34" s="187"/>
      <c r="F34" s="48"/>
      <c r="G34" s="51" t="s">
        <v>21</v>
      </c>
      <c r="H34" s="51"/>
      <c r="I34" s="51" t="s">
        <v>21</v>
      </c>
      <c r="J34" s="132" t="s">
        <v>21</v>
      </c>
    </row>
    <row r="35" spans="1:10" s="30" customFormat="1" ht="12.75">
      <c r="A35" s="131">
        <v>24</v>
      </c>
      <c r="B35" s="120"/>
      <c r="C35" s="41" t="s">
        <v>130</v>
      </c>
      <c r="D35" s="72" t="s">
        <v>10</v>
      </c>
      <c r="E35" s="187"/>
      <c r="F35" s="48"/>
      <c r="G35" s="51" t="s">
        <v>21</v>
      </c>
      <c r="H35" s="51"/>
      <c r="I35" s="51" t="s">
        <v>21</v>
      </c>
      <c r="J35" s="132" t="s">
        <v>21</v>
      </c>
    </row>
    <row r="36" spans="1:10" s="30" customFormat="1" ht="12.75">
      <c r="A36" s="131">
        <v>25</v>
      </c>
      <c r="B36" s="120"/>
      <c r="C36" s="53" t="s">
        <v>44</v>
      </c>
      <c r="D36" s="72" t="s">
        <v>10</v>
      </c>
      <c r="E36" s="187"/>
      <c r="F36" s="48"/>
      <c r="G36" s="51" t="s">
        <v>21</v>
      </c>
      <c r="H36" s="51"/>
      <c r="I36" s="51" t="s">
        <v>21</v>
      </c>
      <c r="J36" s="132" t="s">
        <v>21</v>
      </c>
    </row>
    <row r="37" spans="1:10" s="30" customFormat="1" ht="12.75">
      <c r="A37" s="131">
        <v>26</v>
      </c>
      <c r="B37" s="120"/>
      <c r="C37" s="53" t="s">
        <v>131</v>
      </c>
      <c r="D37" s="72" t="s">
        <v>10</v>
      </c>
      <c r="E37" s="187"/>
      <c r="F37" s="48"/>
      <c r="G37" s="51" t="s">
        <v>21</v>
      </c>
      <c r="H37" s="51"/>
      <c r="I37" s="51" t="s">
        <v>21</v>
      </c>
      <c r="J37" s="132" t="s">
        <v>21</v>
      </c>
    </row>
    <row r="38" spans="1:10" s="30" customFormat="1" ht="12.75">
      <c r="A38" s="131">
        <v>27</v>
      </c>
      <c r="B38" s="120"/>
      <c r="C38" s="53" t="s">
        <v>132</v>
      </c>
      <c r="D38" s="72" t="s">
        <v>10</v>
      </c>
      <c r="E38" s="187"/>
      <c r="F38" s="48"/>
      <c r="G38" s="51" t="s">
        <v>21</v>
      </c>
      <c r="H38" s="51"/>
      <c r="I38" s="51" t="s">
        <v>21</v>
      </c>
      <c r="J38" s="132" t="s">
        <v>21</v>
      </c>
    </row>
    <row r="39" spans="1:10" s="30" customFormat="1" ht="12.75">
      <c r="A39" s="131">
        <v>28</v>
      </c>
      <c r="B39" s="120"/>
      <c r="C39" s="41" t="s">
        <v>47</v>
      </c>
      <c r="D39" s="72" t="s">
        <v>10</v>
      </c>
      <c r="E39" s="187"/>
      <c r="F39" s="48"/>
      <c r="G39" s="51" t="s">
        <v>21</v>
      </c>
      <c r="H39" s="51"/>
      <c r="I39" s="51" t="s">
        <v>21</v>
      </c>
      <c r="J39" s="132" t="s">
        <v>21</v>
      </c>
    </row>
    <row r="40" spans="1:10" s="30" customFormat="1" ht="12.75">
      <c r="A40" s="131">
        <v>29</v>
      </c>
      <c r="B40" s="120"/>
      <c r="C40" s="41" t="s">
        <v>48</v>
      </c>
      <c r="D40" s="72" t="s">
        <v>10</v>
      </c>
      <c r="E40" s="187"/>
      <c r="F40" s="48"/>
      <c r="G40" s="51" t="s">
        <v>21</v>
      </c>
      <c r="H40" s="51"/>
      <c r="I40" s="51" t="s">
        <v>21</v>
      </c>
      <c r="J40" s="132" t="s">
        <v>21</v>
      </c>
    </row>
    <row r="41" spans="1:10" s="30" customFormat="1" ht="12.75">
      <c r="A41" s="131">
        <v>30</v>
      </c>
      <c r="B41" s="121"/>
      <c r="C41" s="41" t="s">
        <v>133</v>
      </c>
      <c r="D41" s="72" t="s">
        <v>10</v>
      </c>
      <c r="E41" s="187"/>
      <c r="F41" s="48"/>
      <c r="G41" s="51" t="s">
        <v>21</v>
      </c>
      <c r="H41" s="51"/>
      <c r="I41" s="51" t="s">
        <v>21</v>
      </c>
      <c r="J41" s="132" t="s">
        <v>21</v>
      </c>
    </row>
    <row r="42" spans="1:10" s="30" customFormat="1" ht="12.75">
      <c r="A42" s="167"/>
      <c r="B42" s="4"/>
      <c r="C42" s="4"/>
      <c r="D42" s="100"/>
      <c r="E42" s="187"/>
      <c r="F42" s="94"/>
      <c r="G42" s="4"/>
      <c r="H42" s="4"/>
      <c r="I42" s="4"/>
      <c r="J42" s="168"/>
    </row>
    <row r="43" spans="1:10" s="30" customFormat="1" ht="25.5">
      <c r="A43" s="140">
        <v>31</v>
      </c>
      <c r="B43" s="116" t="s">
        <v>49</v>
      </c>
      <c r="C43" s="41" t="s">
        <v>134</v>
      </c>
      <c r="D43" s="72" t="s">
        <v>10</v>
      </c>
      <c r="E43" s="187"/>
      <c r="F43" s="48"/>
      <c r="G43" s="51" t="s">
        <v>21</v>
      </c>
      <c r="H43" s="51"/>
      <c r="I43" s="51" t="s">
        <v>21</v>
      </c>
      <c r="J43" s="132" t="s">
        <v>21</v>
      </c>
    </row>
    <row r="44" spans="1:10" s="30" customFormat="1" ht="12.75">
      <c r="A44" s="140">
        <v>32</v>
      </c>
      <c r="B44" s="117"/>
      <c r="C44" s="41" t="s">
        <v>135</v>
      </c>
      <c r="D44" s="72" t="s">
        <v>10</v>
      </c>
      <c r="E44" s="187"/>
      <c r="F44" s="48"/>
      <c r="G44" s="51" t="s">
        <v>21</v>
      </c>
      <c r="H44" s="51"/>
      <c r="I44" s="51" t="s">
        <v>21</v>
      </c>
      <c r="J44" s="132" t="s">
        <v>21</v>
      </c>
    </row>
    <row r="45" spans="1:10" s="30" customFormat="1" ht="12.75">
      <c r="A45" s="140">
        <v>33</v>
      </c>
      <c r="B45" s="117"/>
      <c r="C45" s="41" t="s">
        <v>136</v>
      </c>
      <c r="D45" s="72" t="s">
        <v>10</v>
      </c>
      <c r="E45" s="187"/>
      <c r="F45" s="48"/>
      <c r="G45" s="51" t="s">
        <v>21</v>
      </c>
      <c r="H45" s="51"/>
      <c r="I45" s="51" t="s">
        <v>21</v>
      </c>
      <c r="J45" s="132" t="s">
        <v>21</v>
      </c>
    </row>
    <row r="46" spans="1:10" s="30" customFormat="1" ht="12.75">
      <c r="A46" s="140">
        <v>34</v>
      </c>
      <c r="B46" s="117"/>
      <c r="C46" s="41" t="s">
        <v>137</v>
      </c>
      <c r="D46" s="72" t="s">
        <v>10</v>
      </c>
      <c r="E46" s="187"/>
      <c r="F46" s="48"/>
      <c r="G46" s="51" t="s">
        <v>21</v>
      </c>
      <c r="H46" s="51"/>
      <c r="I46" s="51" t="s">
        <v>21</v>
      </c>
      <c r="J46" s="132" t="s">
        <v>21</v>
      </c>
    </row>
    <row r="47" spans="1:10" s="30" customFormat="1" ht="12.75">
      <c r="A47" s="140">
        <v>35</v>
      </c>
      <c r="B47" s="117"/>
      <c r="C47" s="41" t="s">
        <v>138</v>
      </c>
      <c r="D47" s="72" t="s">
        <v>10</v>
      </c>
      <c r="E47" s="187"/>
      <c r="F47" s="48"/>
      <c r="G47" s="51" t="s">
        <v>21</v>
      </c>
      <c r="H47" s="51"/>
      <c r="I47" s="51" t="s">
        <v>21</v>
      </c>
      <c r="J47" s="132" t="s">
        <v>21</v>
      </c>
    </row>
    <row r="48" spans="1:10" s="30" customFormat="1" ht="12.75">
      <c r="A48" s="140">
        <v>36</v>
      </c>
      <c r="B48" s="117"/>
      <c r="C48" s="41" t="s">
        <v>139</v>
      </c>
      <c r="D48" s="72" t="s">
        <v>10</v>
      </c>
      <c r="E48" s="187"/>
      <c r="F48" s="48"/>
      <c r="G48" s="51" t="s">
        <v>21</v>
      </c>
      <c r="H48" s="51"/>
      <c r="I48" s="51" t="s">
        <v>21</v>
      </c>
      <c r="J48" s="132" t="s">
        <v>21</v>
      </c>
    </row>
    <row r="49" spans="1:10" s="30" customFormat="1" ht="12.75">
      <c r="A49" s="140">
        <v>37</v>
      </c>
      <c r="B49" s="117"/>
      <c r="C49" s="41" t="s">
        <v>140</v>
      </c>
      <c r="D49" s="72" t="s">
        <v>10</v>
      </c>
      <c r="E49" s="187"/>
      <c r="F49" s="48"/>
      <c r="G49" s="51" t="s">
        <v>21</v>
      </c>
      <c r="H49" s="51"/>
      <c r="I49" s="51" t="s">
        <v>21</v>
      </c>
      <c r="J49" s="132" t="s">
        <v>21</v>
      </c>
    </row>
    <row r="50" spans="1:10" s="30" customFormat="1" ht="12.75">
      <c r="A50" s="140">
        <v>38</v>
      </c>
      <c r="B50" s="117"/>
      <c r="C50" s="41" t="s">
        <v>55</v>
      </c>
      <c r="D50" s="72" t="s">
        <v>10</v>
      </c>
      <c r="E50" s="187"/>
      <c r="F50" s="48"/>
      <c r="G50" s="51" t="s">
        <v>21</v>
      </c>
      <c r="H50" s="51"/>
      <c r="I50" s="51" t="s">
        <v>21</v>
      </c>
      <c r="J50" s="132" t="s">
        <v>21</v>
      </c>
    </row>
    <row r="51" spans="1:10" s="30" customFormat="1" ht="12.75">
      <c r="A51" s="140">
        <v>39</v>
      </c>
      <c r="B51" s="118"/>
      <c r="C51" s="41" t="s">
        <v>141</v>
      </c>
      <c r="D51" s="72" t="s">
        <v>10</v>
      </c>
      <c r="E51" s="187"/>
      <c r="F51" s="48"/>
      <c r="G51" s="51" t="s">
        <v>21</v>
      </c>
      <c r="H51" s="51"/>
      <c r="I51" s="51" t="s">
        <v>21</v>
      </c>
      <c r="J51" s="132" t="s">
        <v>21</v>
      </c>
    </row>
    <row r="52" spans="1:10" s="30" customFormat="1" ht="12.75">
      <c r="A52" s="167"/>
      <c r="B52" s="4"/>
      <c r="C52" s="4"/>
      <c r="D52" s="100"/>
      <c r="E52" s="187"/>
      <c r="F52" s="94"/>
      <c r="G52" s="4"/>
      <c r="H52" s="4"/>
      <c r="I52" s="4"/>
      <c r="J52" s="168"/>
    </row>
    <row r="53" spans="1:10" s="30" customFormat="1" ht="25.5">
      <c r="A53" s="141">
        <v>40</v>
      </c>
      <c r="B53" s="123" t="s">
        <v>142</v>
      </c>
      <c r="C53" s="41" t="s">
        <v>143</v>
      </c>
      <c r="D53" s="72" t="s">
        <v>10</v>
      </c>
      <c r="E53" s="187"/>
      <c r="F53" s="48"/>
      <c r="G53" s="51" t="s">
        <v>21</v>
      </c>
      <c r="H53" s="51"/>
      <c r="I53" s="51" t="s">
        <v>21</v>
      </c>
      <c r="J53" s="132" t="s">
        <v>21</v>
      </c>
    </row>
    <row r="54" spans="1:10" s="30" customFormat="1" ht="12.75">
      <c r="A54" s="141">
        <v>41</v>
      </c>
      <c r="B54" s="124"/>
      <c r="C54" s="41" t="s">
        <v>135</v>
      </c>
      <c r="D54" s="72" t="s">
        <v>10</v>
      </c>
      <c r="E54" s="187"/>
      <c r="F54" s="48"/>
      <c r="G54" s="51" t="s">
        <v>21</v>
      </c>
      <c r="H54" s="51"/>
      <c r="I54" s="51" t="s">
        <v>21</v>
      </c>
      <c r="J54" s="132" t="s">
        <v>21</v>
      </c>
    </row>
    <row r="55" spans="1:10" s="30" customFormat="1" ht="12.75">
      <c r="A55" s="141">
        <v>42</v>
      </c>
      <c r="B55" s="124"/>
      <c r="C55" s="41" t="s">
        <v>144</v>
      </c>
      <c r="D55" s="72" t="s">
        <v>10</v>
      </c>
      <c r="E55" s="187"/>
      <c r="F55" s="48"/>
      <c r="G55" s="51" t="s">
        <v>21</v>
      </c>
      <c r="H55" s="51"/>
      <c r="I55" s="51" t="s">
        <v>21</v>
      </c>
      <c r="J55" s="132" t="s">
        <v>21</v>
      </c>
    </row>
    <row r="56" spans="1:10" s="30" customFormat="1" ht="12.75">
      <c r="A56" s="141">
        <v>43</v>
      </c>
      <c r="B56" s="124"/>
      <c r="C56" s="41" t="s">
        <v>138</v>
      </c>
      <c r="D56" s="72" t="s">
        <v>10</v>
      </c>
      <c r="E56" s="187"/>
      <c r="F56" s="48"/>
      <c r="G56" s="51" t="s">
        <v>21</v>
      </c>
      <c r="H56" s="51"/>
      <c r="I56" s="51" t="s">
        <v>21</v>
      </c>
      <c r="J56" s="132" t="s">
        <v>21</v>
      </c>
    </row>
    <row r="57" spans="1:10" s="30" customFormat="1" ht="12.75">
      <c r="A57" s="141">
        <v>44</v>
      </c>
      <c r="B57" s="124"/>
      <c r="C57" s="41" t="s">
        <v>145</v>
      </c>
      <c r="D57" s="72" t="s">
        <v>10</v>
      </c>
      <c r="E57" s="187"/>
      <c r="F57" s="48"/>
      <c r="G57" s="51" t="s">
        <v>21</v>
      </c>
      <c r="H57" s="51"/>
      <c r="I57" s="51" t="s">
        <v>21</v>
      </c>
      <c r="J57" s="132" t="s">
        <v>21</v>
      </c>
    </row>
    <row r="58" spans="1:10" s="30" customFormat="1" ht="12.75">
      <c r="A58" s="141">
        <v>45</v>
      </c>
      <c r="B58" s="124"/>
      <c r="C58" s="45" t="s">
        <v>146</v>
      </c>
      <c r="D58" s="72" t="s">
        <v>10</v>
      </c>
      <c r="E58" s="187"/>
      <c r="F58" s="48"/>
      <c r="G58" s="51" t="s">
        <v>21</v>
      </c>
      <c r="H58" s="51"/>
      <c r="I58" s="51" t="s">
        <v>21</v>
      </c>
      <c r="J58" s="132" t="s">
        <v>21</v>
      </c>
    </row>
    <row r="59" spans="1:10" s="30" customFormat="1" ht="12.75">
      <c r="A59" s="141">
        <v>46</v>
      </c>
      <c r="B59" s="125"/>
      <c r="C59" s="41" t="s">
        <v>147</v>
      </c>
      <c r="D59" s="72" t="s">
        <v>10</v>
      </c>
      <c r="E59" s="187"/>
      <c r="F59" s="48"/>
      <c r="G59" s="51" t="s">
        <v>21</v>
      </c>
      <c r="H59" s="51"/>
      <c r="I59" s="51" t="s">
        <v>21</v>
      </c>
      <c r="J59" s="132" t="s">
        <v>21</v>
      </c>
    </row>
    <row r="60" spans="1:10" s="30" customFormat="1" ht="12.75">
      <c r="A60" s="167"/>
      <c r="B60" s="4"/>
      <c r="C60" s="4"/>
      <c r="D60" s="100"/>
      <c r="E60" s="187"/>
      <c r="F60" s="94"/>
      <c r="G60" s="4"/>
      <c r="H60" s="4"/>
      <c r="I60" s="4"/>
      <c r="J60" s="168"/>
    </row>
    <row r="61" spans="1:10" s="30" customFormat="1" ht="12.75">
      <c r="A61" s="140">
        <v>47</v>
      </c>
      <c r="B61" s="116" t="s">
        <v>56</v>
      </c>
      <c r="C61" s="41" t="s">
        <v>90</v>
      </c>
      <c r="D61" s="72" t="s">
        <v>10</v>
      </c>
      <c r="E61" s="187"/>
      <c r="F61" s="48"/>
      <c r="G61" s="51" t="s">
        <v>21</v>
      </c>
      <c r="H61" s="51"/>
      <c r="I61" s="51" t="s">
        <v>21</v>
      </c>
      <c r="J61" s="132" t="s">
        <v>21</v>
      </c>
    </row>
    <row r="62" spans="1:10" s="30" customFormat="1" ht="12.75">
      <c r="A62" s="140">
        <v>48</v>
      </c>
      <c r="B62" s="118"/>
      <c r="C62" s="45" t="s">
        <v>148</v>
      </c>
      <c r="D62" s="72" t="s">
        <v>10</v>
      </c>
      <c r="E62" s="187"/>
      <c r="F62" s="48"/>
      <c r="G62" s="51" t="s">
        <v>21</v>
      </c>
      <c r="H62" s="51"/>
      <c r="I62" s="51" t="s">
        <v>21</v>
      </c>
      <c r="J62" s="132" t="s">
        <v>21</v>
      </c>
    </row>
    <row r="63" spans="1:10" s="30" customFormat="1" ht="12.75">
      <c r="A63" s="167"/>
      <c r="B63" s="4"/>
      <c r="C63" s="4"/>
      <c r="D63" s="100"/>
      <c r="E63" s="187"/>
      <c r="F63" s="94"/>
      <c r="G63" s="4"/>
      <c r="H63" s="4"/>
      <c r="I63" s="4"/>
      <c r="J63" s="168"/>
    </row>
    <row r="64" spans="1:10" s="30" customFormat="1" ht="25.5">
      <c r="A64" s="140">
        <v>49</v>
      </c>
      <c r="B64" s="116" t="s">
        <v>59</v>
      </c>
      <c r="C64" s="41" t="s">
        <v>149</v>
      </c>
      <c r="D64" s="72" t="s">
        <v>10</v>
      </c>
      <c r="E64" s="187"/>
      <c r="F64" s="48"/>
      <c r="G64" s="51" t="s">
        <v>21</v>
      </c>
      <c r="H64" s="51"/>
      <c r="I64" s="51" t="s">
        <v>21</v>
      </c>
      <c r="J64" s="132" t="s">
        <v>21</v>
      </c>
    </row>
    <row r="65" spans="1:10" s="30" customFormat="1" ht="12.75">
      <c r="A65" s="140">
        <v>50</v>
      </c>
      <c r="B65" s="117"/>
      <c r="C65" s="41" t="s">
        <v>150</v>
      </c>
      <c r="D65" s="72" t="s">
        <v>10</v>
      </c>
      <c r="E65" s="187"/>
      <c r="F65" s="48"/>
      <c r="G65" s="51" t="s">
        <v>21</v>
      </c>
      <c r="H65" s="51"/>
      <c r="I65" s="51" t="s">
        <v>21</v>
      </c>
      <c r="J65" s="132" t="s">
        <v>21</v>
      </c>
    </row>
    <row r="66" spans="1:10" s="30" customFormat="1" ht="12.75">
      <c r="A66" s="140">
        <v>51</v>
      </c>
      <c r="B66" s="117"/>
      <c r="C66" s="41" t="s">
        <v>151</v>
      </c>
      <c r="D66" s="72" t="s">
        <v>10</v>
      </c>
      <c r="E66" s="187"/>
      <c r="F66" s="48"/>
      <c r="G66" s="51" t="s">
        <v>21</v>
      </c>
      <c r="H66" s="51"/>
      <c r="I66" s="51" t="s">
        <v>21</v>
      </c>
      <c r="J66" s="132" t="s">
        <v>21</v>
      </c>
    </row>
    <row r="67" spans="1:10" s="30" customFormat="1" ht="12.75">
      <c r="A67" s="140">
        <v>52</v>
      </c>
      <c r="B67" s="118"/>
      <c r="C67" s="41" t="s">
        <v>152</v>
      </c>
      <c r="D67" s="72" t="s">
        <v>10</v>
      </c>
      <c r="E67" s="187"/>
      <c r="F67" s="48"/>
      <c r="G67" s="51" t="s">
        <v>21</v>
      </c>
      <c r="H67" s="51"/>
      <c r="I67" s="51" t="s">
        <v>21</v>
      </c>
      <c r="J67" s="132" t="s">
        <v>21</v>
      </c>
    </row>
    <row r="68" spans="1:10" s="30" customFormat="1" ht="12.75">
      <c r="A68" s="167"/>
      <c r="B68" s="4"/>
      <c r="C68" s="4"/>
      <c r="D68" s="100"/>
      <c r="E68" s="187"/>
      <c r="F68" s="94"/>
      <c r="G68" s="4"/>
      <c r="H68" s="4"/>
      <c r="I68" s="4"/>
      <c r="J68" s="168"/>
    </row>
    <row r="69" spans="1:10" s="30" customFormat="1" ht="12.75">
      <c r="A69" s="140">
        <v>53</v>
      </c>
      <c r="B69" s="116" t="s">
        <v>61</v>
      </c>
      <c r="C69" s="45" t="s">
        <v>153</v>
      </c>
      <c r="D69" s="72" t="s">
        <v>10</v>
      </c>
      <c r="E69" s="187"/>
      <c r="F69" s="48"/>
      <c r="G69" s="51" t="s">
        <v>21</v>
      </c>
      <c r="H69" s="51"/>
      <c r="I69" s="51" t="s">
        <v>21</v>
      </c>
      <c r="J69" s="132" t="s">
        <v>21</v>
      </c>
    </row>
    <row r="70" spans="1:10" s="30" customFormat="1" ht="12.75">
      <c r="A70" s="140">
        <v>54</v>
      </c>
      <c r="B70" s="117"/>
      <c r="C70" s="41" t="s">
        <v>154</v>
      </c>
      <c r="D70" s="72" t="s">
        <v>10</v>
      </c>
      <c r="E70" s="187"/>
      <c r="F70" s="48"/>
      <c r="G70" s="51" t="s">
        <v>21</v>
      </c>
      <c r="H70" s="51"/>
      <c r="I70" s="51" t="s">
        <v>21</v>
      </c>
      <c r="J70" s="132" t="s">
        <v>21</v>
      </c>
    </row>
    <row r="71" spans="1:10" s="30" customFormat="1" ht="12.75">
      <c r="A71" s="140">
        <v>55</v>
      </c>
      <c r="B71" s="118"/>
      <c r="C71" s="41" t="s">
        <v>155</v>
      </c>
      <c r="D71" s="72" t="s">
        <v>10</v>
      </c>
      <c r="E71" s="187"/>
      <c r="F71" s="48"/>
      <c r="G71" s="51" t="s">
        <v>21</v>
      </c>
      <c r="H71" s="51"/>
      <c r="I71" s="51" t="s">
        <v>21</v>
      </c>
      <c r="J71" s="132" t="s">
        <v>21</v>
      </c>
    </row>
    <row r="72" spans="1:10" s="30" customFormat="1" ht="12.75">
      <c r="A72" s="167"/>
      <c r="B72" s="4"/>
      <c r="C72" s="4"/>
      <c r="D72" s="100"/>
      <c r="E72" s="187"/>
      <c r="F72" s="94"/>
      <c r="G72" s="4"/>
      <c r="H72" s="4"/>
      <c r="I72" s="4"/>
      <c r="J72" s="168"/>
    </row>
    <row r="73" spans="1:10" s="30" customFormat="1" ht="12.75">
      <c r="A73" s="142">
        <v>56</v>
      </c>
      <c r="B73" s="116" t="s">
        <v>156</v>
      </c>
      <c r="C73" s="139" t="s">
        <v>157</v>
      </c>
      <c r="D73" s="72" t="s">
        <v>10</v>
      </c>
      <c r="E73" s="187"/>
      <c r="F73" s="48"/>
      <c r="G73" s="51" t="s">
        <v>21</v>
      </c>
      <c r="H73" s="51"/>
      <c r="I73" s="51" t="s">
        <v>21</v>
      </c>
      <c r="J73" s="132" t="s">
        <v>21</v>
      </c>
    </row>
    <row r="74" spans="1:10" s="30" customFormat="1" ht="12.75">
      <c r="A74" s="143">
        <v>57</v>
      </c>
      <c r="B74" s="139" t="s">
        <v>27</v>
      </c>
      <c r="C74" s="49" t="s">
        <v>158</v>
      </c>
      <c r="D74" s="72" t="s">
        <v>10</v>
      </c>
      <c r="E74" s="187"/>
      <c r="F74" s="48"/>
      <c r="G74" s="51" t="s">
        <v>21</v>
      </c>
      <c r="H74" s="51"/>
      <c r="I74" s="51" t="s">
        <v>21</v>
      </c>
      <c r="J74" s="132" t="s">
        <v>21</v>
      </c>
    </row>
    <row r="75" spans="1:10" s="30" customFormat="1" ht="12.75">
      <c r="A75" s="144">
        <v>58</v>
      </c>
      <c r="B75" s="139" t="s">
        <v>27</v>
      </c>
      <c r="C75" s="47" t="s">
        <v>159</v>
      </c>
      <c r="D75" s="72" t="s">
        <v>10</v>
      </c>
      <c r="E75" s="187"/>
      <c r="F75" s="48"/>
      <c r="G75" s="51" t="s">
        <v>21</v>
      </c>
      <c r="H75" s="51"/>
      <c r="I75" s="51" t="s">
        <v>21</v>
      </c>
      <c r="J75" s="132" t="s">
        <v>21</v>
      </c>
    </row>
    <row r="76" spans="1:10" s="30" customFormat="1" ht="12.75">
      <c r="A76" s="145">
        <v>59</v>
      </c>
      <c r="B76" s="118"/>
      <c r="C76" s="50" t="s">
        <v>160</v>
      </c>
      <c r="D76" s="72" t="s">
        <v>10</v>
      </c>
      <c r="E76" s="187"/>
      <c r="F76" s="48"/>
      <c r="G76" s="51" t="s">
        <v>21</v>
      </c>
      <c r="H76" s="51"/>
      <c r="I76" s="51" t="s">
        <v>21</v>
      </c>
      <c r="J76" s="132" t="s">
        <v>21</v>
      </c>
    </row>
    <row r="77" spans="1:10" s="30" customFormat="1" ht="12.75">
      <c r="A77" s="133"/>
      <c r="B77" s="21"/>
      <c r="C77" s="4"/>
      <c r="D77" s="22"/>
      <c r="E77" s="187"/>
      <c r="F77" s="94"/>
      <c r="G77" s="21"/>
      <c r="H77" s="21"/>
      <c r="I77" s="21"/>
      <c r="J77" s="156"/>
    </row>
    <row r="78" spans="1:10" s="30" customFormat="1" ht="12.75">
      <c r="A78" s="146">
        <v>60</v>
      </c>
      <c r="B78" s="115" t="s">
        <v>161</v>
      </c>
      <c r="C78" s="40" t="s">
        <v>162</v>
      </c>
      <c r="D78" s="72" t="s">
        <v>10</v>
      </c>
      <c r="E78" s="187"/>
      <c r="F78" s="48"/>
      <c r="G78" s="27" t="s">
        <v>21</v>
      </c>
      <c r="H78" s="27"/>
      <c r="I78" s="27" t="s">
        <v>21</v>
      </c>
      <c r="J78" s="137" t="s">
        <v>21</v>
      </c>
    </row>
    <row r="79" spans="1:10" s="30" customFormat="1" ht="12.75">
      <c r="A79" s="146">
        <v>61</v>
      </c>
      <c r="B79" s="122"/>
      <c r="C79" s="40" t="s">
        <v>163</v>
      </c>
      <c r="D79" s="72" t="s">
        <v>10</v>
      </c>
      <c r="E79" s="187"/>
      <c r="F79" s="48"/>
      <c r="G79" s="27" t="s">
        <v>21</v>
      </c>
      <c r="H79" s="27"/>
      <c r="I79" s="27" t="s">
        <v>21</v>
      </c>
      <c r="J79" s="137" t="s">
        <v>21</v>
      </c>
    </row>
    <row r="80" spans="1:10" s="30" customFormat="1" ht="25.5">
      <c r="A80" s="146">
        <v>62</v>
      </c>
      <c r="B80" s="122"/>
      <c r="C80" s="40" t="s">
        <v>164</v>
      </c>
      <c r="D80" s="72" t="s">
        <v>10</v>
      </c>
      <c r="E80" s="187"/>
      <c r="F80" s="48"/>
      <c r="G80" s="27" t="s">
        <v>21</v>
      </c>
      <c r="H80" s="27"/>
      <c r="I80" s="27" t="s">
        <v>21</v>
      </c>
      <c r="J80" s="137" t="s">
        <v>21</v>
      </c>
    </row>
    <row r="81" spans="1:10" s="30" customFormat="1" ht="25.5">
      <c r="A81" s="146">
        <v>63</v>
      </c>
      <c r="B81" s="122"/>
      <c r="C81" s="40" t="s">
        <v>165</v>
      </c>
      <c r="D81" s="72" t="s">
        <v>10</v>
      </c>
      <c r="E81" s="187"/>
      <c r="F81" s="48"/>
      <c r="G81" s="27" t="s">
        <v>21</v>
      </c>
      <c r="H81" s="27"/>
      <c r="I81" s="27" t="s">
        <v>21</v>
      </c>
      <c r="J81" s="137" t="s">
        <v>21</v>
      </c>
    </row>
    <row r="82" spans="1:10" s="30" customFormat="1" ht="25.5">
      <c r="A82" s="146">
        <v>64</v>
      </c>
      <c r="B82" s="122"/>
      <c r="C82" s="40" t="s">
        <v>166</v>
      </c>
      <c r="D82" s="72" t="s">
        <v>10</v>
      </c>
      <c r="E82" s="187"/>
      <c r="F82" s="48"/>
      <c r="G82" s="27" t="s">
        <v>21</v>
      </c>
      <c r="H82" s="27"/>
      <c r="I82" s="27" t="s">
        <v>21</v>
      </c>
      <c r="J82" s="137" t="s">
        <v>21</v>
      </c>
    </row>
    <row r="83" spans="1:10" s="30" customFormat="1" ht="12.75">
      <c r="A83" s="146">
        <v>65</v>
      </c>
      <c r="B83" s="122"/>
      <c r="C83" s="40" t="s">
        <v>167</v>
      </c>
      <c r="D83" s="72" t="s">
        <v>10</v>
      </c>
      <c r="E83" s="187"/>
      <c r="F83" s="48"/>
      <c r="G83" s="27" t="s">
        <v>21</v>
      </c>
      <c r="H83" s="27"/>
      <c r="I83" s="27" t="s">
        <v>21</v>
      </c>
      <c r="J83" s="137" t="s">
        <v>21</v>
      </c>
    </row>
    <row r="84" spans="1:10" s="30" customFormat="1" ht="25.5">
      <c r="A84" s="146">
        <v>66</v>
      </c>
      <c r="B84" s="122"/>
      <c r="C84" s="40" t="s">
        <v>168</v>
      </c>
      <c r="D84" s="72" t="s">
        <v>10</v>
      </c>
      <c r="E84" s="187"/>
      <c r="F84" s="48"/>
      <c r="G84" s="27" t="s">
        <v>21</v>
      </c>
      <c r="H84" s="27"/>
      <c r="I84" s="27" t="s">
        <v>21</v>
      </c>
      <c r="J84" s="137" t="s">
        <v>21</v>
      </c>
    </row>
    <row r="85" spans="1:10" s="30" customFormat="1" ht="12.75">
      <c r="A85" s="136">
        <v>34</v>
      </c>
      <c r="B85" s="113"/>
      <c r="C85" s="18" t="s">
        <v>63</v>
      </c>
      <c r="D85" s="72" t="s">
        <v>10</v>
      </c>
      <c r="E85" s="187"/>
      <c r="G85" s="88"/>
      <c r="H85" s="88"/>
      <c r="I85" s="27" t="s">
        <v>21</v>
      </c>
      <c r="J85" s="137"/>
    </row>
    <row r="86" spans="1:10" s="30" customFormat="1" ht="51.75" thickBot="1">
      <c r="A86" s="147" t="s">
        <v>64</v>
      </c>
      <c r="B86" s="75"/>
      <c r="C86" s="76"/>
      <c r="D86" s="77"/>
      <c r="E86" s="90"/>
      <c r="F86" s="48"/>
      <c r="G86" s="79"/>
      <c r="H86" s="128" t="s">
        <v>65</v>
      </c>
      <c r="I86" s="128" t="s">
        <v>66</v>
      </c>
      <c r="J86" s="202" t="s">
        <v>67</v>
      </c>
    </row>
    <row r="87" spans="1:10" s="30" customFormat="1" ht="37.5" customHeight="1" thickBot="1">
      <c r="A87" s="257"/>
      <c r="B87" s="258"/>
      <c r="C87" s="258"/>
      <c r="D87" s="258"/>
      <c r="E87" s="258"/>
      <c r="F87" s="258"/>
      <c r="G87" s="190"/>
      <c r="H87" s="203">
        <f>SUM(H6:H85)</f>
        <v>0</v>
      </c>
      <c r="I87" s="206">
        <f t="shared" ref="I87:J87" si="0">SUM(I6:I85)</f>
        <v>1000</v>
      </c>
      <c r="J87" s="206">
        <f t="shared" si="0"/>
        <v>0</v>
      </c>
    </row>
    <row r="88" spans="1:10" ht="12.75" customHeight="1">
      <c r="A88" s="148"/>
      <c r="J88" s="129"/>
    </row>
    <row r="89" spans="1:10" ht="12.75" customHeight="1">
      <c r="A89" s="148"/>
      <c r="J89" s="129"/>
    </row>
    <row r="90" spans="1:10" ht="26.25" customHeight="1" thickBot="1">
      <c r="A90" s="149"/>
      <c r="B90" s="151"/>
      <c r="C90" s="150" t="s">
        <v>68</v>
      </c>
      <c r="D90" s="217" t="s">
        <v>69</v>
      </c>
      <c r="E90" s="218"/>
      <c r="F90" s="151"/>
      <c r="G90" s="151"/>
      <c r="H90" s="151"/>
      <c r="I90" s="151"/>
      <c r="J90" s="152"/>
    </row>
    <row r="91" spans="1:10" ht="12.75" customHeight="1"/>
    <row r="92" spans="1:10" ht="12.75" customHeight="1"/>
    <row r="93" spans="1:10" ht="12.75" customHeight="1"/>
    <row r="94" spans="1:10" ht="12.75" customHeight="1"/>
    <row r="95" spans="1:10" ht="12.75" customHeight="1"/>
    <row r="96" spans="1:10" ht="12.75" customHeight="1"/>
    <row r="97" ht="12.75" customHeight="1"/>
    <row r="98" ht="12.75" customHeight="1"/>
    <row r="99" ht="12.75" customHeight="1"/>
  </sheetData>
  <mergeCells count="11">
    <mergeCell ref="D90:E90"/>
    <mergeCell ref="B9:B10"/>
    <mergeCell ref="A7:D7"/>
    <mergeCell ref="F7:J7"/>
    <mergeCell ref="A87:F87"/>
    <mergeCell ref="A6:B6"/>
    <mergeCell ref="A4:J4"/>
    <mergeCell ref="E5:J6"/>
    <mergeCell ref="A2:J2"/>
    <mergeCell ref="A1:J1"/>
    <mergeCell ref="A3:J3"/>
  </mergeCells>
  <conditionalFormatting sqref="D6 E86 D85:D86">
    <cfRule type="cellIs" dxfId="67" priority="56" operator="equal">
      <formula>"Nee"</formula>
    </cfRule>
  </conditionalFormatting>
  <conditionalFormatting sqref="D6 E86 D85:D86">
    <cfRule type="cellIs" dxfId="66" priority="55" operator="equal">
      <formula>"Ja"</formula>
    </cfRule>
  </conditionalFormatting>
  <conditionalFormatting sqref="D9">
    <cfRule type="cellIs" dxfId="65" priority="36" operator="equal">
      <formula>"Nee"</formula>
    </cfRule>
  </conditionalFormatting>
  <conditionalFormatting sqref="D9">
    <cfRule type="cellIs" dxfId="64" priority="35" operator="equal">
      <formula>"Ja"</formula>
    </cfRule>
  </conditionalFormatting>
  <conditionalFormatting sqref="D11">
    <cfRule type="cellIs" dxfId="63" priority="34" operator="equal">
      <formula>"Nee"</formula>
    </cfRule>
  </conditionalFormatting>
  <conditionalFormatting sqref="D11">
    <cfRule type="cellIs" dxfId="62" priority="33" operator="equal">
      <formula>"Ja"</formula>
    </cfRule>
  </conditionalFormatting>
  <conditionalFormatting sqref="D10">
    <cfRule type="cellIs" dxfId="61" priority="32" operator="equal">
      <formula>"Nee"</formula>
    </cfRule>
  </conditionalFormatting>
  <conditionalFormatting sqref="D10">
    <cfRule type="cellIs" dxfId="60" priority="31" operator="equal">
      <formula>"Ja"</formula>
    </cfRule>
  </conditionalFormatting>
  <conditionalFormatting sqref="D13:D15">
    <cfRule type="cellIs" dxfId="59" priority="30" operator="equal">
      <formula>"Nee"</formula>
    </cfRule>
  </conditionalFormatting>
  <conditionalFormatting sqref="D13:D15">
    <cfRule type="cellIs" dxfId="58" priority="29" operator="equal">
      <formula>"Ja"</formula>
    </cfRule>
  </conditionalFormatting>
  <conditionalFormatting sqref="D18:D20">
    <cfRule type="cellIs" dxfId="57" priority="28" operator="equal">
      <formula>"Nee"</formula>
    </cfRule>
  </conditionalFormatting>
  <conditionalFormatting sqref="D18:D20">
    <cfRule type="cellIs" dxfId="56" priority="27" operator="equal">
      <formula>"Ja"</formula>
    </cfRule>
  </conditionalFormatting>
  <conditionalFormatting sqref="D22:D41">
    <cfRule type="cellIs" dxfId="55" priority="26" operator="equal">
      <formula>"Nee"</formula>
    </cfRule>
  </conditionalFormatting>
  <conditionalFormatting sqref="D22:D41">
    <cfRule type="cellIs" dxfId="54" priority="25" operator="equal">
      <formula>"Ja"</formula>
    </cfRule>
  </conditionalFormatting>
  <conditionalFormatting sqref="D43:D51">
    <cfRule type="cellIs" dxfId="53" priority="24" operator="equal">
      <formula>"Nee"</formula>
    </cfRule>
  </conditionalFormatting>
  <conditionalFormatting sqref="D43:D51">
    <cfRule type="cellIs" dxfId="52" priority="23" operator="equal">
      <formula>"Ja"</formula>
    </cfRule>
  </conditionalFormatting>
  <conditionalFormatting sqref="D53:D59">
    <cfRule type="cellIs" dxfId="51" priority="22" operator="equal">
      <formula>"Nee"</formula>
    </cfRule>
  </conditionalFormatting>
  <conditionalFormatting sqref="D53:D59">
    <cfRule type="cellIs" dxfId="50" priority="21" operator="equal">
      <formula>"Ja"</formula>
    </cfRule>
  </conditionalFormatting>
  <conditionalFormatting sqref="D61">
    <cfRule type="cellIs" dxfId="49" priority="20" operator="equal">
      <formula>"Nee"</formula>
    </cfRule>
  </conditionalFormatting>
  <conditionalFormatting sqref="D61">
    <cfRule type="cellIs" dxfId="48" priority="19" operator="equal">
      <formula>"Ja"</formula>
    </cfRule>
  </conditionalFormatting>
  <conditionalFormatting sqref="D62">
    <cfRule type="cellIs" dxfId="47" priority="18" operator="equal">
      <formula>"Nee"</formula>
    </cfRule>
  </conditionalFormatting>
  <conditionalFormatting sqref="D62">
    <cfRule type="cellIs" dxfId="46" priority="17" operator="equal">
      <formula>"Ja"</formula>
    </cfRule>
  </conditionalFormatting>
  <conditionalFormatting sqref="D64:D67">
    <cfRule type="cellIs" dxfId="45" priority="16" operator="equal">
      <formula>"Nee"</formula>
    </cfRule>
  </conditionalFormatting>
  <conditionalFormatting sqref="D64:D67">
    <cfRule type="cellIs" dxfId="44" priority="15" operator="equal">
      <formula>"Ja"</formula>
    </cfRule>
  </conditionalFormatting>
  <conditionalFormatting sqref="D69:D71">
    <cfRule type="cellIs" dxfId="43" priority="14" operator="equal">
      <formula>"Nee"</formula>
    </cfRule>
  </conditionalFormatting>
  <conditionalFormatting sqref="D69:D71">
    <cfRule type="cellIs" dxfId="42" priority="13" operator="equal">
      <formula>"Ja"</formula>
    </cfRule>
  </conditionalFormatting>
  <conditionalFormatting sqref="D73:D76">
    <cfRule type="cellIs" dxfId="41" priority="12" operator="equal">
      <formula>"Nee"</formula>
    </cfRule>
  </conditionalFormatting>
  <conditionalFormatting sqref="D73:D76">
    <cfRule type="cellIs" dxfId="40" priority="11" operator="equal">
      <formula>"Ja"</formula>
    </cfRule>
  </conditionalFormatting>
  <conditionalFormatting sqref="D78:D84">
    <cfRule type="cellIs" dxfId="39" priority="10" operator="equal">
      <formula>"Nee"</formula>
    </cfRule>
  </conditionalFormatting>
  <conditionalFormatting sqref="D78:D84">
    <cfRule type="cellIs" dxfId="38" priority="9" operator="equal">
      <formula>"Ja"</formula>
    </cfRule>
  </conditionalFormatting>
  <conditionalFormatting sqref="H16">
    <cfRule type="cellIs" dxfId="37" priority="7" operator="equal">
      <formula>"ALS($F$17;""Optioneel, tegen meerkosten"")"</formula>
    </cfRule>
    <cfRule type="containsText" dxfId="36" priority="8" operator="containsText" text="ALS ($F$17 ; Optioneel (tegen meerprijs)">
      <formula>NOT(ISERROR(SEARCH("ALS ($F$17 ; Optioneel (tegen meerprijs)",H16)))</formula>
    </cfRule>
  </conditionalFormatting>
  <conditionalFormatting sqref="H18">
    <cfRule type="cellIs" dxfId="35" priority="5" operator="equal">
      <formula>"ALS($F$17;""Optioneel, tegen meerkosten"")"</formula>
    </cfRule>
    <cfRule type="containsText" dxfId="34" priority="6" operator="containsText" text="ALS ($F$17 ; Optioneel (tegen meerprijs)">
      <formula>NOT(ISERROR(SEARCH("ALS ($F$17 ; Optioneel (tegen meerprijs)",H18)))</formula>
    </cfRule>
  </conditionalFormatting>
  <conditionalFormatting sqref="H19">
    <cfRule type="cellIs" dxfId="33" priority="3" operator="equal">
      <formula>"ALS($F$17;""Optioneel, tegen meerkosten"")"</formula>
    </cfRule>
    <cfRule type="containsText" dxfId="32" priority="4" operator="containsText" text="ALS ($F$17 ; Optioneel (tegen meerprijs)">
      <formula>NOT(ISERROR(SEARCH("ALS ($F$17 ; Optioneel (tegen meerprijs)",H19)))</formula>
    </cfRule>
  </conditionalFormatting>
  <conditionalFormatting sqref="H23">
    <cfRule type="cellIs" dxfId="31" priority="1" operator="equal">
      <formula>"ALS($F$17;""Optioneel, tegen meerkosten"")"</formula>
    </cfRule>
    <cfRule type="containsText" dxfId="30" priority="2" operator="containsText" text="ALS ($F$17 ; Optioneel (tegen meerprijs)">
      <formula>NOT(ISERROR(SEARCH("ALS ($F$17 ; Optioneel (tegen meerprijs)",H23)))</formula>
    </cfRule>
  </conditionalFormatting>
  <dataValidations count="3">
    <dataValidation type="list" allowBlank="1" showInputMessage="1" showErrorMessage="1" sqref="D6 D18:D20 D43:D51 D53:D59 D64:D67 D61:D62 D69:D71 D9:D11 D73:D76 D22:D41 D13:D15 E86 D78:D86" xr:uid="{7813D6EB-A0DB-48EB-B1EA-6914C89D5444}">
      <formula1>"Maak uw keuze, Ja, Nee"</formula1>
    </dataValidation>
    <dataValidation type="list" allowBlank="1" showInputMessage="1" showErrorMessage="1" sqref="G24:H24" xr:uid="{8FA77701-A396-49C7-99E3-D159A17E097F}">
      <formula1>"Maak uw keuze,Niet verkrijgbaar, Optioneel, Standaard (is onderdeel van basisuitvoering)"</formula1>
    </dataValidation>
    <dataValidation type="list" allowBlank="1" showInputMessage="1" showErrorMessage="1" sqref="G16 G18:G19 G23" xr:uid="{94D439A7-AF41-4CD6-9B30-D9EF99B46006}">
      <formula1>$L$1:$L$4</formula1>
    </dataValidation>
  </dataValidations>
  <pageMargins left="0.23622047244094491" right="0.23622047244094491" top="0.74803149606299213" bottom="0.74803149606299213" header="0.31496062992125984" footer="0.31496062992125984"/>
  <pageSetup paperSize="9" scale="76"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C0953-A20C-4237-B2DE-270B3143C3D4}">
  <sheetPr>
    <pageSetUpPr fitToPage="1"/>
  </sheetPr>
  <dimension ref="A1:L99"/>
  <sheetViews>
    <sheetView topLeftCell="A6" zoomScaleNormal="100" workbookViewId="0">
      <selection activeCell="C24" sqref="C24"/>
    </sheetView>
  </sheetViews>
  <sheetFormatPr defaultColWidth="22.21875" defaultRowHeight="12.75" customHeight="1" zeroHeight="1"/>
  <cols>
    <col min="1" max="1" width="3.33203125" style="3" bestFit="1" customWidth="1"/>
    <col min="2" max="2" width="34.88671875" bestFit="1" customWidth="1"/>
    <col min="3" max="3" width="50.88671875" customWidth="1"/>
    <col min="4" max="4" width="22.6640625" customWidth="1"/>
    <col min="5" max="5" width="6.88671875" customWidth="1"/>
    <col min="6" max="6" width="33.33203125" bestFit="1" customWidth="1"/>
    <col min="7" max="7" width="18.21875" bestFit="1" customWidth="1"/>
    <col min="8" max="8" width="20.21875" customWidth="1"/>
    <col min="9" max="9" width="19.109375" customWidth="1"/>
    <col min="10" max="10" width="20.6640625" customWidth="1"/>
    <col min="12" max="12" width="0" hidden="1" customWidth="1"/>
  </cols>
  <sheetData>
    <row r="1" spans="1:12" ht="50.1" customHeight="1">
      <c r="A1" s="267" t="s">
        <v>111</v>
      </c>
      <c r="B1" s="268"/>
      <c r="C1" s="268"/>
      <c r="D1" s="268"/>
      <c r="E1" s="268"/>
      <c r="F1" s="268"/>
      <c r="G1" s="268"/>
      <c r="H1" s="268"/>
      <c r="I1" s="261"/>
      <c r="J1" s="221"/>
      <c r="L1" t="s">
        <v>1</v>
      </c>
    </row>
    <row r="2" spans="1:12" ht="30" customHeight="1">
      <c r="A2" s="222" t="s">
        <v>216</v>
      </c>
      <c r="B2" s="223"/>
      <c r="C2" s="223"/>
      <c r="D2" s="223"/>
      <c r="E2" s="223"/>
      <c r="F2" s="223"/>
      <c r="G2" s="223"/>
      <c r="H2" s="223"/>
      <c r="I2" s="223"/>
      <c r="J2" s="224"/>
      <c r="L2" t="s">
        <v>2</v>
      </c>
    </row>
    <row r="3" spans="1:12" ht="95.25" customHeight="1">
      <c r="A3" s="262" t="s">
        <v>97</v>
      </c>
      <c r="B3" s="266"/>
      <c r="C3" s="266"/>
      <c r="D3" s="266"/>
      <c r="E3" s="266"/>
      <c r="F3" s="266"/>
      <c r="G3" s="266"/>
      <c r="H3" s="266"/>
      <c r="I3" s="264"/>
      <c r="J3" s="224"/>
      <c r="L3" s="29" t="s">
        <v>4</v>
      </c>
    </row>
    <row r="4" spans="1:12" ht="27" customHeight="1">
      <c r="A4" s="228" t="s">
        <v>169</v>
      </c>
      <c r="B4" s="229"/>
      <c r="C4" s="229"/>
      <c r="D4" s="229"/>
      <c r="E4" s="229"/>
      <c r="F4" s="229"/>
      <c r="G4" s="229"/>
      <c r="H4" s="229"/>
      <c r="I4" s="229"/>
      <c r="J4" s="230"/>
      <c r="L4" s="29" t="s">
        <v>6</v>
      </c>
    </row>
    <row r="5" spans="1:12" s="29" customFormat="1" ht="27" customHeight="1">
      <c r="A5" s="130" t="s">
        <v>7</v>
      </c>
      <c r="B5" s="70"/>
      <c r="C5" s="70"/>
      <c r="D5" s="69" t="s">
        <v>8</v>
      </c>
      <c r="E5" s="239"/>
      <c r="F5" s="240"/>
      <c r="G5" s="240"/>
      <c r="H5" s="240"/>
      <c r="I5" s="240"/>
      <c r="J5" s="241"/>
    </row>
    <row r="6" spans="1:12" s="29" customFormat="1" ht="29.25" customHeight="1">
      <c r="A6" s="231"/>
      <c r="B6" s="232"/>
      <c r="C6" s="26" t="s">
        <v>170</v>
      </c>
      <c r="D6" s="72" t="s">
        <v>10</v>
      </c>
      <c r="E6" s="242"/>
      <c r="F6" s="243"/>
      <c r="G6" s="243"/>
      <c r="H6" s="243"/>
      <c r="I6" s="243"/>
      <c r="J6" s="244"/>
    </row>
    <row r="7" spans="1:12" ht="27" customHeight="1">
      <c r="A7" s="245" t="s">
        <v>11</v>
      </c>
      <c r="B7" s="246"/>
      <c r="C7" s="246"/>
      <c r="D7" s="246"/>
      <c r="E7" s="187"/>
      <c r="F7" s="247" t="s">
        <v>12</v>
      </c>
      <c r="G7" s="246"/>
      <c r="H7" s="246"/>
      <c r="I7" s="246"/>
      <c r="J7" s="248"/>
    </row>
    <row r="8" spans="1:12" s="29" customFormat="1" ht="27" customHeight="1">
      <c r="A8" s="130" t="s">
        <v>13</v>
      </c>
      <c r="B8" s="70"/>
      <c r="C8" s="70"/>
      <c r="D8" s="69" t="s">
        <v>8</v>
      </c>
      <c r="E8" s="187"/>
      <c r="F8" s="73" t="s">
        <v>14</v>
      </c>
      <c r="G8" s="73" t="s">
        <v>15</v>
      </c>
      <c r="H8" s="73" t="s">
        <v>16</v>
      </c>
      <c r="I8" s="73" t="s">
        <v>17</v>
      </c>
      <c r="J8" s="188" t="s">
        <v>18</v>
      </c>
    </row>
    <row r="9" spans="1:12" s="30" customFormat="1">
      <c r="A9" s="131">
        <v>1</v>
      </c>
      <c r="B9" s="269"/>
      <c r="C9" s="57" t="s">
        <v>106</v>
      </c>
      <c r="D9" s="25" t="s">
        <v>10</v>
      </c>
      <c r="E9" s="187"/>
      <c r="F9" s="55"/>
      <c r="G9" s="51" t="s">
        <v>21</v>
      </c>
      <c r="H9" s="51"/>
      <c r="I9" s="51" t="s">
        <v>21</v>
      </c>
      <c r="J9" s="132" t="s">
        <v>21</v>
      </c>
    </row>
    <row r="10" spans="1:12" s="30" customFormat="1">
      <c r="A10" s="131">
        <v>2</v>
      </c>
      <c r="B10" s="270"/>
      <c r="C10" s="56" t="s">
        <v>115</v>
      </c>
      <c r="D10" s="25" t="s">
        <v>10</v>
      </c>
      <c r="E10" s="187"/>
      <c r="F10" s="55"/>
      <c r="G10" s="51" t="s">
        <v>21</v>
      </c>
      <c r="H10" s="51"/>
      <c r="I10" s="51" t="s">
        <v>21</v>
      </c>
      <c r="J10" s="132" t="s">
        <v>21</v>
      </c>
    </row>
    <row r="11" spans="1:12" s="30" customFormat="1">
      <c r="A11" s="133"/>
      <c r="B11" s="21"/>
      <c r="C11" s="21"/>
      <c r="D11" s="21"/>
      <c r="E11" s="187"/>
      <c r="F11" s="21"/>
      <c r="G11" s="21"/>
      <c r="H11" s="21"/>
      <c r="I11" s="67"/>
      <c r="J11" s="134"/>
    </row>
    <row r="12" spans="1:12" s="30" customFormat="1">
      <c r="A12" s="135">
        <v>3</v>
      </c>
      <c r="B12" s="52"/>
      <c r="C12" s="57" t="s">
        <v>116</v>
      </c>
      <c r="D12" s="25" t="s">
        <v>10</v>
      </c>
      <c r="E12" s="187"/>
      <c r="F12" s="58"/>
      <c r="G12" s="51" t="s">
        <v>21</v>
      </c>
      <c r="H12" s="51"/>
      <c r="I12" s="51" t="s">
        <v>21</v>
      </c>
      <c r="J12" s="132" t="s">
        <v>21</v>
      </c>
    </row>
    <row r="13" spans="1:12" s="30" customFormat="1">
      <c r="A13" s="133"/>
      <c r="B13" s="21"/>
      <c r="C13" s="21"/>
      <c r="D13" s="21"/>
      <c r="E13" s="187"/>
      <c r="F13" s="21"/>
      <c r="G13" s="21"/>
      <c r="H13" s="21"/>
      <c r="I13" s="67"/>
      <c r="J13" s="134"/>
    </row>
    <row r="14" spans="1:12" s="29" customFormat="1">
      <c r="A14" s="136">
        <v>4</v>
      </c>
      <c r="B14" s="236" t="s">
        <v>24</v>
      </c>
      <c r="C14" s="7" t="s">
        <v>25</v>
      </c>
      <c r="D14" s="25" t="s">
        <v>10</v>
      </c>
      <c r="E14" s="187"/>
      <c r="F14" s="7"/>
      <c r="G14" s="27" t="s">
        <v>21</v>
      </c>
      <c r="H14" s="27"/>
      <c r="I14" s="1" t="s">
        <v>21</v>
      </c>
      <c r="J14" s="137" t="s">
        <v>21</v>
      </c>
    </row>
    <row r="15" spans="1:12" s="29" customFormat="1">
      <c r="A15" s="136">
        <v>5</v>
      </c>
      <c r="B15" s="237"/>
      <c r="C15" s="7" t="s">
        <v>76</v>
      </c>
      <c r="D15" s="25" t="s">
        <v>10</v>
      </c>
      <c r="E15" s="187"/>
      <c r="F15" s="7" t="s">
        <v>27</v>
      </c>
      <c r="G15" s="27" t="s">
        <v>21</v>
      </c>
      <c r="H15" s="27"/>
      <c r="I15" s="1" t="s">
        <v>21</v>
      </c>
      <c r="J15" s="137" t="s">
        <v>21</v>
      </c>
    </row>
    <row r="16" spans="1:12" s="29" customFormat="1">
      <c r="A16" s="136">
        <v>6</v>
      </c>
      <c r="B16" s="237"/>
      <c r="C16" s="7" t="s">
        <v>77</v>
      </c>
      <c r="D16" s="25" t="s">
        <v>10</v>
      </c>
      <c r="E16" s="187"/>
      <c r="F16" s="7" t="s">
        <v>27</v>
      </c>
      <c r="G16" s="27" t="s">
        <v>21</v>
      </c>
      <c r="H16" s="27"/>
      <c r="I16" s="1" t="s">
        <v>101</v>
      </c>
      <c r="J16" s="137" t="s">
        <v>21</v>
      </c>
    </row>
    <row r="17" spans="1:10" s="29" customFormat="1" ht="25.5">
      <c r="A17" s="136">
        <v>7</v>
      </c>
      <c r="B17" s="238"/>
      <c r="C17" s="12"/>
      <c r="D17" s="27" t="s">
        <v>21</v>
      </c>
      <c r="E17" s="187"/>
      <c r="F17" s="7" t="s">
        <v>31</v>
      </c>
      <c r="G17" s="32" t="s">
        <v>1</v>
      </c>
      <c r="H17" s="105">
        <v>0</v>
      </c>
      <c r="I17" s="35">
        <v>250</v>
      </c>
      <c r="J17" s="138" t="str">
        <f>IF(G17="Maak uw keuze (verplicht!)","Keuze maken in kolom G",IF(G17="Nee, niet verkrijgbaar",0,IF(G17="Ja, optioneel (tegen meerprijs)",0.3*I17,IF(G17="Ja, standaard onderdeel van (prijs) basisuitvoering",I17))))</f>
        <v>Keuze maken in kolom G</v>
      </c>
    </row>
    <row r="18" spans="1:10" s="30" customFormat="1">
      <c r="A18" s="133"/>
      <c r="B18" s="21"/>
      <c r="C18" s="21"/>
      <c r="D18" s="21"/>
      <c r="E18" s="187"/>
      <c r="F18" s="21"/>
      <c r="G18" s="21"/>
      <c r="H18" s="21"/>
      <c r="I18" s="67"/>
      <c r="J18" s="134"/>
    </row>
    <row r="19" spans="1:10" s="30" customFormat="1" ht="25.5">
      <c r="A19" s="131">
        <v>8</v>
      </c>
      <c r="B19" s="274" t="s">
        <v>32</v>
      </c>
      <c r="C19" s="41" t="s">
        <v>223</v>
      </c>
      <c r="D19" s="25" t="s">
        <v>10</v>
      </c>
      <c r="E19" s="187"/>
      <c r="F19" s="59" t="s">
        <v>117</v>
      </c>
      <c r="G19" s="32" t="s">
        <v>1</v>
      </c>
      <c r="H19" s="105">
        <v>0</v>
      </c>
      <c r="I19" s="35">
        <v>250</v>
      </c>
      <c r="J19" s="138" t="str">
        <f t="shared" ref="J19:J20" si="0">IF(G19="Maak uw keuze (verplicht!)","Keuze maken in kolom G",IF(G19="Nee, niet verkrijgbaar",0,IF(G19="Ja, optioneel (tegen meerprijs)",0.3*I19,IF(G19="Ja, standaard onderdeel van (prijs) basisuitvoering",I19))))</f>
        <v>Keuze maken in kolom G</v>
      </c>
    </row>
    <row r="20" spans="1:10" s="30" customFormat="1" ht="25.5">
      <c r="A20" s="131">
        <v>9</v>
      </c>
      <c r="B20" s="275"/>
      <c r="C20" s="41" t="s">
        <v>224</v>
      </c>
      <c r="D20" s="25" t="s">
        <v>10</v>
      </c>
      <c r="E20" s="187"/>
      <c r="F20" s="59" t="s">
        <v>117</v>
      </c>
      <c r="G20" s="32" t="s">
        <v>1</v>
      </c>
      <c r="H20" s="105">
        <v>0</v>
      </c>
      <c r="I20" s="35">
        <v>250</v>
      </c>
      <c r="J20" s="138" t="str">
        <f t="shared" si="0"/>
        <v>Keuze maken in kolom G</v>
      </c>
    </row>
    <row r="21" spans="1:10" s="30" customFormat="1">
      <c r="A21" s="131">
        <v>10</v>
      </c>
      <c r="B21" s="276"/>
      <c r="C21" s="41" t="s">
        <v>118</v>
      </c>
      <c r="D21" s="25" t="s">
        <v>10</v>
      </c>
      <c r="E21" s="187"/>
      <c r="F21" s="60"/>
      <c r="G21" s="51" t="s">
        <v>21</v>
      </c>
      <c r="H21" s="51"/>
      <c r="I21" s="51" t="s">
        <v>21</v>
      </c>
      <c r="J21" s="132" t="s">
        <v>21</v>
      </c>
    </row>
    <row r="22" spans="1:10" s="30" customFormat="1">
      <c r="A22" s="133"/>
      <c r="B22" s="21"/>
      <c r="C22" s="21"/>
      <c r="D22" s="21"/>
      <c r="E22" s="187"/>
      <c r="F22" s="21"/>
      <c r="G22" s="21"/>
      <c r="H22" s="21"/>
      <c r="I22" s="67"/>
      <c r="J22" s="134"/>
    </row>
    <row r="23" spans="1:10" s="30" customFormat="1">
      <c r="A23" s="131">
        <v>11</v>
      </c>
      <c r="B23" s="119" t="s">
        <v>33</v>
      </c>
      <c r="C23" s="41" t="s">
        <v>34</v>
      </c>
      <c r="D23" s="25" t="s">
        <v>10</v>
      </c>
      <c r="E23" s="187"/>
      <c r="F23" s="46"/>
      <c r="G23" s="51" t="s">
        <v>21</v>
      </c>
      <c r="H23" s="51"/>
      <c r="I23" s="5" t="s">
        <v>21</v>
      </c>
      <c r="J23" s="132" t="s">
        <v>21</v>
      </c>
    </row>
    <row r="24" spans="1:10" s="30" customFormat="1" ht="25.5">
      <c r="A24" s="131">
        <v>12</v>
      </c>
      <c r="B24" s="120"/>
      <c r="C24" s="61" t="s">
        <v>171</v>
      </c>
      <c r="D24" s="25" t="s">
        <v>10</v>
      </c>
      <c r="E24" s="187"/>
      <c r="F24" s="41" t="s">
        <v>172</v>
      </c>
      <c r="G24" s="32" t="s">
        <v>1</v>
      </c>
      <c r="H24" s="105">
        <v>0</v>
      </c>
      <c r="I24" s="35">
        <v>250</v>
      </c>
      <c r="J24" s="138" t="str">
        <f>IF(G24="Maak uw keuze (verplicht!)","Keuze maken in kolom G",IF(G24="Nee, niet verkrijgbaar",0,IF(G24="Ja, optioneel (tegen meerprijs)",0.3*I24,IF(G24="Ja, standaard onderdeel van (prijs) basisuitvoering",I24))))</f>
        <v>Keuze maken in kolom G</v>
      </c>
    </row>
    <row r="25" spans="1:10" s="30" customFormat="1">
      <c r="A25" s="131">
        <v>13</v>
      </c>
      <c r="B25" s="139"/>
      <c r="C25" s="62" t="s">
        <v>121</v>
      </c>
      <c r="D25" s="25" t="s">
        <v>10</v>
      </c>
      <c r="E25" s="187"/>
      <c r="F25" s="63"/>
      <c r="G25" s="51" t="s">
        <v>21</v>
      </c>
      <c r="H25" s="51"/>
      <c r="I25" s="51" t="s">
        <v>21</v>
      </c>
      <c r="J25" s="132" t="s">
        <v>21</v>
      </c>
    </row>
    <row r="26" spans="1:10" s="30" customFormat="1">
      <c r="A26" s="131">
        <v>14</v>
      </c>
      <c r="B26" s="120"/>
      <c r="C26" s="64" t="s">
        <v>122</v>
      </c>
      <c r="D26" s="25" t="s">
        <v>10</v>
      </c>
      <c r="E26" s="187"/>
      <c r="F26" s="41"/>
      <c r="G26" s="51" t="s">
        <v>21</v>
      </c>
      <c r="H26" s="51"/>
      <c r="I26" s="5" t="s">
        <v>21</v>
      </c>
      <c r="J26" s="132" t="s">
        <v>21</v>
      </c>
    </row>
    <row r="27" spans="1:10" s="30" customFormat="1">
      <c r="A27" s="131">
        <v>15</v>
      </c>
      <c r="B27" s="120"/>
      <c r="C27" s="53" t="s">
        <v>123</v>
      </c>
      <c r="D27" s="25" t="s">
        <v>10</v>
      </c>
      <c r="E27" s="187"/>
      <c r="F27" s="41"/>
      <c r="G27" s="51" t="s">
        <v>21</v>
      </c>
      <c r="H27" s="51"/>
      <c r="I27" s="51" t="s">
        <v>21</v>
      </c>
      <c r="J27" s="132" t="s">
        <v>21</v>
      </c>
    </row>
    <row r="28" spans="1:10" s="30" customFormat="1">
      <c r="A28" s="131">
        <v>16</v>
      </c>
      <c r="B28" s="120"/>
      <c r="C28" s="41" t="s">
        <v>37</v>
      </c>
      <c r="D28" s="25" t="s">
        <v>10</v>
      </c>
      <c r="E28" s="187"/>
      <c r="F28" s="41"/>
      <c r="G28" s="51" t="s">
        <v>21</v>
      </c>
      <c r="H28" s="51"/>
      <c r="I28" s="51" t="s">
        <v>21</v>
      </c>
      <c r="J28" s="132" t="s">
        <v>21</v>
      </c>
    </row>
    <row r="29" spans="1:10" s="30" customFormat="1">
      <c r="A29" s="131">
        <v>17</v>
      </c>
      <c r="B29" s="120"/>
      <c r="C29" s="41" t="s">
        <v>85</v>
      </c>
      <c r="D29" s="25" t="s">
        <v>10</v>
      </c>
      <c r="E29" s="187"/>
      <c r="F29" s="41"/>
      <c r="G29" s="51" t="s">
        <v>21</v>
      </c>
      <c r="H29" s="51"/>
      <c r="I29" s="51" t="s">
        <v>21</v>
      </c>
      <c r="J29" s="132" t="s">
        <v>21</v>
      </c>
    </row>
    <row r="30" spans="1:10" s="30" customFormat="1">
      <c r="A30" s="131">
        <v>18</v>
      </c>
      <c r="B30" s="120"/>
      <c r="C30" s="53" t="s">
        <v>124</v>
      </c>
      <c r="D30" s="25" t="s">
        <v>10</v>
      </c>
      <c r="E30" s="187"/>
      <c r="F30" s="41"/>
      <c r="G30" s="51" t="s">
        <v>21</v>
      </c>
      <c r="H30" s="51"/>
      <c r="I30" s="51" t="s">
        <v>21</v>
      </c>
      <c r="J30" s="132" t="s">
        <v>21</v>
      </c>
    </row>
    <row r="31" spans="1:10" s="30" customFormat="1">
      <c r="A31" s="131">
        <v>19</v>
      </c>
      <c r="B31" s="120"/>
      <c r="C31" s="41" t="s">
        <v>125</v>
      </c>
      <c r="D31" s="25" t="s">
        <v>10</v>
      </c>
      <c r="E31" s="187"/>
      <c r="F31" s="41"/>
      <c r="G31" s="51" t="s">
        <v>21</v>
      </c>
      <c r="H31" s="51"/>
      <c r="I31" s="51" t="s">
        <v>21</v>
      </c>
      <c r="J31" s="132" t="s">
        <v>21</v>
      </c>
    </row>
    <row r="32" spans="1:10" s="30" customFormat="1">
      <c r="A32" s="131">
        <v>20</v>
      </c>
      <c r="B32" s="120"/>
      <c r="C32" s="41" t="s">
        <v>126</v>
      </c>
      <c r="D32" s="25" t="s">
        <v>10</v>
      </c>
      <c r="E32" s="187"/>
      <c r="F32" s="41"/>
      <c r="G32" s="51" t="s">
        <v>21</v>
      </c>
      <c r="H32" s="51"/>
      <c r="I32" s="51" t="s">
        <v>21</v>
      </c>
      <c r="J32" s="132" t="s">
        <v>21</v>
      </c>
    </row>
    <row r="33" spans="1:10" s="30" customFormat="1">
      <c r="A33" s="131">
        <v>21</v>
      </c>
      <c r="B33" s="120"/>
      <c r="C33" s="68" t="s">
        <v>127</v>
      </c>
      <c r="D33" s="25" t="s">
        <v>10</v>
      </c>
      <c r="E33" s="187"/>
      <c r="F33" s="60"/>
      <c r="G33" s="51" t="s">
        <v>21</v>
      </c>
      <c r="H33" s="51"/>
      <c r="I33" s="51" t="s">
        <v>21</v>
      </c>
      <c r="J33" s="132" t="s">
        <v>21</v>
      </c>
    </row>
    <row r="34" spans="1:10" s="30" customFormat="1">
      <c r="A34" s="131">
        <v>22</v>
      </c>
      <c r="B34" s="120"/>
      <c r="C34" s="68" t="s">
        <v>128</v>
      </c>
      <c r="D34" s="25" t="s">
        <v>10</v>
      </c>
      <c r="E34" s="187"/>
      <c r="F34" s="60"/>
      <c r="G34" s="51" t="s">
        <v>21</v>
      </c>
      <c r="H34" s="51"/>
      <c r="I34" s="51" t="s">
        <v>21</v>
      </c>
      <c r="J34" s="132" t="s">
        <v>21</v>
      </c>
    </row>
    <row r="35" spans="1:10" s="30" customFormat="1">
      <c r="A35" s="131">
        <v>23</v>
      </c>
      <c r="B35" s="120"/>
      <c r="C35" s="68" t="s">
        <v>129</v>
      </c>
      <c r="D35" s="25" t="s">
        <v>10</v>
      </c>
      <c r="E35" s="187"/>
      <c r="F35" s="60"/>
      <c r="G35" s="51" t="s">
        <v>21</v>
      </c>
      <c r="H35" s="51"/>
      <c r="I35" s="51" t="s">
        <v>21</v>
      </c>
      <c r="J35" s="132" t="s">
        <v>21</v>
      </c>
    </row>
    <row r="36" spans="1:10" s="30" customFormat="1">
      <c r="A36" s="131">
        <v>24</v>
      </c>
      <c r="B36" s="120"/>
      <c r="C36" s="57" t="s">
        <v>130</v>
      </c>
      <c r="D36" s="25" t="s">
        <v>10</v>
      </c>
      <c r="E36" s="187"/>
      <c r="F36" s="60"/>
      <c r="G36" s="51" t="s">
        <v>21</v>
      </c>
      <c r="H36" s="51"/>
      <c r="I36" s="51" t="s">
        <v>21</v>
      </c>
      <c r="J36" s="132" t="s">
        <v>21</v>
      </c>
    </row>
    <row r="37" spans="1:10" s="30" customFormat="1">
      <c r="A37" s="131">
        <v>25</v>
      </c>
      <c r="B37" s="120"/>
      <c r="C37" s="68" t="s">
        <v>44</v>
      </c>
      <c r="D37" s="25" t="s">
        <v>10</v>
      </c>
      <c r="E37" s="187"/>
      <c r="F37" s="60"/>
      <c r="G37" s="51" t="s">
        <v>21</v>
      </c>
      <c r="H37" s="51"/>
      <c r="I37" s="51" t="s">
        <v>21</v>
      </c>
      <c r="J37" s="132" t="s">
        <v>21</v>
      </c>
    </row>
    <row r="38" spans="1:10" s="30" customFormat="1">
      <c r="A38" s="131">
        <v>26</v>
      </c>
      <c r="B38" s="120"/>
      <c r="C38" s="68" t="s">
        <v>131</v>
      </c>
      <c r="D38" s="25" t="s">
        <v>10</v>
      </c>
      <c r="E38" s="187"/>
      <c r="F38" s="60"/>
      <c r="G38" s="51" t="s">
        <v>21</v>
      </c>
      <c r="H38" s="51"/>
      <c r="I38" s="51" t="s">
        <v>21</v>
      </c>
      <c r="J38" s="132" t="s">
        <v>21</v>
      </c>
    </row>
    <row r="39" spans="1:10" s="30" customFormat="1">
      <c r="A39" s="131">
        <v>27</v>
      </c>
      <c r="B39" s="120"/>
      <c r="C39" s="68" t="s">
        <v>132</v>
      </c>
      <c r="D39" s="25" t="s">
        <v>10</v>
      </c>
      <c r="E39" s="187"/>
      <c r="F39" s="60"/>
      <c r="G39" s="51" t="s">
        <v>21</v>
      </c>
      <c r="H39" s="51"/>
      <c r="I39" s="51" t="s">
        <v>21</v>
      </c>
      <c r="J39" s="132" t="s">
        <v>21</v>
      </c>
    </row>
    <row r="40" spans="1:10" s="30" customFormat="1">
      <c r="A40" s="131">
        <v>28</v>
      </c>
      <c r="B40" s="120"/>
      <c r="C40" s="57" t="s">
        <v>47</v>
      </c>
      <c r="D40" s="25" t="s">
        <v>10</v>
      </c>
      <c r="E40" s="187"/>
      <c r="F40" s="60"/>
      <c r="G40" s="51" t="s">
        <v>21</v>
      </c>
      <c r="H40" s="51"/>
      <c r="I40" s="51" t="s">
        <v>21</v>
      </c>
      <c r="J40" s="132" t="s">
        <v>21</v>
      </c>
    </row>
    <row r="41" spans="1:10" s="30" customFormat="1">
      <c r="A41" s="131">
        <v>29</v>
      </c>
      <c r="B41" s="120"/>
      <c r="C41" s="57" t="s">
        <v>48</v>
      </c>
      <c r="D41" s="25" t="s">
        <v>10</v>
      </c>
      <c r="E41" s="187"/>
      <c r="F41" s="60"/>
      <c r="G41" s="51" t="s">
        <v>21</v>
      </c>
      <c r="H41" s="51"/>
      <c r="I41" s="51" t="s">
        <v>21</v>
      </c>
      <c r="J41" s="132" t="s">
        <v>21</v>
      </c>
    </row>
    <row r="42" spans="1:10" s="30" customFormat="1">
      <c r="A42" s="131">
        <v>30</v>
      </c>
      <c r="B42" s="121"/>
      <c r="C42" s="57" t="s">
        <v>133</v>
      </c>
      <c r="D42" s="25" t="s">
        <v>10</v>
      </c>
      <c r="E42" s="187"/>
      <c r="F42" s="60"/>
      <c r="G42" s="51" t="s">
        <v>21</v>
      </c>
      <c r="H42" s="51"/>
      <c r="I42" s="51" t="s">
        <v>21</v>
      </c>
      <c r="J42" s="132" t="s">
        <v>21</v>
      </c>
    </row>
    <row r="43" spans="1:10" s="30" customFormat="1">
      <c r="A43" s="133"/>
      <c r="B43" s="21"/>
      <c r="C43" s="21"/>
      <c r="D43" s="21"/>
      <c r="E43" s="187"/>
      <c r="F43" s="21"/>
      <c r="G43" s="21"/>
      <c r="H43" s="21"/>
      <c r="I43" s="67"/>
      <c r="J43" s="134"/>
    </row>
    <row r="44" spans="1:10" s="30" customFormat="1" ht="25.5">
      <c r="A44" s="140">
        <v>31</v>
      </c>
      <c r="B44" s="271" t="s">
        <v>49</v>
      </c>
      <c r="C44" s="41" t="s">
        <v>134</v>
      </c>
      <c r="D44" s="25" t="s">
        <v>10</v>
      </c>
      <c r="E44" s="187"/>
      <c r="F44" s="60"/>
      <c r="G44" s="51" t="s">
        <v>21</v>
      </c>
      <c r="H44" s="51"/>
      <c r="I44" s="51" t="s">
        <v>21</v>
      </c>
      <c r="J44" s="132" t="s">
        <v>21</v>
      </c>
    </row>
    <row r="45" spans="1:10" s="30" customFormat="1">
      <c r="A45" s="140">
        <v>32</v>
      </c>
      <c r="B45" s="272"/>
      <c r="C45" s="41" t="s">
        <v>135</v>
      </c>
      <c r="D45" s="25" t="s">
        <v>10</v>
      </c>
      <c r="E45" s="187"/>
      <c r="F45" s="60"/>
      <c r="G45" s="51" t="s">
        <v>21</v>
      </c>
      <c r="H45" s="51"/>
      <c r="I45" s="51" t="s">
        <v>21</v>
      </c>
      <c r="J45" s="132" t="s">
        <v>21</v>
      </c>
    </row>
    <row r="46" spans="1:10" s="30" customFormat="1">
      <c r="A46" s="140">
        <v>33</v>
      </c>
      <c r="B46" s="272"/>
      <c r="C46" s="41" t="s">
        <v>136</v>
      </c>
      <c r="D46" s="25" t="s">
        <v>10</v>
      </c>
      <c r="E46" s="187"/>
      <c r="F46" s="60"/>
      <c r="G46" s="51" t="s">
        <v>21</v>
      </c>
      <c r="H46" s="51"/>
      <c r="I46" s="51" t="s">
        <v>21</v>
      </c>
      <c r="J46" s="132" t="s">
        <v>21</v>
      </c>
    </row>
    <row r="47" spans="1:10" s="30" customFormat="1">
      <c r="A47" s="140">
        <v>34</v>
      </c>
      <c r="B47" s="272"/>
      <c r="C47" s="41" t="s">
        <v>137</v>
      </c>
      <c r="D47" s="25" t="s">
        <v>10</v>
      </c>
      <c r="E47" s="187"/>
      <c r="F47" s="60"/>
      <c r="G47" s="51" t="s">
        <v>21</v>
      </c>
      <c r="H47" s="51"/>
      <c r="I47" s="51" t="s">
        <v>21</v>
      </c>
      <c r="J47" s="132" t="s">
        <v>21</v>
      </c>
    </row>
    <row r="48" spans="1:10" s="30" customFormat="1">
      <c r="A48" s="140">
        <v>35</v>
      </c>
      <c r="B48" s="272"/>
      <c r="C48" s="41" t="s">
        <v>138</v>
      </c>
      <c r="D48" s="25" t="s">
        <v>10</v>
      </c>
      <c r="E48" s="187"/>
      <c r="F48" s="60"/>
      <c r="G48" s="51" t="s">
        <v>21</v>
      </c>
      <c r="H48" s="51"/>
      <c r="I48" s="51" t="s">
        <v>21</v>
      </c>
      <c r="J48" s="132" t="s">
        <v>21</v>
      </c>
    </row>
    <row r="49" spans="1:10" s="30" customFormat="1">
      <c r="A49" s="140">
        <v>36</v>
      </c>
      <c r="B49" s="272"/>
      <c r="C49" s="41" t="s">
        <v>139</v>
      </c>
      <c r="D49" s="25" t="s">
        <v>10</v>
      </c>
      <c r="E49" s="187"/>
      <c r="F49" s="60"/>
      <c r="G49" s="51" t="s">
        <v>21</v>
      </c>
      <c r="H49" s="51"/>
      <c r="I49" s="51" t="s">
        <v>21</v>
      </c>
      <c r="J49" s="132" t="s">
        <v>21</v>
      </c>
    </row>
    <row r="50" spans="1:10" s="30" customFormat="1">
      <c r="A50" s="140">
        <v>37</v>
      </c>
      <c r="B50" s="272"/>
      <c r="C50" s="41" t="s">
        <v>140</v>
      </c>
      <c r="D50" s="25" t="s">
        <v>10</v>
      </c>
      <c r="E50" s="187"/>
      <c r="F50" s="60"/>
      <c r="G50" s="51" t="s">
        <v>21</v>
      </c>
      <c r="H50" s="51"/>
      <c r="I50" s="51" t="s">
        <v>21</v>
      </c>
      <c r="J50" s="132" t="s">
        <v>21</v>
      </c>
    </row>
    <row r="51" spans="1:10" s="30" customFormat="1">
      <c r="A51" s="140">
        <v>38</v>
      </c>
      <c r="B51" s="272"/>
      <c r="C51" s="41" t="s">
        <v>55</v>
      </c>
      <c r="D51" s="25" t="s">
        <v>10</v>
      </c>
      <c r="E51" s="187"/>
      <c r="F51" s="60"/>
      <c r="G51" s="51" t="s">
        <v>21</v>
      </c>
      <c r="H51" s="51"/>
      <c r="I51" s="51" t="s">
        <v>21</v>
      </c>
      <c r="J51" s="132" t="s">
        <v>21</v>
      </c>
    </row>
    <row r="52" spans="1:10" s="30" customFormat="1">
      <c r="A52" s="140">
        <v>39</v>
      </c>
      <c r="B52" s="273"/>
      <c r="C52" s="41" t="s">
        <v>141</v>
      </c>
      <c r="D52" s="25" t="s">
        <v>10</v>
      </c>
      <c r="E52" s="187"/>
      <c r="F52" s="60"/>
      <c r="G52" s="51" t="s">
        <v>21</v>
      </c>
      <c r="H52" s="51"/>
      <c r="I52" s="51" t="s">
        <v>21</v>
      </c>
      <c r="J52" s="132" t="s">
        <v>21</v>
      </c>
    </row>
    <row r="53" spans="1:10" s="30" customFormat="1">
      <c r="A53" s="133"/>
      <c r="B53" s="21"/>
      <c r="C53" s="21"/>
      <c r="D53" s="21"/>
      <c r="E53" s="187"/>
      <c r="F53" s="21"/>
      <c r="G53" s="21"/>
      <c r="H53" s="21"/>
      <c r="I53" s="67"/>
      <c r="J53" s="134"/>
    </row>
    <row r="54" spans="1:10" s="30" customFormat="1" ht="25.5">
      <c r="A54" s="141">
        <v>40</v>
      </c>
      <c r="B54" s="278" t="s">
        <v>142</v>
      </c>
      <c r="C54" s="41" t="s">
        <v>143</v>
      </c>
      <c r="D54" s="25" t="s">
        <v>10</v>
      </c>
      <c r="E54" s="187"/>
      <c r="F54" s="60"/>
      <c r="G54" s="51" t="s">
        <v>21</v>
      </c>
      <c r="H54" s="51"/>
      <c r="I54" s="51" t="s">
        <v>21</v>
      </c>
      <c r="J54" s="132" t="s">
        <v>21</v>
      </c>
    </row>
    <row r="55" spans="1:10" s="30" customFormat="1">
      <c r="A55" s="141">
        <v>41</v>
      </c>
      <c r="B55" s="279"/>
      <c r="C55" s="41" t="s">
        <v>135</v>
      </c>
      <c r="D55" s="25" t="s">
        <v>10</v>
      </c>
      <c r="E55" s="187"/>
      <c r="F55" s="60"/>
      <c r="G55" s="51" t="s">
        <v>21</v>
      </c>
      <c r="H55" s="51"/>
      <c r="I55" s="51" t="s">
        <v>21</v>
      </c>
      <c r="J55" s="132" t="s">
        <v>21</v>
      </c>
    </row>
    <row r="56" spans="1:10" s="30" customFormat="1">
      <c r="A56" s="141">
        <v>42</v>
      </c>
      <c r="B56" s="279"/>
      <c r="C56" s="41" t="s">
        <v>144</v>
      </c>
      <c r="D56" s="25" t="s">
        <v>10</v>
      </c>
      <c r="E56" s="187"/>
      <c r="F56" s="60"/>
      <c r="G56" s="51" t="s">
        <v>21</v>
      </c>
      <c r="H56" s="51"/>
      <c r="I56" s="51" t="s">
        <v>21</v>
      </c>
      <c r="J56" s="132" t="s">
        <v>21</v>
      </c>
    </row>
    <row r="57" spans="1:10" s="30" customFormat="1">
      <c r="A57" s="141">
        <v>43</v>
      </c>
      <c r="B57" s="279"/>
      <c r="C57" s="41" t="s">
        <v>138</v>
      </c>
      <c r="D57" s="25" t="s">
        <v>10</v>
      </c>
      <c r="E57" s="187"/>
      <c r="F57" s="60"/>
      <c r="G57" s="51" t="s">
        <v>21</v>
      </c>
      <c r="H57" s="51"/>
      <c r="I57" s="51" t="s">
        <v>21</v>
      </c>
      <c r="J57" s="132" t="s">
        <v>21</v>
      </c>
    </row>
    <row r="58" spans="1:10" s="30" customFormat="1">
      <c r="A58" s="141">
        <v>44</v>
      </c>
      <c r="B58" s="279"/>
      <c r="C58" s="41" t="s">
        <v>145</v>
      </c>
      <c r="D58" s="25" t="s">
        <v>10</v>
      </c>
      <c r="E58" s="187"/>
      <c r="F58" s="60"/>
      <c r="G58" s="51" t="s">
        <v>21</v>
      </c>
      <c r="H58" s="51"/>
      <c r="I58" s="51" t="s">
        <v>21</v>
      </c>
      <c r="J58" s="132" t="s">
        <v>21</v>
      </c>
    </row>
    <row r="59" spans="1:10" s="30" customFormat="1">
      <c r="A59" s="141">
        <v>45</v>
      </c>
      <c r="B59" s="279"/>
      <c r="C59" s="45" t="s">
        <v>146</v>
      </c>
      <c r="D59" s="25" t="s">
        <v>10</v>
      </c>
      <c r="E59" s="187"/>
      <c r="F59" s="60"/>
      <c r="G59" s="51" t="s">
        <v>21</v>
      </c>
      <c r="H59" s="51"/>
      <c r="I59" s="51" t="s">
        <v>21</v>
      </c>
      <c r="J59" s="132" t="s">
        <v>21</v>
      </c>
    </row>
    <row r="60" spans="1:10" s="30" customFormat="1">
      <c r="A60" s="141">
        <v>46</v>
      </c>
      <c r="B60" s="280"/>
      <c r="C60" s="41" t="s">
        <v>147</v>
      </c>
      <c r="D60" s="25" t="s">
        <v>10</v>
      </c>
      <c r="E60" s="187"/>
      <c r="F60" s="60"/>
      <c r="G60" s="51" t="s">
        <v>21</v>
      </c>
      <c r="H60" s="51"/>
      <c r="I60" s="51" t="s">
        <v>21</v>
      </c>
      <c r="J60" s="132" t="s">
        <v>21</v>
      </c>
    </row>
    <row r="61" spans="1:10" s="30" customFormat="1">
      <c r="A61" s="133"/>
      <c r="B61" s="21"/>
      <c r="C61" s="21"/>
      <c r="D61" s="21"/>
      <c r="E61" s="187"/>
      <c r="F61" s="21"/>
      <c r="G61" s="21"/>
      <c r="H61" s="21"/>
      <c r="I61" s="67"/>
      <c r="J61" s="134"/>
    </row>
    <row r="62" spans="1:10" s="30" customFormat="1">
      <c r="A62" s="140">
        <v>47</v>
      </c>
      <c r="B62" s="271" t="s">
        <v>56</v>
      </c>
      <c r="C62" s="57" t="s">
        <v>90</v>
      </c>
      <c r="D62" s="25" t="s">
        <v>10</v>
      </c>
      <c r="E62" s="187"/>
      <c r="F62" s="60"/>
      <c r="G62" s="51" t="s">
        <v>21</v>
      </c>
      <c r="H62" s="51"/>
      <c r="I62" s="51" t="s">
        <v>21</v>
      </c>
      <c r="J62" s="132" t="s">
        <v>21</v>
      </c>
    </row>
    <row r="63" spans="1:10" s="30" customFormat="1">
      <c r="A63" s="140">
        <v>48</v>
      </c>
      <c r="B63" s="273"/>
      <c r="C63" s="45" t="s">
        <v>148</v>
      </c>
      <c r="D63" s="25" t="s">
        <v>10</v>
      </c>
      <c r="E63" s="187"/>
      <c r="F63" s="60"/>
      <c r="G63" s="51" t="s">
        <v>21</v>
      </c>
      <c r="H63" s="51"/>
      <c r="I63" s="51" t="s">
        <v>21</v>
      </c>
      <c r="J63" s="132" t="s">
        <v>21</v>
      </c>
    </row>
    <row r="64" spans="1:10" s="30" customFormat="1">
      <c r="A64" s="133"/>
      <c r="B64" s="21"/>
      <c r="C64" s="21"/>
      <c r="D64" s="21"/>
      <c r="E64" s="187"/>
      <c r="F64" s="21"/>
      <c r="G64" s="21"/>
      <c r="H64" s="21"/>
      <c r="I64" s="67"/>
      <c r="J64" s="134"/>
    </row>
    <row r="65" spans="1:10" s="30" customFormat="1" ht="25.5">
      <c r="A65" s="140">
        <v>49</v>
      </c>
      <c r="B65" s="271" t="s">
        <v>59</v>
      </c>
      <c r="C65" s="57" t="s">
        <v>149</v>
      </c>
      <c r="D65" s="25" t="s">
        <v>10</v>
      </c>
      <c r="E65" s="187"/>
      <c r="F65" s="60"/>
      <c r="G65" s="51" t="s">
        <v>21</v>
      </c>
      <c r="H65" s="51"/>
      <c r="I65" s="51" t="s">
        <v>21</v>
      </c>
      <c r="J65" s="132" t="s">
        <v>21</v>
      </c>
    </row>
    <row r="66" spans="1:10" s="30" customFormat="1">
      <c r="A66" s="140">
        <v>50</v>
      </c>
      <c r="B66" s="272"/>
      <c r="C66" s="57" t="s">
        <v>150</v>
      </c>
      <c r="D66" s="25" t="s">
        <v>10</v>
      </c>
      <c r="E66" s="187"/>
      <c r="F66" s="60"/>
      <c r="G66" s="51" t="s">
        <v>21</v>
      </c>
      <c r="H66" s="51"/>
      <c r="I66" s="51" t="s">
        <v>21</v>
      </c>
      <c r="J66" s="132" t="s">
        <v>21</v>
      </c>
    </row>
    <row r="67" spans="1:10" s="30" customFormat="1">
      <c r="A67" s="140">
        <v>51</v>
      </c>
      <c r="B67" s="272"/>
      <c r="C67" s="57" t="s">
        <v>151</v>
      </c>
      <c r="D67" s="25" t="s">
        <v>10</v>
      </c>
      <c r="E67" s="187"/>
      <c r="F67" s="60"/>
      <c r="G67" s="51" t="s">
        <v>21</v>
      </c>
      <c r="H67" s="51"/>
      <c r="I67" s="51" t="s">
        <v>21</v>
      </c>
      <c r="J67" s="132" t="s">
        <v>21</v>
      </c>
    </row>
    <row r="68" spans="1:10" s="30" customFormat="1">
      <c r="A68" s="140">
        <v>52</v>
      </c>
      <c r="B68" s="273"/>
      <c r="C68" s="57" t="s">
        <v>152</v>
      </c>
      <c r="D68" s="25" t="s">
        <v>10</v>
      </c>
      <c r="E68" s="187"/>
      <c r="F68" s="60"/>
      <c r="G68" s="51" t="s">
        <v>21</v>
      </c>
      <c r="H68" s="51"/>
      <c r="I68" s="51" t="s">
        <v>21</v>
      </c>
      <c r="J68" s="132" t="s">
        <v>21</v>
      </c>
    </row>
    <row r="69" spans="1:10" s="30" customFormat="1">
      <c r="A69" s="133"/>
      <c r="B69" s="21"/>
      <c r="C69" s="21"/>
      <c r="D69" s="21"/>
      <c r="E69" s="187"/>
      <c r="F69" s="21"/>
      <c r="G69" s="21"/>
      <c r="H69" s="21"/>
      <c r="I69" s="67"/>
      <c r="J69" s="134"/>
    </row>
    <row r="70" spans="1:10" s="30" customFormat="1">
      <c r="A70" s="140">
        <v>53</v>
      </c>
      <c r="B70" s="271" t="s">
        <v>61</v>
      </c>
      <c r="C70" s="57" t="s">
        <v>173</v>
      </c>
      <c r="D70" s="25" t="s">
        <v>10</v>
      </c>
      <c r="E70" s="187"/>
      <c r="F70" s="60"/>
      <c r="G70" s="51" t="s">
        <v>21</v>
      </c>
      <c r="H70" s="51"/>
      <c r="I70" s="51" t="s">
        <v>21</v>
      </c>
      <c r="J70" s="132" t="s">
        <v>21</v>
      </c>
    </row>
    <row r="71" spans="1:10" s="30" customFormat="1">
      <c r="A71" s="140">
        <v>54</v>
      </c>
      <c r="B71" s="272"/>
      <c r="C71" s="57" t="s">
        <v>154</v>
      </c>
      <c r="D71" s="25" t="s">
        <v>10</v>
      </c>
      <c r="E71" s="187"/>
      <c r="F71" s="60"/>
      <c r="G71" s="51" t="s">
        <v>21</v>
      </c>
      <c r="H71" s="51"/>
      <c r="I71" s="51" t="s">
        <v>21</v>
      </c>
      <c r="J71" s="132" t="s">
        <v>21</v>
      </c>
    </row>
    <row r="72" spans="1:10" s="30" customFormat="1">
      <c r="A72" s="140">
        <v>55</v>
      </c>
      <c r="B72" s="273"/>
      <c r="C72" s="57" t="s">
        <v>155</v>
      </c>
      <c r="D72" s="25" t="s">
        <v>10</v>
      </c>
      <c r="E72" s="187"/>
      <c r="F72" s="60"/>
      <c r="G72" s="51" t="s">
        <v>21</v>
      </c>
      <c r="H72" s="51"/>
      <c r="I72" s="51" t="s">
        <v>21</v>
      </c>
      <c r="J72" s="132" t="s">
        <v>21</v>
      </c>
    </row>
    <row r="73" spans="1:10" s="30" customFormat="1">
      <c r="A73" s="133"/>
      <c r="B73" s="21"/>
      <c r="C73" s="21"/>
      <c r="D73" s="21"/>
      <c r="E73" s="187"/>
      <c r="F73" s="21"/>
      <c r="G73" s="21"/>
      <c r="H73" s="21"/>
      <c r="I73" s="67"/>
      <c r="J73" s="134"/>
    </row>
    <row r="74" spans="1:10" s="30" customFormat="1">
      <c r="A74" s="142">
        <v>56</v>
      </c>
      <c r="B74" s="116" t="s">
        <v>156</v>
      </c>
      <c r="C74" s="30" t="s">
        <v>157</v>
      </c>
      <c r="D74" s="25" t="s">
        <v>10</v>
      </c>
      <c r="E74" s="187"/>
      <c r="F74" s="60"/>
      <c r="G74" s="51" t="s">
        <v>21</v>
      </c>
      <c r="H74" s="51"/>
      <c r="I74" s="51" t="s">
        <v>21</v>
      </c>
      <c r="J74" s="132" t="s">
        <v>21</v>
      </c>
    </row>
    <row r="75" spans="1:10" s="30" customFormat="1">
      <c r="A75" s="143">
        <v>57</v>
      </c>
      <c r="B75" s="139" t="s">
        <v>27</v>
      </c>
      <c r="C75" s="65" t="s">
        <v>174</v>
      </c>
      <c r="D75" s="25" t="s">
        <v>10</v>
      </c>
      <c r="E75" s="187"/>
      <c r="F75" s="63"/>
      <c r="G75" s="51" t="s">
        <v>21</v>
      </c>
      <c r="H75" s="51"/>
      <c r="I75" s="51" t="s">
        <v>21</v>
      </c>
      <c r="J75" s="132" t="s">
        <v>21</v>
      </c>
    </row>
    <row r="76" spans="1:10" s="30" customFormat="1">
      <c r="A76" s="144">
        <v>58</v>
      </c>
      <c r="B76" s="139" t="s">
        <v>27</v>
      </c>
      <c r="C76" s="62" t="s">
        <v>159</v>
      </c>
      <c r="D76" s="25" t="s">
        <v>10</v>
      </c>
      <c r="E76" s="187"/>
      <c r="F76" s="63"/>
      <c r="G76" s="51" t="s">
        <v>21</v>
      </c>
      <c r="H76" s="51"/>
      <c r="I76" s="51" t="s">
        <v>21</v>
      </c>
      <c r="J76" s="132" t="s">
        <v>21</v>
      </c>
    </row>
    <row r="77" spans="1:10" s="30" customFormat="1">
      <c r="A77" s="145">
        <v>59</v>
      </c>
      <c r="B77" s="118"/>
      <c r="C77" s="66" t="s">
        <v>160</v>
      </c>
      <c r="D77" s="25" t="s">
        <v>10</v>
      </c>
      <c r="E77" s="187"/>
      <c r="F77" s="60"/>
      <c r="G77" s="51" t="s">
        <v>21</v>
      </c>
      <c r="H77" s="51"/>
      <c r="I77" s="51" t="s">
        <v>21</v>
      </c>
      <c r="J77" s="132" t="s">
        <v>21</v>
      </c>
    </row>
    <row r="78" spans="1:10" s="29" customFormat="1">
      <c r="A78" s="133"/>
      <c r="B78" s="21"/>
      <c r="C78" s="21"/>
      <c r="D78" s="21"/>
      <c r="E78" s="187"/>
      <c r="F78" s="21"/>
      <c r="G78" s="21"/>
      <c r="H78" s="21"/>
      <c r="I78" s="67"/>
      <c r="J78" s="134"/>
    </row>
    <row r="79" spans="1:10" s="29" customFormat="1">
      <c r="A79" s="146">
        <v>60</v>
      </c>
      <c r="B79" s="259" t="s">
        <v>161</v>
      </c>
      <c r="C79" s="34" t="s">
        <v>162</v>
      </c>
      <c r="D79" s="25" t="s">
        <v>10</v>
      </c>
      <c r="E79" s="187"/>
      <c r="F79" s="2"/>
      <c r="G79" s="27" t="s">
        <v>21</v>
      </c>
      <c r="H79" s="27"/>
      <c r="I79" s="27" t="s">
        <v>21</v>
      </c>
      <c r="J79" s="137" t="s">
        <v>21</v>
      </c>
    </row>
    <row r="80" spans="1:10" s="29" customFormat="1">
      <c r="A80" s="146">
        <v>61</v>
      </c>
      <c r="B80" s="277"/>
      <c r="C80" s="34" t="s">
        <v>163</v>
      </c>
      <c r="D80" s="25" t="s">
        <v>10</v>
      </c>
      <c r="E80" s="187"/>
      <c r="F80" s="2"/>
      <c r="G80" s="27" t="s">
        <v>21</v>
      </c>
      <c r="H80" s="27"/>
      <c r="I80" s="27" t="s">
        <v>21</v>
      </c>
      <c r="J80" s="137" t="s">
        <v>21</v>
      </c>
    </row>
    <row r="81" spans="1:10" s="29" customFormat="1" ht="25.5">
      <c r="A81" s="146">
        <v>62</v>
      </c>
      <c r="B81" s="277"/>
      <c r="C81" s="34" t="s">
        <v>164</v>
      </c>
      <c r="D81" s="25" t="s">
        <v>10</v>
      </c>
      <c r="E81" s="187"/>
      <c r="F81" s="2"/>
      <c r="G81" s="27" t="s">
        <v>21</v>
      </c>
      <c r="H81" s="27"/>
      <c r="I81" s="27" t="s">
        <v>21</v>
      </c>
      <c r="J81" s="137" t="s">
        <v>21</v>
      </c>
    </row>
    <row r="82" spans="1:10" s="29" customFormat="1" ht="25.5">
      <c r="A82" s="146">
        <v>63</v>
      </c>
      <c r="B82" s="277"/>
      <c r="C82" s="34" t="s">
        <v>165</v>
      </c>
      <c r="D82" s="25" t="s">
        <v>10</v>
      </c>
      <c r="E82" s="187"/>
      <c r="F82" s="2"/>
      <c r="G82" s="27" t="s">
        <v>21</v>
      </c>
      <c r="H82" s="27"/>
      <c r="I82" s="27" t="s">
        <v>21</v>
      </c>
      <c r="J82" s="137" t="s">
        <v>21</v>
      </c>
    </row>
    <row r="83" spans="1:10" s="29" customFormat="1" ht="25.5">
      <c r="A83" s="146">
        <v>64</v>
      </c>
      <c r="B83" s="277"/>
      <c r="C83" s="34" t="s">
        <v>166</v>
      </c>
      <c r="D83" s="25" t="s">
        <v>10</v>
      </c>
      <c r="E83" s="187"/>
      <c r="F83" s="2"/>
      <c r="G83" s="27" t="s">
        <v>21</v>
      </c>
      <c r="H83" s="27"/>
      <c r="I83" s="27" t="s">
        <v>21</v>
      </c>
      <c r="J83" s="137" t="s">
        <v>21</v>
      </c>
    </row>
    <row r="84" spans="1:10" s="29" customFormat="1">
      <c r="A84" s="146">
        <v>65</v>
      </c>
      <c r="B84" s="277"/>
      <c r="C84" s="34" t="s">
        <v>167</v>
      </c>
      <c r="D84" s="25" t="s">
        <v>10</v>
      </c>
      <c r="E84" s="187"/>
      <c r="F84" s="2"/>
      <c r="G84" s="27" t="s">
        <v>21</v>
      </c>
      <c r="H84" s="27"/>
      <c r="I84" s="27" t="s">
        <v>21</v>
      </c>
      <c r="J84" s="137" t="s">
        <v>21</v>
      </c>
    </row>
    <row r="85" spans="1:10" s="29" customFormat="1" ht="25.5">
      <c r="A85" s="146">
        <v>66</v>
      </c>
      <c r="B85" s="277"/>
      <c r="C85" s="34" t="s">
        <v>168</v>
      </c>
      <c r="D85" s="25" t="s">
        <v>10</v>
      </c>
      <c r="E85" s="187"/>
      <c r="F85" s="2"/>
      <c r="G85" s="27" t="s">
        <v>21</v>
      </c>
      <c r="H85" s="27"/>
      <c r="I85" s="27" t="s">
        <v>21</v>
      </c>
      <c r="J85" s="137" t="s">
        <v>21</v>
      </c>
    </row>
    <row r="86" spans="1:10" s="6" customFormat="1" ht="27" customHeight="1" thickBot="1">
      <c r="A86" s="147" t="s">
        <v>64</v>
      </c>
      <c r="B86" s="75"/>
      <c r="C86" s="76"/>
      <c r="D86" s="77"/>
      <c r="E86" s="90"/>
      <c r="F86" s="48"/>
      <c r="G86" s="79"/>
      <c r="H86" s="128" t="s">
        <v>65</v>
      </c>
      <c r="I86" s="128" t="s">
        <v>66</v>
      </c>
      <c r="J86" s="202" t="s">
        <v>67</v>
      </c>
    </row>
    <row r="87" spans="1:10" ht="28.5" customHeight="1" thickBot="1">
      <c r="A87" s="257"/>
      <c r="B87" s="258"/>
      <c r="C87" s="258"/>
      <c r="D87" s="258"/>
      <c r="E87" s="258"/>
      <c r="F87" s="258"/>
      <c r="G87" s="190"/>
      <c r="H87" s="203">
        <f>SUM(H6:H85)</f>
        <v>0</v>
      </c>
      <c r="I87" s="206">
        <f t="shared" ref="I87:J87" si="1">SUM(I6:I85)</f>
        <v>1000</v>
      </c>
      <c r="J87" s="206">
        <f t="shared" si="1"/>
        <v>0</v>
      </c>
    </row>
    <row r="88" spans="1:10" ht="12.75" customHeight="1">
      <c r="A88" s="148"/>
      <c r="J88" s="129"/>
    </row>
    <row r="89" spans="1:10" ht="33" customHeight="1" thickBot="1">
      <c r="A89" s="149"/>
      <c r="B89" s="150" t="s">
        <v>68</v>
      </c>
      <c r="C89" s="217" t="s">
        <v>69</v>
      </c>
      <c r="D89" s="218"/>
      <c r="E89" s="151"/>
      <c r="F89" s="151"/>
      <c r="G89" s="151"/>
      <c r="H89" s="151"/>
      <c r="I89" s="151"/>
      <c r="J89" s="152"/>
    </row>
    <row r="90" spans="1:10" ht="12.75" customHeight="1"/>
    <row r="91" spans="1:10" ht="12.75" customHeight="1"/>
    <row r="92" spans="1:10" ht="12.75" customHeight="1"/>
    <row r="93" spans="1:10" ht="12.75" customHeight="1"/>
    <row r="94" spans="1:10" ht="12.75" customHeight="1"/>
    <row r="95" spans="1:10" ht="12.75" customHeight="1"/>
    <row r="96" spans="1:10" ht="12.75" customHeight="1"/>
    <row r="97" ht="12.75" customHeight="1"/>
    <row r="98" ht="12.75" customHeight="1"/>
    <row r="99" ht="12.75" customHeight="1"/>
  </sheetData>
  <mergeCells count="19">
    <mergeCell ref="C89:D89"/>
    <mergeCell ref="A87:F87"/>
    <mergeCell ref="A6:B6"/>
    <mergeCell ref="B9:B10"/>
    <mergeCell ref="B19:B21"/>
    <mergeCell ref="B44:B52"/>
    <mergeCell ref="B14:B17"/>
    <mergeCell ref="E5:J6"/>
    <mergeCell ref="A7:D7"/>
    <mergeCell ref="F7:J7"/>
    <mergeCell ref="B79:B85"/>
    <mergeCell ref="B54:B60"/>
    <mergeCell ref="B62:B63"/>
    <mergeCell ref="B65:B68"/>
    <mergeCell ref="B70:B72"/>
    <mergeCell ref="A4:J4"/>
    <mergeCell ref="A2:J2"/>
    <mergeCell ref="A1:J1"/>
    <mergeCell ref="A3:J3"/>
  </mergeCells>
  <conditionalFormatting sqref="D6 D86:E86">
    <cfRule type="cellIs" dxfId="29" priority="66" operator="equal">
      <formula>"Nee"</formula>
    </cfRule>
  </conditionalFormatting>
  <conditionalFormatting sqref="D6 D86:E86">
    <cfRule type="cellIs" dxfId="28" priority="65" operator="equal">
      <formula>"Ja"</formula>
    </cfRule>
  </conditionalFormatting>
  <conditionalFormatting sqref="D9">
    <cfRule type="cellIs" dxfId="27" priority="28" operator="equal">
      <formula>"Nee"</formula>
    </cfRule>
  </conditionalFormatting>
  <conditionalFormatting sqref="D9">
    <cfRule type="cellIs" dxfId="26" priority="27" operator="equal">
      <formula>"Ja"</formula>
    </cfRule>
  </conditionalFormatting>
  <conditionalFormatting sqref="D12">
    <cfRule type="cellIs" dxfId="25" priority="26" operator="equal">
      <formula>"Nee"</formula>
    </cfRule>
  </conditionalFormatting>
  <conditionalFormatting sqref="D12">
    <cfRule type="cellIs" dxfId="24" priority="25" operator="equal">
      <formula>"Ja"</formula>
    </cfRule>
  </conditionalFormatting>
  <conditionalFormatting sqref="D10">
    <cfRule type="cellIs" dxfId="23" priority="24" operator="equal">
      <formula>"Nee"</formula>
    </cfRule>
  </conditionalFormatting>
  <conditionalFormatting sqref="D10">
    <cfRule type="cellIs" dxfId="22" priority="23" operator="equal">
      <formula>"Ja"</formula>
    </cfRule>
  </conditionalFormatting>
  <conditionalFormatting sqref="D14:D16">
    <cfRule type="cellIs" dxfId="21" priority="22" operator="equal">
      <formula>"Nee"</formula>
    </cfRule>
  </conditionalFormatting>
  <conditionalFormatting sqref="D14:D16">
    <cfRule type="cellIs" dxfId="20" priority="21" operator="equal">
      <formula>"Ja"</formula>
    </cfRule>
  </conditionalFormatting>
  <conditionalFormatting sqref="D19:D21">
    <cfRule type="cellIs" dxfId="19" priority="20" operator="equal">
      <formula>"Nee"</formula>
    </cfRule>
  </conditionalFormatting>
  <conditionalFormatting sqref="D19:D21">
    <cfRule type="cellIs" dxfId="18" priority="19" operator="equal">
      <formula>"Ja"</formula>
    </cfRule>
  </conditionalFormatting>
  <conditionalFormatting sqref="D23:D42">
    <cfRule type="cellIs" dxfId="17" priority="18" operator="equal">
      <formula>"Nee"</formula>
    </cfRule>
  </conditionalFormatting>
  <conditionalFormatting sqref="D23:D42">
    <cfRule type="cellIs" dxfId="16" priority="17" operator="equal">
      <formula>"Ja"</formula>
    </cfRule>
  </conditionalFormatting>
  <conditionalFormatting sqref="D44:D52">
    <cfRule type="cellIs" dxfId="15" priority="16" operator="equal">
      <formula>"Nee"</formula>
    </cfRule>
  </conditionalFormatting>
  <conditionalFormatting sqref="D44:D52">
    <cfRule type="cellIs" dxfId="14" priority="15" operator="equal">
      <formula>"Ja"</formula>
    </cfRule>
  </conditionalFormatting>
  <conditionalFormatting sqref="D54:D60">
    <cfRule type="cellIs" dxfId="13" priority="14" operator="equal">
      <formula>"Nee"</formula>
    </cfRule>
  </conditionalFormatting>
  <conditionalFormatting sqref="D54:D60">
    <cfRule type="cellIs" dxfId="12" priority="13" operator="equal">
      <formula>"Ja"</formula>
    </cfRule>
  </conditionalFormatting>
  <conditionalFormatting sqref="D62">
    <cfRule type="cellIs" dxfId="11" priority="12" operator="equal">
      <formula>"Nee"</formula>
    </cfRule>
  </conditionalFormatting>
  <conditionalFormatting sqref="D62">
    <cfRule type="cellIs" dxfId="10" priority="11" operator="equal">
      <formula>"Ja"</formula>
    </cfRule>
  </conditionalFormatting>
  <conditionalFormatting sqref="D63">
    <cfRule type="cellIs" dxfId="9" priority="10" operator="equal">
      <formula>"Nee"</formula>
    </cfRule>
  </conditionalFormatting>
  <conditionalFormatting sqref="D63">
    <cfRule type="cellIs" dxfId="8" priority="9" operator="equal">
      <formula>"Ja"</formula>
    </cfRule>
  </conditionalFormatting>
  <conditionalFormatting sqref="D65:D68">
    <cfRule type="cellIs" dxfId="7" priority="8" operator="equal">
      <formula>"Nee"</formula>
    </cfRule>
  </conditionalFormatting>
  <conditionalFormatting sqref="D65:D68">
    <cfRule type="cellIs" dxfId="6" priority="7" operator="equal">
      <formula>"Ja"</formula>
    </cfRule>
  </conditionalFormatting>
  <conditionalFormatting sqref="D70:D72">
    <cfRule type="cellIs" dxfId="5" priority="6" operator="equal">
      <formula>"Nee"</formula>
    </cfRule>
  </conditionalFormatting>
  <conditionalFormatting sqref="D70:D72">
    <cfRule type="cellIs" dxfId="4" priority="5" operator="equal">
      <formula>"Ja"</formula>
    </cfRule>
  </conditionalFormatting>
  <conditionalFormatting sqref="D74:D77">
    <cfRule type="cellIs" dxfId="3" priority="4" operator="equal">
      <formula>"Nee"</formula>
    </cfRule>
  </conditionalFormatting>
  <conditionalFormatting sqref="D74:D77">
    <cfRule type="cellIs" dxfId="2" priority="3" operator="equal">
      <formula>"Ja"</formula>
    </cfRule>
  </conditionalFormatting>
  <conditionalFormatting sqref="D79:D85">
    <cfRule type="cellIs" dxfId="1" priority="2" operator="equal">
      <formula>"Nee"</formula>
    </cfRule>
  </conditionalFormatting>
  <conditionalFormatting sqref="D79:D85">
    <cfRule type="cellIs" dxfId="0" priority="1" operator="equal">
      <formula>"Ja"</formula>
    </cfRule>
  </conditionalFormatting>
  <dataValidations count="3">
    <dataValidation type="list" allowBlank="1" showInputMessage="1" showErrorMessage="1" sqref="G25:H25" xr:uid="{DF816AB3-2A4D-4802-9AB0-E252B6CF98D9}">
      <formula1>"Maak uw keuze,Niet verkrijgbaar, Optioneel, Standaard (is onderdeel van basisuitvoering)"</formula1>
    </dataValidation>
    <dataValidation type="list" allowBlank="1" showInputMessage="1" showErrorMessage="1" sqref="D6 D12 D19:D21 D44:D52 D54:D60 D65:D68 D62:D63 D70:D72 D9:D10 D23:D42 D74:D77 D14:D16 D79:D86 E86" xr:uid="{1411B56C-4D07-4FC5-9958-D033C57FBC47}">
      <formula1>"Maak uw keuze, Ja, Nee"</formula1>
    </dataValidation>
    <dataValidation type="list" allowBlank="1" showInputMessage="1" showErrorMessage="1" sqref="G17 G19:G20 G24" xr:uid="{ECC0C3EE-A83F-448C-BC70-271E2C3B8EE8}">
      <formula1>$L$1:$L$4</formula1>
    </dataValidation>
  </dataValidations>
  <pageMargins left="0.23622047244094491" right="0.23622047244094491" top="0.74803149606299213" bottom="0.74803149606299213" header="0.31496062992125984" footer="0.31496062992125984"/>
  <pageSetup paperSize="9" scale="76"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53ED6-CCF0-470B-9C28-0692C7CCFD36}">
  <sheetPr>
    <pageSetUpPr fitToPage="1"/>
  </sheetPr>
  <dimension ref="A1:P25"/>
  <sheetViews>
    <sheetView zoomScaleNormal="100" workbookViewId="0">
      <selection activeCell="K6" sqref="K6"/>
    </sheetView>
  </sheetViews>
  <sheetFormatPr defaultColWidth="0" defaultRowHeight="12.75" customHeight="1"/>
  <cols>
    <col min="1" max="1" width="23.88671875" customWidth="1"/>
    <col min="2" max="2" width="26.77734375" customWidth="1"/>
    <col min="3" max="3" width="21.6640625" customWidth="1"/>
    <col min="4" max="5" width="15.6640625" customWidth="1"/>
    <col min="6" max="6" width="9.44140625" customWidth="1"/>
    <col min="7" max="7" width="18.21875" customWidth="1"/>
    <col min="8" max="8" width="29.109375" customWidth="1"/>
    <col min="9" max="9" width="23.88671875" customWidth="1"/>
    <col min="10" max="10" width="18.33203125" bestFit="1" customWidth="1"/>
    <col min="11" max="12" width="15.6640625" customWidth="1"/>
    <col min="13" max="13" width="11.109375" customWidth="1"/>
    <col min="14" max="14" width="13.6640625" customWidth="1"/>
    <col min="15" max="16" width="0" hidden="1" customWidth="1"/>
    <col min="17" max="16384" width="8" hidden="1"/>
  </cols>
  <sheetData>
    <row r="1" spans="1:14" ht="50.1" customHeight="1">
      <c r="A1" s="281" t="s">
        <v>96</v>
      </c>
      <c r="B1" s="282"/>
      <c r="C1" s="282"/>
      <c r="D1" s="282"/>
      <c r="E1" s="282"/>
      <c r="F1" s="282"/>
      <c r="G1" s="282"/>
      <c r="H1" s="283"/>
      <c r="I1" s="283"/>
      <c r="J1" s="283"/>
      <c r="K1" s="283"/>
      <c r="L1" s="283"/>
      <c r="M1" s="283"/>
      <c r="N1" s="284"/>
    </row>
    <row r="2" spans="1:14" ht="40.5" customHeight="1">
      <c r="A2" s="222" t="s">
        <v>217</v>
      </c>
      <c r="B2" s="223"/>
      <c r="C2" s="223"/>
      <c r="D2" s="223"/>
      <c r="E2" s="223"/>
      <c r="F2" s="223"/>
      <c r="G2" s="223"/>
      <c r="H2" s="223"/>
      <c r="I2" s="223"/>
      <c r="J2" s="223"/>
      <c r="K2" s="223"/>
      <c r="L2" s="223"/>
      <c r="M2" s="223"/>
      <c r="N2" s="288"/>
    </row>
    <row r="3" spans="1:14" ht="27" customHeight="1">
      <c r="A3" s="285" t="s">
        <v>175</v>
      </c>
      <c r="B3" s="286"/>
      <c r="C3" s="286"/>
      <c r="D3" s="286"/>
      <c r="E3" s="286"/>
      <c r="F3" s="286"/>
      <c r="G3" s="286"/>
      <c r="H3" s="286"/>
      <c r="I3" s="286"/>
      <c r="J3" s="286"/>
      <c r="K3" s="286"/>
      <c r="L3" s="286"/>
      <c r="M3" s="286"/>
      <c r="N3" s="287"/>
    </row>
    <row r="4" spans="1:14" ht="27" customHeight="1">
      <c r="A4" s="285" t="s">
        <v>176</v>
      </c>
      <c r="B4" s="286"/>
      <c r="C4" s="286"/>
      <c r="D4" s="286"/>
      <c r="E4" s="286"/>
      <c r="F4" s="286"/>
      <c r="G4" s="286"/>
      <c r="H4" s="286"/>
      <c r="I4" s="286"/>
      <c r="J4" s="286"/>
      <c r="K4" s="286"/>
      <c r="L4" s="286"/>
      <c r="M4" s="286"/>
      <c r="N4" s="287"/>
    </row>
    <row r="5" spans="1:14" ht="68.25" customHeight="1">
      <c r="A5" s="207" t="s">
        <v>177</v>
      </c>
      <c r="B5" s="126" t="s">
        <v>178</v>
      </c>
      <c r="C5" s="126" t="s">
        <v>179</v>
      </c>
      <c r="D5" s="208" t="s">
        <v>180</v>
      </c>
      <c r="E5" s="126" t="s">
        <v>181</v>
      </c>
      <c r="F5" s="126" t="s">
        <v>182</v>
      </c>
      <c r="G5" s="126" t="s">
        <v>183</v>
      </c>
      <c r="H5" s="127" t="s">
        <v>184</v>
      </c>
      <c r="I5" s="209" t="s">
        <v>185</v>
      </c>
      <c r="J5" s="209" t="s">
        <v>186</v>
      </c>
      <c r="K5" s="126" t="s">
        <v>187</v>
      </c>
      <c r="L5" s="126" t="s">
        <v>188</v>
      </c>
      <c r="M5" s="126" t="s">
        <v>189</v>
      </c>
      <c r="N5" s="174" t="s">
        <v>190</v>
      </c>
    </row>
    <row r="6" spans="1:14" ht="27" customHeight="1">
      <c r="A6" s="175" t="s">
        <v>191</v>
      </c>
      <c r="B6" s="210"/>
      <c r="C6" s="210"/>
      <c r="D6" s="171">
        <v>0</v>
      </c>
      <c r="E6" s="211">
        <f>'P1 LB-Tractor Compact - TB1'!H51</f>
        <v>0</v>
      </c>
      <c r="F6" s="212">
        <v>0</v>
      </c>
      <c r="G6" s="213">
        <f>(D6+E6)*(1-F6)</f>
        <v>0</v>
      </c>
      <c r="H6" s="214">
        <v>0</v>
      </c>
      <c r="I6" s="211">
        <f>H6*G6*10</f>
        <v>0</v>
      </c>
      <c r="J6" s="171">
        <v>0</v>
      </c>
      <c r="K6" s="111">
        <f t="shared" ref="K6:K11" si="0">G6+I6-J6</f>
        <v>0</v>
      </c>
      <c r="L6" s="215">
        <v>8000</v>
      </c>
      <c r="M6" s="215">
        <v>1</v>
      </c>
      <c r="N6" s="176">
        <f t="shared" ref="N6:N11" si="1">K6/L6</f>
        <v>0</v>
      </c>
    </row>
    <row r="7" spans="1:14" ht="27" customHeight="1">
      <c r="A7" s="177" t="s">
        <v>192</v>
      </c>
      <c r="B7" s="210"/>
      <c r="C7" s="178"/>
      <c r="D7" s="171">
        <v>0</v>
      </c>
      <c r="E7" s="211">
        <f>'P1 LB-Tractor Klein - TB2'!H52</f>
        <v>0</v>
      </c>
      <c r="F7" s="212">
        <v>0</v>
      </c>
      <c r="G7" s="213">
        <f t="shared" ref="G7:G11" si="2">(D7+E7)*(1-F7)</f>
        <v>0</v>
      </c>
      <c r="H7" s="214">
        <v>0</v>
      </c>
      <c r="I7" s="211">
        <f t="shared" ref="I7:I11" si="3">H7*G7*10</f>
        <v>0</v>
      </c>
      <c r="J7" s="171">
        <v>0</v>
      </c>
      <c r="K7" s="111">
        <f t="shared" si="0"/>
        <v>0</v>
      </c>
      <c r="L7" s="215">
        <v>8000</v>
      </c>
      <c r="M7" s="215">
        <v>2</v>
      </c>
      <c r="N7" s="176">
        <f t="shared" si="1"/>
        <v>0</v>
      </c>
    </row>
    <row r="8" spans="1:14" ht="27" customHeight="1">
      <c r="A8" s="177" t="s">
        <v>193</v>
      </c>
      <c r="B8" s="210"/>
      <c r="C8" s="210"/>
      <c r="D8" s="171">
        <v>0</v>
      </c>
      <c r="E8" s="211">
        <f>'P1 LB-Tractor Midden - TB3'!H51</f>
        <v>0</v>
      </c>
      <c r="F8" s="212">
        <v>0</v>
      </c>
      <c r="G8" s="213">
        <f t="shared" si="2"/>
        <v>0</v>
      </c>
      <c r="H8" s="214">
        <v>0</v>
      </c>
      <c r="I8" s="211">
        <f t="shared" si="3"/>
        <v>0</v>
      </c>
      <c r="J8" s="171">
        <v>0</v>
      </c>
      <c r="K8" s="111">
        <f t="shared" si="0"/>
        <v>0</v>
      </c>
      <c r="L8" s="215">
        <v>8000</v>
      </c>
      <c r="M8" s="215">
        <v>4</v>
      </c>
      <c r="N8" s="176">
        <f t="shared" si="1"/>
        <v>0</v>
      </c>
    </row>
    <row r="9" spans="1:14" ht="27" customHeight="1">
      <c r="A9" s="177" t="s">
        <v>194</v>
      </c>
      <c r="B9" s="210"/>
      <c r="C9" s="210"/>
      <c r="D9" s="171">
        <v>0</v>
      </c>
      <c r="E9" s="211">
        <f>'P1 LB-Tractor Zwaar - TB4'!H51</f>
        <v>0</v>
      </c>
      <c r="F9" s="212">
        <v>0</v>
      </c>
      <c r="G9" s="213">
        <f t="shared" si="2"/>
        <v>0</v>
      </c>
      <c r="H9" s="214">
        <v>0</v>
      </c>
      <c r="I9" s="211">
        <f t="shared" si="3"/>
        <v>0</v>
      </c>
      <c r="J9" s="171">
        <v>0</v>
      </c>
      <c r="K9" s="111">
        <f t="shared" si="0"/>
        <v>0</v>
      </c>
      <c r="L9" s="215">
        <v>8000</v>
      </c>
      <c r="M9" s="215">
        <v>1</v>
      </c>
      <c r="N9" s="176">
        <f t="shared" si="1"/>
        <v>0</v>
      </c>
    </row>
    <row r="10" spans="1:14" ht="27" customHeight="1">
      <c r="A10" s="177" t="s">
        <v>195</v>
      </c>
      <c r="B10" s="210"/>
      <c r="C10" s="210"/>
      <c r="D10" s="171">
        <v>0</v>
      </c>
      <c r="E10" s="211">
        <f>'P1 BB-Tractor Midden - TB5'!H87</f>
        <v>0</v>
      </c>
      <c r="F10" s="212">
        <v>0</v>
      </c>
      <c r="G10" s="213">
        <f t="shared" si="2"/>
        <v>0</v>
      </c>
      <c r="H10" s="214">
        <v>0</v>
      </c>
      <c r="I10" s="211">
        <f t="shared" si="3"/>
        <v>0</v>
      </c>
      <c r="J10" s="171">
        <v>0</v>
      </c>
      <c r="K10" s="111">
        <f t="shared" si="0"/>
        <v>0</v>
      </c>
      <c r="L10" s="215">
        <v>8000</v>
      </c>
      <c r="M10" s="215">
        <v>2</v>
      </c>
      <c r="N10" s="176">
        <f t="shared" si="1"/>
        <v>0</v>
      </c>
    </row>
    <row r="11" spans="1:14" ht="27" customHeight="1">
      <c r="A11" s="177" t="s">
        <v>196</v>
      </c>
      <c r="B11" s="210"/>
      <c r="C11" s="210"/>
      <c r="D11" s="171">
        <v>0</v>
      </c>
      <c r="E11" s="211">
        <f>'P1 BB-Tractor Zwaar - TB6'!H87</f>
        <v>0</v>
      </c>
      <c r="F11" s="212">
        <v>0</v>
      </c>
      <c r="G11" s="213">
        <f t="shared" si="2"/>
        <v>0</v>
      </c>
      <c r="H11" s="214">
        <v>0</v>
      </c>
      <c r="I11" s="211">
        <f t="shared" si="3"/>
        <v>0</v>
      </c>
      <c r="J11" s="171">
        <v>0</v>
      </c>
      <c r="K11" s="111">
        <f t="shared" si="0"/>
        <v>0</v>
      </c>
      <c r="L11" s="215">
        <v>8000</v>
      </c>
      <c r="M11" s="215">
        <v>4</v>
      </c>
      <c r="N11" s="186">
        <f t="shared" si="1"/>
        <v>0</v>
      </c>
    </row>
    <row r="12" spans="1:14" ht="27.75" customHeight="1">
      <c r="A12" s="289" t="s">
        <v>197</v>
      </c>
      <c r="B12" s="290"/>
      <c r="C12" s="290"/>
      <c r="D12" s="290"/>
      <c r="E12" s="290"/>
      <c r="F12" s="290"/>
      <c r="G12" s="290"/>
      <c r="H12" s="290"/>
      <c r="I12" s="290"/>
      <c r="J12" s="290"/>
      <c r="K12" s="290"/>
      <c r="L12" s="290"/>
      <c r="M12" s="185"/>
      <c r="N12" s="184">
        <f>((N6*1)+(N7*2)+(N8*4)+(N9*1)+(N10*2)+(N11*4))/14</f>
        <v>0</v>
      </c>
    </row>
    <row r="13" spans="1:14" s="107" customFormat="1" ht="8.25" customHeight="1">
      <c r="A13" s="179"/>
      <c r="B13" s="106"/>
      <c r="C13" s="106"/>
      <c r="D13" s="106"/>
      <c r="E13" s="106"/>
      <c r="F13" s="106"/>
      <c r="G13" s="106"/>
      <c r="H13" s="106"/>
      <c r="I13" s="106"/>
      <c r="J13" s="106"/>
      <c r="K13" s="106"/>
      <c r="L13" s="106"/>
      <c r="M13" s="106"/>
      <c r="N13" s="180"/>
    </row>
    <row r="14" spans="1:14" s="107" customFormat="1" ht="8.25" customHeight="1">
      <c r="A14" s="179"/>
      <c r="B14" s="106"/>
      <c r="C14" s="106"/>
      <c r="D14" s="106"/>
      <c r="E14" s="106"/>
      <c r="F14" s="106"/>
      <c r="G14" s="106"/>
      <c r="H14" s="106"/>
      <c r="I14" s="106"/>
      <c r="J14" s="106"/>
      <c r="K14" s="106"/>
      <c r="L14" s="106"/>
      <c r="M14" s="106"/>
      <c r="N14" s="180"/>
    </row>
    <row r="15" spans="1:14" ht="30.75" customHeight="1">
      <c r="A15" s="292" t="s">
        <v>198</v>
      </c>
      <c r="B15" s="293"/>
      <c r="C15" s="293"/>
      <c r="D15" s="294"/>
      <c r="F15" s="295" t="s">
        <v>199</v>
      </c>
      <c r="G15" s="296"/>
      <c r="H15" s="297" t="s">
        <v>200</v>
      </c>
      <c r="I15" s="297"/>
      <c r="J15" s="297"/>
      <c r="K15" s="297"/>
      <c r="L15" s="298"/>
      <c r="N15" s="129"/>
    </row>
    <row r="16" spans="1:14" ht="24.75" customHeight="1">
      <c r="A16" s="170" t="s">
        <v>201</v>
      </c>
      <c r="B16" s="108" t="s">
        <v>202</v>
      </c>
      <c r="C16" s="169"/>
      <c r="D16" s="171">
        <v>0</v>
      </c>
      <c r="E16" s="181"/>
      <c r="F16" s="295" t="s">
        <v>203</v>
      </c>
      <c r="G16" s="296"/>
      <c r="H16" s="297" t="s">
        <v>204</v>
      </c>
      <c r="I16" s="297"/>
      <c r="J16" s="297"/>
      <c r="K16" s="297"/>
      <c r="L16" s="298"/>
      <c r="N16" s="129"/>
    </row>
    <row r="17" spans="1:14" ht="24.75" customHeight="1">
      <c r="A17" s="172"/>
      <c r="B17" s="109" t="s">
        <v>205</v>
      </c>
      <c r="C17" s="169"/>
      <c r="D17" s="171">
        <v>0</v>
      </c>
      <c r="E17" s="181"/>
      <c r="F17" s="295" t="s">
        <v>206</v>
      </c>
      <c r="G17" s="296"/>
      <c r="H17" s="297" t="s">
        <v>207</v>
      </c>
      <c r="I17" s="297"/>
      <c r="J17" s="297"/>
      <c r="K17" s="297"/>
      <c r="L17" s="298"/>
      <c r="N17" s="129"/>
    </row>
    <row r="18" spans="1:14" ht="24.75" customHeight="1">
      <c r="A18" s="172"/>
      <c r="B18" s="109" t="s">
        <v>208</v>
      </c>
      <c r="C18" s="169"/>
      <c r="D18" s="171">
        <v>0</v>
      </c>
      <c r="E18" s="181"/>
      <c r="F18" s="295" t="s">
        <v>209</v>
      </c>
      <c r="G18" s="296"/>
      <c r="H18" s="297" t="s">
        <v>210</v>
      </c>
      <c r="I18" s="297"/>
      <c r="J18" s="297"/>
      <c r="K18" s="297"/>
      <c r="L18" s="298"/>
      <c r="N18" s="129"/>
    </row>
    <row r="19" spans="1:14" ht="31.5" customHeight="1">
      <c r="A19" s="173" t="s">
        <v>211</v>
      </c>
      <c r="B19" s="299" t="s">
        <v>212</v>
      </c>
      <c r="C19" s="300"/>
      <c r="D19" s="171">
        <v>0</v>
      </c>
      <c r="E19" s="181"/>
      <c r="F19" s="295" t="s">
        <v>213</v>
      </c>
      <c r="G19" s="296"/>
      <c r="H19" s="297" t="s">
        <v>214</v>
      </c>
      <c r="I19" s="297"/>
      <c r="J19" s="297"/>
      <c r="K19" s="297"/>
      <c r="L19" s="298"/>
      <c r="N19" s="129"/>
    </row>
    <row r="20" spans="1:14" ht="42" customHeight="1">
      <c r="A20" s="291" t="s">
        <v>215</v>
      </c>
      <c r="B20" s="264"/>
      <c r="N20" s="129"/>
    </row>
    <row r="21" spans="1:14" ht="12.75" customHeight="1">
      <c r="A21" s="182"/>
      <c r="N21" s="129"/>
    </row>
    <row r="22" spans="1:14" ht="21.75" customHeight="1" thickBot="1">
      <c r="A22" s="183" t="s">
        <v>68</v>
      </c>
      <c r="B22" s="217" t="s">
        <v>69</v>
      </c>
      <c r="C22" s="218"/>
      <c r="D22" s="151"/>
      <c r="E22" s="151"/>
      <c r="F22" s="151"/>
      <c r="G22" s="151"/>
      <c r="H22" s="151"/>
      <c r="I22" s="151"/>
      <c r="J22" s="151"/>
      <c r="K22" s="151"/>
      <c r="L22" s="151"/>
      <c r="M22" s="151"/>
      <c r="N22" s="152"/>
    </row>
    <row r="23" spans="1:14" ht="21.75" customHeight="1"/>
    <row r="24" spans="1:14" ht="21.75" customHeight="1"/>
    <row r="25" spans="1:14" ht="21" customHeight="1"/>
  </sheetData>
  <mergeCells count="19">
    <mergeCell ref="B19:C19"/>
    <mergeCell ref="F19:G19"/>
    <mergeCell ref="H19:L19"/>
    <mergeCell ref="A1:N1"/>
    <mergeCell ref="B22:C22"/>
    <mergeCell ref="A4:N4"/>
    <mergeCell ref="A2:N2"/>
    <mergeCell ref="A3:N3"/>
    <mergeCell ref="A12:L12"/>
    <mergeCell ref="A20:B20"/>
    <mergeCell ref="A15:D15"/>
    <mergeCell ref="F15:G15"/>
    <mergeCell ref="H15:L15"/>
    <mergeCell ref="F16:G16"/>
    <mergeCell ref="H16:L16"/>
    <mergeCell ref="F17:G17"/>
    <mergeCell ref="H17:L17"/>
    <mergeCell ref="F18:G18"/>
    <mergeCell ref="H18:L18"/>
  </mergeCells>
  <pageMargins left="0.23622047244094491" right="0.23622047244094491" top="0.74803149606299213" bottom="0.74803149606299213" header="0.31496062992125984" footer="0.31496062992125984"/>
  <pageSetup paperSize="9" scale="8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E1B5FD32F44B42AD79BD9D95596375" ma:contentTypeVersion="13" ma:contentTypeDescription="Een nieuw document maken." ma:contentTypeScope="" ma:versionID="26be1dd85f52b4e5da76f0f84c8dc328">
  <xsd:schema xmlns:xsd="http://www.w3.org/2001/XMLSchema" xmlns:xs="http://www.w3.org/2001/XMLSchema" xmlns:p="http://schemas.microsoft.com/office/2006/metadata/properties" xmlns:ns2="7118b4b7-3eda-4e1c-81b4-98bf5b2c6241" xmlns:ns3="ffb566e3-d5a7-4854-bfc5-8e7eea72c956" targetNamespace="http://schemas.microsoft.com/office/2006/metadata/properties" ma:root="true" ma:fieldsID="03941b05abb6922d17bd532ac4178651" ns2:_="" ns3:_="">
    <xsd:import namespace="7118b4b7-3eda-4e1c-81b4-98bf5b2c6241"/>
    <xsd:import namespace="ffb566e3-d5a7-4854-bfc5-8e7eea72c95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18b4b7-3eda-4e1c-81b4-98bf5b2c62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2183cd5b-9aff-4a4c-b4e4-ee3736858d39"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b566e3-d5a7-4854-bfc5-8e7eea72c956"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118b4b7-3eda-4e1c-81b4-98bf5b2c624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7083A7-31D5-4EED-8B3B-21863177D1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18b4b7-3eda-4e1c-81b4-98bf5b2c6241"/>
    <ds:schemaRef ds:uri="ffb566e3-d5a7-4854-bfc5-8e7eea72c9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4BFB98-248C-47B5-A692-FD611B60479C}">
  <ds:schemaRefs>
    <ds:schemaRef ds:uri="7118b4b7-3eda-4e1c-81b4-98bf5b2c6241"/>
    <ds:schemaRef ds:uri="http://purl.org/dc/terms/"/>
    <ds:schemaRef ds:uri="http://schemas.openxmlformats.org/package/2006/metadata/core-properties"/>
    <ds:schemaRef ds:uri="http://schemas.microsoft.com/office/2006/documentManagement/types"/>
    <ds:schemaRef ds:uri="http://purl.org/dc/dcmitype/"/>
    <ds:schemaRef ds:uri="http://schemas.microsoft.com/office/2006/metadata/properties"/>
    <ds:schemaRef ds:uri="ffb566e3-d5a7-4854-bfc5-8e7eea72c956"/>
    <ds:schemaRef ds:uri="http://www.w3.org/XML/1998/namespace"/>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99F55D09-2D20-403B-8243-E56F1C5096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P1 LB-Tractor Compact - TB1</vt:lpstr>
      <vt:lpstr>P1 LB-Tractor Klein - TB2</vt:lpstr>
      <vt:lpstr>P1 LB-Tractor Midden - TB3</vt:lpstr>
      <vt:lpstr>P1 LB-Tractor Zwaar - TB4</vt:lpstr>
      <vt:lpstr>P1 BB-Tractor Midden - TB5</vt:lpstr>
      <vt:lpstr>P1 BB-Tractor Zwaar - TB6</vt:lpstr>
      <vt:lpstr>P1 Prijzenblad - TB7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Vos, Wim</dc:creator>
  <cp:keywords/>
  <dc:description/>
  <cp:lastModifiedBy>Riphagen, Herman</cp:lastModifiedBy>
  <cp:revision/>
  <dcterms:created xsi:type="dcterms:W3CDTF">2024-01-16T18:01:53Z</dcterms:created>
  <dcterms:modified xsi:type="dcterms:W3CDTF">2024-10-23T11:16:44Z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0x0101009AE1B5FD32F44B42AD79BD9D95596375</vt:lpwstr>
  </property>
  <property fmtid="{D5CDD505-2E9C-101B-9397-08002B2CF9AE}" pid="3" name="MediaServiceImageTags">
    <vt:lpwstr/>
  </property>
</Properties>
</file>