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mc:AlternateContent xmlns:mc="http://schemas.openxmlformats.org/markup-compatibility/2006">
    <mc:Choice Requires="x15">
      <x15ac:absPath xmlns:x15ac="http://schemas.microsoft.com/office/spreadsheetml/2010/11/ac" url="https://staatsbosbeheer.sharepoint.com/teams/FacilitairenBedrijfsmiddelenprojecten-EATractorenenWErktuigen/Gedeelde documenten/2. Aanbestedingsdocumenten/documenten ter goedkeuring OG/"/>
    </mc:Choice>
  </mc:AlternateContent>
  <xr:revisionPtr revIDLastSave="331" documentId="13_ncr:1_{21F3A1BF-53A4-E94B-969D-CB482D53AC1A}" xr6:coauthVersionLast="47" xr6:coauthVersionMax="47" xr10:uidLastSave="{E7866254-1A1D-43B2-AA15-A43B62E14EE4}"/>
  <bookViews>
    <workbookView xWindow="28680" yWindow="-15" windowWidth="29040" windowHeight="15840" activeTab="1" xr2:uid="{00000000-000D-0000-FFFF-FFFF00000000}"/>
  </bookViews>
  <sheets>
    <sheet name="P9 EisenWensen - TB1" sheetId="1" r:id="rId1"/>
    <sheet name="P9 Prijzen - TB2" sheetId="2" r:id="rId2"/>
  </sheets>
  <definedNames>
    <definedName name="_xlnm.Print_Area" localSheetId="0">'P9 EisenWensen - TB1'!$A$1:$E$24</definedName>
    <definedName name="_xlnm.Print_Area" localSheetId="1">'P9 Prijzen - TB2'!$A$1:$B$6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 i="2" l="1"/>
  <c r="I6" i="2" s="1"/>
  <c r="K6" i="2" s="1"/>
  <c r="G7" i="2"/>
  <c r="I7" i="2" s="1"/>
  <c r="K7" i="2" s="1"/>
  <c r="G5" i="2"/>
  <c r="I5" i="2" s="1"/>
  <c r="K5" i="2" s="1"/>
  <c r="I27" i="1"/>
  <c r="H27" i="1"/>
  <c r="J25" i="1"/>
  <c r="J24" i="1"/>
  <c r="J17" i="1"/>
  <c r="J16" i="1"/>
  <c r="J15" i="1"/>
  <c r="J11" i="1"/>
  <c r="J10" i="1"/>
  <c r="J9" i="1"/>
  <c r="J7" i="1"/>
  <c r="K8" i="2" l="1"/>
  <c r="J27" i="1"/>
  <c r="A1" i="2" l="1"/>
</calcChain>
</file>

<file path=xl/sharedStrings.xml><?xml version="1.0" encoding="utf-8"?>
<sst xmlns="http://schemas.openxmlformats.org/spreadsheetml/2006/main" count="163" uniqueCount="98">
  <si>
    <t>Bijlage G9 - Programma van prijzen, eisen en wensen Perceel 9 
All Terrain Vehicles</t>
  </si>
  <si>
    <t>Programma van eisen en wensen</t>
  </si>
  <si>
    <r>
      <rPr>
        <b/>
        <sz val="12"/>
        <rFont val="Agrofont"/>
        <family val="2"/>
      </rPr>
      <t xml:space="preserve">Inschrijver dient uitsluitend de geel gekleurde cellen in te vullen. </t>
    </r>
    <r>
      <rPr>
        <b/>
        <u/>
        <sz val="12"/>
        <rFont val="Agrofont"/>
        <family val="2"/>
      </rPr>
      <t>LET OP: Het programma van prijzen, eisen en wensen bevat meerdere tabbladen (2).</t>
    </r>
    <r>
      <rPr>
        <sz val="12"/>
        <rFont val="Agrofont"/>
        <family val="2"/>
      </rPr>
      <t xml:space="preserve">
Er is een gunningsassortiment opgesteld dat Inschrijver moet kunnen leveren. Voor het gunningsassortiment gelden de onderstaande algemene eisen.
Optioneel kan daarnaast materieel worden uitgevraagd wat past binnen het perceel. Inschrijver dient zijn assortiment aan te passen aan de wensen van Staatsbosbeheer. Hiervoor gelden in ieder geval de onderdstaande algemene eisen. </t>
    </r>
  </si>
  <si>
    <t>Eisen</t>
  </si>
  <si>
    <t>Eis leverbaar 
Ja/Nee</t>
  </si>
  <si>
    <t>Wens leverbaar</t>
  </si>
  <si>
    <t>Maximaal te behalen aantal punten</t>
  </si>
  <si>
    <t>Behaald aantal punten</t>
  </si>
  <si>
    <t>Algemeen</t>
  </si>
  <si>
    <t>Garantievoorwaarden van de fabrikant zijn van toepassing</t>
  </si>
  <si>
    <t>Maak uw keuze</t>
  </si>
  <si>
    <t>nvt</t>
  </si>
  <si>
    <t>Voldoet aan wetgeving landbouwverkeer.</t>
  </si>
  <si>
    <t>Voldoet aan snelverkeerwetgeving</t>
  </si>
  <si>
    <t>Indien van toepassing is iedere machine is op centrale locatie voorzien van volledig synthetische biologisch afbreekbare (biodegredeble OECD301B) olie of smeervet. Zie bijlage O.</t>
  </si>
  <si>
    <t>4 of 6 wielig voertuig met minimaal 2 zitplaatsen; voorzien van laadbak voor vervoer van materieel/gereedschappen; voldoet aan Landbouwverkeerswetgeving en/of aan snelverkeerwetgeving qua uitrusting en veiligheid;</t>
  </si>
  <si>
    <t>4 persoons uitvoering</t>
  </si>
  <si>
    <t>Aandrijving</t>
  </si>
  <si>
    <t>2WD en 4WD variant leverbaar</t>
  </si>
  <si>
    <t>lage gearing functie</t>
  </si>
  <si>
    <t>Motor/brandstoftype</t>
  </si>
  <si>
    <t>Elektrisch, emissievrij</t>
  </si>
  <si>
    <t>Diesel HVO100</t>
  </si>
  <si>
    <t>Roll Over Protection System (ROPS)</t>
  </si>
  <si>
    <t>Rolbar met dak en voor- en achterruit</t>
  </si>
  <si>
    <t>Cabine</t>
  </si>
  <si>
    <t xml:space="preserve">Leverbaar met cabine met veiligheidsglas en 2 deuren, ventilatiesysteem, ruitenwisser op voor- en achterraam, </t>
  </si>
  <si>
    <t>Terreinvaardigheid</t>
  </si>
  <si>
    <t>Geschikt voor offroad gebruik, inzet in natuurterreinen, minimaal 20 cm bodemvrijheid</t>
  </si>
  <si>
    <t>Rijsnelheid</t>
  </si>
  <si>
    <t>Af te stemmen op gebruiksomstandigheden en wat wettelijk toegestaan is, minimaal 25 km/uur</t>
  </si>
  <si>
    <t>Wettelijk toegestande rijsnelheid hoger dan 40 km/uur</t>
  </si>
  <si>
    <t>Accupakket</t>
  </si>
  <si>
    <t>Loodvrij accupakket minimaal 60 km actieradius</t>
  </si>
  <si>
    <t>Optioneel type accupakket dat geschikt is voor laden op krachtstroom (3 fase 16-25A)</t>
  </si>
  <si>
    <t xml:space="preserve">3 fase Boardlader </t>
  </si>
  <si>
    <t>Opties/Accessoires</t>
  </si>
  <si>
    <t>Lage drukbanden voor offroad/weggebruik</t>
  </si>
  <si>
    <t>Stuurbekrachtiging</t>
  </si>
  <si>
    <t>Trekhaak voor - en achterzijde</t>
  </si>
  <si>
    <t>13 polige stekker voor aanhangerverlichting</t>
  </si>
  <si>
    <t>Frontbescherming, "carterplaat" ivm rijden in hoog gras en bescherming tegen obstakels</t>
  </si>
  <si>
    <t>Stoelen met gordels</t>
  </si>
  <si>
    <t>Kleur</t>
  </si>
  <si>
    <t>Donkergroen RAL6009</t>
  </si>
  <si>
    <t>Voertuigtype Quad T3b, L6e of L7e</t>
  </si>
  <si>
    <t>1-2 zitplaatsen, minimaal 500 kg trekken of 100kg bagage, 2- en 4WD cardanaandrijving</t>
  </si>
  <si>
    <t>Emissievrije aandrijving</t>
  </si>
  <si>
    <r>
      <t xml:space="preserve">Inschrijver dient uitsluitend de geel gekleurde cellen in te vullen. </t>
    </r>
    <r>
      <rPr>
        <b/>
        <u/>
        <sz val="12"/>
        <rFont val="Agrofont"/>
        <family val="2"/>
      </rPr>
      <t>LET OP: Het programma van prijzen, eisen en wensen bevat meerdere tabbladen (2).</t>
    </r>
  </si>
  <si>
    <t>Productgroep</t>
  </si>
  <si>
    <t>Inclusief aanvullende opties/acc.</t>
  </si>
  <si>
    <t>Maatvoering indicatie</t>
  </si>
  <si>
    <t>Merk</t>
  </si>
  <si>
    <t>Type</t>
  </si>
  <si>
    <t>ATV met elektrische 2WD</t>
  </si>
  <si>
    <t>Onderhoudsvrij accupakket voor 60-80 km actieradius; rijsnelheid tot 40 km/uur; cabine uitvoering</t>
  </si>
  <si>
    <t>2 zitplaatsen + laadbak</t>
  </si>
  <si>
    <t>ATV met elektrische 4WD</t>
  </si>
  <si>
    <t>ATV Quad 4WD</t>
  </si>
  <si>
    <t>rijsnelheid tot 40 km/uur; Benzine uitvoering</t>
  </si>
  <si>
    <t xml:space="preserve"> </t>
  </si>
  <si>
    <t>Ja, standaard onderdeel van (prijs) basisuitvoering</t>
  </si>
  <si>
    <t>Omschrijving wens</t>
  </si>
  <si>
    <r>
      <t>Bruto meerprijs wens</t>
    </r>
    <r>
      <rPr>
        <b/>
        <sz val="10"/>
        <color rgb="FFFF0000"/>
        <rFont val="Agrofont"/>
        <family val="2"/>
      </rPr>
      <t>*</t>
    </r>
  </si>
  <si>
    <t>Maak uw keuze (verplicht!)</t>
  </si>
  <si>
    <t>Nee, niet verkrijgbaar</t>
  </si>
  <si>
    <t>Ja, optioneel (tegen meerprijs)</t>
  </si>
  <si>
    <t>Totaal bruto meerprijs Wensen</t>
  </si>
  <si>
    <t>Maximaal te behalen aantal punten 'wensen</t>
  </si>
  <si>
    <t>Behaald aantal punten 'wensen'</t>
  </si>
  <si>
    <t>* Indien in kolom G 'Ja, optioneel (tegen meerprijs)' is geselecteerd vult u in kolom H de bruto meerprijs in van de betreffende wens. In andere gevallen laat u het bedrag op '€ 0,-' staan!</t>
  </si>
  <si>
    <t>Bedrijfsnaam inschrijver</t>
  </si>
  <si>
    <t>[vul hier uw statutaire bedrijfsnaam in]</t>
  </si>
  <si>
    <t>Bruto catalogusprijs</t>
  </si>
  <si>
    <t>Bruto catalogusprijs wensen</t>
  </si>
  <si>
    <t>korting (%)</t>
  </si>
  <si>
    <t xml:space="preserve">Netto Aanschafkosten </t>
  </si>
  <si>
    <t xml:space="preserve">Restwaarde (na 10 jaar)
</t>
  </si>
  <si>
    <t>Totaal</t>
  </si>
  <si>
    <t>Tarieven Spoedreparaties* Indicatief (telt niet mee voor beoordeling prijscomponent, NB. tarieven gelden wel bij uitvoering overeenkomst!!)</t>
  </si>
  <si>
    <t xml:space="preserve">Bruto catologusprijs: </t>
  </si>
  <si>
    <r>
      <t xml:space="preserve">Prijs van gunningsassortiment inclusief alle algemene en specifiek eisen en </t>
    </r>
    <r>
      <rPr>
        <b/>
        <sz val="12"/>
        <color theme="1"/>
        <rFont val="Calibri"/>
        <family val="2"/>
        <scheme val="minor"/>
      </rPr>
      <t>exclusief wensen</t>
    </r>
    <r>
      <rPr>
        <sz val="10"/>
        <color theme="1"/>
        <rFont val="Agrofont"/>
        <family val="2"/>
      </rPr>
      <t xml:space="preserve"> en belastingen</t>
    </r>
  </si>
  <si>
    <t>Uurtarief 1e monteur LMB</t>
  </si>
  <si>
    <t>ma t/m vr. tussen 08.00 - 17.00</t>
  </si>
  <si>
    <t>Bruto catalogusprijs wensen:</t>
  </si>
  <si>
    <t>Prijs van alle -tegen meerprijs- leverbare wensen, exclusief belastingen</t>
  </si>
  <si>
    <t>ma t/m vr. tussen 17.00 - 08.00</t>
  </si>
  <si>
    <t>Korting:</t>
  </si>
  <si>
    <t>Kortingspercentage over de bruto catologusprijs én de tegen meerprijs leverbare wensen</t>
  </si>
  <si>
    <t>za. 00.00 t/m ma. 08.00 uur</t>
  </si>
  <si>
    <t>Netto aanschafkosten:</t>
  </si>
  <si>
    <t>= (bruto catologusprijs + bruto catolugusprijs wensen) - catologuskorting</t>
  </si>
  <si>
    <t>Voorrijkosten serviceauto</t>
  </si>
  <si>
    <t>all-in per km</t>
  </si>
  <si>
    <t>Service en onderhoud</t>
  </si>
  <si>
    <t>Betreft alle dienstverlening en producten voor reguliere onderhoudswerkzaamheden volgens fabrieksnormen, exclusief BIO-smeermiddelen protocol en storingen/reparaties!</t>
  </si>
  <si>
    <t xml:space="preserve"> Totale kosten (grondslag voor beoordeling P9) </t>
  </si>
  <si>
    <t>Prijzen gunningsassortiment Perceel 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</si>
</sst>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21" x14ac:knownFonts="1">
    <font>
      <sz val="10"/>
      <color theme="1"/>
      <name val="Agrofont"/>
      <family val="2"/>
    </font>
    <font>
      <sz val="11"/>
      <color theme="1"/>
      <name val="Calibri"/>
      <family val="2"/>
      <scheme val="minor"/>
    </font>
    <font>
      <sz val="11"/>
      <color theme="1"/>
      <name val="Calibri"/>
      <family val="2"/>
      <scheme val="minor"/>
    </font>
    <font>
      <sz val="10"/>
      <name val="Agrofont"/>
      <family val="2"/>
    </font>
    <font>
      <b/>
      <sz val="10"/>
      <name val="Arial"/>
      <family val="2"/>
    </font>
    <font>
      <sz val="10"/>
      <color theme="1"/>
      <name val="Agrofont"/>
      <family val="2"/>
    </font>
    <font>
      <b/>
      <sz val="14"/>
      <color theme="0"/>
      <name val="Agrofont"/>
      <family val="2"/>
    </font>
    <font>
      <b/>
      <sz val="10"/>
      <color theme="0"/>
      <name val="Agrofont"/>
      <family val="2"/>
    </font>
    <font>
      <sz val="12"/>
      <name val="Agrofont"/>
      <family val="2"/>
    </font>
    <font>
      <b/>
      <sz val="12"/>
      <color theme="1"/>
      <name val="Agrofont"/>
      <family val="2"/>
    </font>
    <font>
      <sz val="10"/>
      <color theme="1"/>
      <name val="Agrofont"/>
      <family val="2"/>
    </font>
    <font>
      <b/>
      <sz val="10"/>
      <name val="Agrofont"/>
      <family val="2"/>
    </font>
    <font>
      <b/>
      <sz val="12"/>
      <name val="Agrofont"/>
      <family val="2"/>
    </font>
    <font>
      <b/>
      <u/>
      <sz val="12"/>
      <name val="Agrofont"/>
      <family val="2"/>
    </font>
    <font>
      <sz val="10"/>
      <name val="Arial"/>
      <family val="2"/>
    </font>
    <font>
      <b/>
      <sz val="12"/>
      <color theme="0"/>
      <name val="Agrofont"/>
      <family val="2"/>
    </font>
    <font>
      <sz val="14"/>
      <color theme="1"/>
      <name val="Agrofont"/>
      <family val="2"/>
    </font>
    <font>
      <b/>
      <sz val="10"/>
      <color rgb="FFFF0000"/>
      <name val="Agrofont"/>
      <family val="2"/>
    </font>
    <font>
      <sz val="12"/>
      <color rgb="FFFF0000"/>
      <name val="Agrofont"/>
      <family val="2"/>
    </font>
    <font>
      <b/>
      <sz val="10"/>
      <color rgb="FFFFFFFF"/>
      <name val="Agrofont"/>
      <family val="2"/>
    </font>
    <font>
      <b/>
      <sz val="12"/>
      <color theme="1"/>
      <name val="Calibri"/>
      <family val="2"/>
      <scheme val="minor"/>
    </font>
  </fonts>
  <fills count="14">
    <fill>
      <patternFill patternType="none"/>
    </fill>
    <fill>
      <patternFill patternType="gray125"/>
    </fill>
    <fill>
      <patternFill patternType="solid">
        <fgColor rgb="FF0D594F"/>
        <bgColor indexed="64"/>
      </patternFill>
    </fill>
    <fill>
      <patternFill patternType="solid">
        <fgColor rgb="FFFFFF00"/>
        <bgColor indexed="64"/>
      </patternFill>
    </fill>
    <fill>
      <patternFill patternType="solid">
        <fgColor theme="2"/>
        <bgColor indexed="64"/>
      </patternFill>
    </fill>
    <fill>
      <patternFill patternType="solid">
        <fgColor theme="0"/>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9" tint="-0.249977111117893"/>
        <bgColor indexed="64"/>
      </patternFill>
    </fill>
    <fill>
      <patternFill patternType="solid">
        <fgColor theme="4" tint="-0.249977111117893"/>
        <bgColor indexed="64"/>
      </patternFill>
    </fill>
    <fill>
      <patternFill patternType="solid">
        <fgColor rgb="FF00B050"/>
        <bgColor indexed="64"/>
      </patternFill>
    </fill>
    <fill>
      <patternFill patternType="solid">
        <fgColor rgb="FF00B0F0"/>
        <bgColor indexed="64"/>
      </patternFill>
    </fill>
    <fill>
      <patternFill patternType="solid">
        <fgColor rgb="FFFFC000"/>
        <bgColor indexed="64"/>
      </patternFill>
    </fill>
    <fill>
      <patternFill patternType="solid">
        <fgColor rgb="FF92D050"/>
        <bgColor indexed="64"/>
      </patternFill>
    </fill>
  </fills>
  <borders count="35">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s>
  <cellStyleXfs count="32">
    <xf numFmtId="0" fontId="0" fillId="0" borderId="0"/>
    <xf numFmtId="9" fontId="5" fillId="0" borderId="0" applyFont="0" applyFill="0" applyBorder="0" applyAlignment="0" applyProtection="0"/>
    <xf numFmtId="0" fontId="2" fillId="0" borderId="0"/>
    <xf numFmtId="44" fontId="2" fillId="0" borderId="0" applyFont="0" applyFill="0" applyBorder="0" applyAlignment="0" applyProtection="0"/>
    <xf numFmtId="0" fontId="5" fillId="0" borderId="0"/>
    <xf numFmtId="9" fontId="2"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4" fillId="0" borderId="0"/>
    <xf numFmtId="0" fontId="14" fillId="0" borderId="0"/>
  </cellStyleXfs>
  <cellXfs count="126">
    <xf numFmtId="0" fontId="0" fillId="0" borderId="0" xfId="0"/>
    <xf numFmtId="0" fontId="0" fillId="0" borderId="2" xfId="0" applyBorder="1" applyAlignment="1">
      <alignment vertical="top" wrapText="1"/>
    </xf>
    <xf numFmtId="0" fontId="3" fillId="0" borderId="2" xfId="0" applyFont="1" applyBorder="1" applyAlignment="1">
      <alignment vertical="top" wrapText="1"/>
    </xf>
    <xf numFmtId="0" fontId="4" fillId="0" borderId="0" xfId="0" applyFont="1"/>
    <xf numFmtId="0" fontId="0" fillId="0" borderId="0" xfId="0" applyAlignment="1">
      <alignment horizontal="center" vertical="center"/>
    </xf>
    <xf numFmtId="0" fontId="10" fillId="0" borderId="0" xfId="0" applyFont="1"/>
    <xf numFmtId="0" fontId="11" fillId="0" borderId="0" xfId="0" applyFont="1"/>
    <xf numFmtId="0" fontId="0" fillId="0" borderId="0" xfId="0" applyAlignment="1">
      <alignment horizontal="center"/>
    </xf>
    <xf numFmtId="0" fontId="3" fillId="0" borderId="2" xfId="0" applyFont="1" applyBorder="1" applyAlignment="1">
      <alignment horizontal="left" vertical="top" wrapText="1"/>
    </xf>
    <xf numFmtId="0" fontId="0" fillId="0" borderId="0" xfId="0" applyAlignment="1">
      <alignment horizontal="left" vertical="top"/>
    </xf>
    <xf numFmtId="0" fontId="3" fillId="3" borderId="2" xfId="0" applyFont="1" applyFill="1" applyBorder="1" applyAlignment="1" applyProtection="1">
      <alignment horizontal="center" vertical="center" wrapText="1"/>
      <protection locked="0"/>
    </xf>
    <xf numFmtId="0" fontId="0" fillId="0" borderId="2" xfId="0" applyBorder="1" applyAlignment="1">
      <alignment horizontal="left" vertical="top"/>
    </xf>
    <xf numFmtId="0" fontId="0" fillId="0" borderId="2" xfId="0" applyBorder="1" applyAlignment="1">
      <alignment horizontal="center" vertical="center"/>
    </xf>
    <xf numFmtId="0" fontId="0" fillId="0" borderId="2" xfId="0" applyBorder="1" applyAlignment="1">
      <alignment horizontal="left" vertical="top" wrapText="1"/>
    </xf>
    <xf numFmtId="0" fontId="0" fillId="3" borderId="2" xfId="0" applyFill="1" applyBorder="1" applyAlignment="1" applyProtection="1">
      <alignment horizontal="center" vertical="center" wrapText="1"/>
      <protection locked="0"/>
    </xf>
    <xf numFmtId="0" fontId="0" fillId="6" borderId="2" xfId="0" applyFill="1" applyBorder="1" applyAlignment="1">
      <alignment horizontal="center" vertical="center"/>
    </xf>
    <xf numFmtId="0" fontId="0" fillId="0" borderId="2" xfId="0" applyBorder="1" applyAlignment="1">
      <alignment horizontal="center"/>
    </xf>
    <xf numFmtId="0" fontId="0" fillId="0" borderId="2" xfId="0" applyBorder="1"/>
    <xf numFmtId="0" fontId="0" fillId="5" borderId="2" xfId="0" applyFill="1" applyBorder="1" applyAlignment="1">
      <alignment horizontal="left" vertical="top" wrapText="1"/>
    </xf>
    <xf numFmtId="0" fontId="0" fillId="5" borderId="2" xfId="0" applyFill="1" applyBorder="1" applyAlignment="1">
      <alignment horizontal="left" vertical="top"/>
    </xf>
    <xf numFmtId="0" fontId="3" fillId="0" borderId="2" xfId="0" applyFont="1" applyBorder="1" applyAlignment="1">
      <alignment wrapText="1"/>
    </xf>
    <xf numFmtId="0" fontId="3" fillId="3" borderId="2" xfId="0" applyFont="1" applyFill="1" applyBorder="1" applyAlignment="1" applyProtection="1">
      <alignment horizontal="left" vertical="top" wrapText="1"/>
      <protection locked="0"/>
    </xf>
    <xf numFmtId="164" fontId="3" fillId="3" borderId="2" xfId="0" applyNumberFormat="1" applyFont="1" applyFill="1" applyBorder="1" applyAlignment="1" applyProtection="1">
      <alignment horizontal="left" vertical="center" wrapText="1"/>
      <protection locked="0"/>
    </xf>
    <xf numFmtId="0" fontId="5" fillId="0" borderId="0" xfId="0" applyFont="1"/>
    <xf numFmtId="0" fontId="0" fillId="0" borderId="4" xfId="0" applyBorder="1" applyAlignment="1">
      <alignment horizontal="left" vertical="top" wrapText="1"/>
    </xf>
    <xf numFmtId="0" fontId="0" fillId="0" borderId="5" xfId="0" applyBorder="1" applyAlignment="1">
      <alignment horizontal="left" vertical="top" wrapText="1"/>
    </xf>
    <xf numFmtId="0" fontId="6" fillId="5" borderId="0" xfId="0" applyFont="1" applyFill="1" applyAlignment="1">
      <alignment horizontal="left" vertical="center" wrapText="1"/>
    </xf>
    <xf numFmtId="0" fontId="16" fillId="5" borderId="0" xfId="0" applyFont="1" applyFill="1" applyAlignment="1">
      <alignment horizontal="left" vertical="center"/>
    </xf>
    <xf numFmtId="0" fontId="5" fillId="5" borderId="0" xfId="0" applyFont="1" applyFill="1"/>
    <xf numFmtId="0" fontId="7" fillId="8" borderId="2" xfId="0" applyFont="1" applyFill="1" applyBorder="1" applyAlignment="1">
      <alignment horizontal="left" vertical="top"/>
    </xf>
    <xf numFmtId="0" fontId="7" fillId="8" borderId="2" xfId="0" applyFont="1" applyFill="1" applyBorder="1" applyAlignment="1">
      <alignment horizontal="center" vertical="center" wrapText="1"/>
    </xf>
    <xf numFmtId="0" fontId="7" fillId="8" borderId="6" xfId="0" applyFont="1" applyFill="1" applyBorder="1" applyAlignment="1">
      <alignment horizontal="center" vertical="center" wrapText="1"/>
    </xf>
    <xf numFmtId="0" fontId="7" fillId="8" borderId="11" xfId="0" applyFont="1" applyFill="1" applyBorder="1" applyAlignment="1">
      <alignment horizontal="center" vertical="center" wrapText="1"/>
    </xf>
    <xf numFmtId="0" fontId="7" fillId="9" borderId="12" xfId="0" applyFont="1" applyFill="1" applyBorder="1" applyAlignment="1">
      <alignment horizontal="center" vertical="center" wrapText="1"/>
    </xf>
    <xf numFmtId="0" fontId="7" fillId="9" borderId="10" xfId="0" applyFont="1" applyFill="1" applyBorder="1" applyAlignment="1">
      <alignment horizontal="center" vertical="center" wrapText="1"/>
    </xf>
    <xf numFmtId="164" fontId="15" fillId="10" borderId="13" xfId="0" applyNumberFormat="1" applyFont="1" applyFill="1" applyBorder="1" applyAlignment="1">
      <alignment horizontal="center" vertical="center" wrapText="1"/>
    </xf>
    <xf numFmtId="3" fontId="15" fillId="10" borderId="13" xfId="0" applyNumberFormat="1" applyFont="1" applyFill="1" applyBorder="1" applyAlignment="1">
      <alignment horizontal="center" vertical="center" wrapText="1"/>
    </xf>
    <xf numFmtId="164" fontId="0" fillId="3" borderId="2" xfId="0" applyNumberFormat="1" applyFill="1" applyBorder="1" applyAlignment="1" applyProtection="1">
      <alignment horizontal="center" vertical="center" wrapText="1"/>
      <protection locked="0"/>
    </xf>
    <xf numFmtId="0" fontId="5" fillId="6" borderId="11" xfId="0" applyFont="1" applyFill="1" applyBorder="1" applyAlignment="1">
      <alignment horizontal="center" vertical="center"/>
    </xf>
    <xf numFmtId="4" fontId="15" fillId="10" borderId="13" xfId="0" applyNumberFormat="1" applyFont="1" applyFill="1" applyBorder="1" applyAlignment="1">
      <alignment horizontal="center" vertical="center" wrapText="1"/>
    </xf>
    <xf numFmtId="0" fontId="11" fillId="8" borderId="16" xfId="0" applyFont="1" applyFill="1" applyBorder="1" applyAlignment="1">
      <alignment horizontal="left" vertical="center" wrapText="1"/>
    </xf>
    <xf numFmtId="0" fontId="11" fillId="3" borderId="16" xfId="0" applyFont="1" applyFill="1" applyBorder="1" applyAlignment="1">
      <alignment horizontal="left" vertical="center" wrapText="1"/>
    </xf>
    <xf numFmtId="0" fontId="0" fillId="0" borderId="24" xfId="0" applyBorder="1" applyAlignment="1">
      <alignment horizontal="center" vertical="top" wrapText="1"/>
    </xf>
    <xf numFmtId="0" fontId="0" fillId="0" borderId="11" xfId="0" applyBorder="1" applyAlignment="1">
      <alignment horizontal="center" vertical="center"/>
    </xf>
    <xf numFmtId="0" fontId="0" fillId="0" borderId="25" xfId="0" applyBorder="1" applyAlignment="1">
      <alignment horizontal="center"/>
    </xf>
    <xf numFmtId="0" fontId="0" fillId="0" borderId="26" xfId="0" applyBorder="1"/>
    <xf numFmtId="0" fontId="0" fillId="0" borderId="26" xfId="0" applyBorder="1" applyAlignment="1">
      <alignment horizontal="left" vertical="top"/>
    </xf>
    <xf numFmtId="0" fontId="0" fillId="0" borderId="26" xfId="0" applyBorder="1" applyAlignment="1">
      <alignment horizontal="center" vertical="center"/>
    </xf>
    <xf numFmtId="0" fontId="7" fillId="7" borderId="24" xfId="0" applyFont="1" applyFill="1" applyBorder="1" applyAlignment="1">
      <alignment horizontal="left" vertical="center" wrapText="1"/>
    </xf>
    <xf numFmtId="0" fontId="7" fillId="7" borderId="2" xfId="0" applyFont="1" applyFill="1" applyBorder="1" applyAlignment="1">
      <alignment horizontal="center" vertical="center" wrapText="1"/>
    </xf>
    <xf numFmtId="0" fontId="7" fillId="7" borderId="2" xfId="0" applyFont="1" applyFill="1" applyBorder="1" applyAlignment="1">
      <alignment horizontal="left" vertical="center" wrapText="1"/>
    </xf>
    <xf numFmtId="0" fontId="19" fillId="7" borderId="1" xfId="0" applyFont="1" applyFill="1" applyBorder="1" applyAlignment="1">
      <alignment horizontal="center" vertical="center" wrapText="1"/>
    </xf>
    <xf numFmtId="0" fontId="7" fillId="7" borderId="1" xfId="0" applyFont="1" applyFill="1" applyBorder="1" applyAlignment="1">
      <alignment horizontal="center" vertical="center" wrapText="1"/>
    </xf>
    <xf numFmtId="0" fontId="7" fillId="7" borderId="27" xfId="0" applyFont="1" applyFill="1" applyBorder="1" applyAlignment="1">
      <alignment horizontal="center" vertical="center" wrapText="1"/>
    </xf>
    <xf numFmtId="0" fontId="0" fillId="0" borderId="21" xfId="0" applyBorder="1"/>
    <xf numFmtId="164" fontId="3" fillId="11" borderId="2" xfId="0" applyNumberFormat="1" applyFont="1" applyFill="1" applyBorder="1" applyAlignment="1" applyProtection="1">
      <alignment horizontal="left" vertical="center" wrapText="1"/>
      <protection locked="0"/>
    </xf>
    <xf numFmtId="9" fontId="3" fillId="3" borderId="2" xfId="1" applyFont="1" applyFill="1" applyBorder="1" applyAlignment="1" applyProtection="1">
      <alignment horizontal="center" vertical="center" wrapText="1"/>
      <protection locked="0"/>
    </xf>
    <xf numFmtId="164" fontId="3" fillId="11" borderId="2" xfId="1" applyNumberFormat="1" applyFont="1" applyFill="1" applyBorder="1" applyAlignment="1" applyProtection="1">
      <alignment horizontal="left" vertical="center" wrapText="1"/>
      <protection locked="0"/>
    </xf>
    <xf numFmtId="0" fontId="11" fillId="12" borderId="24" xfId="0" applyFont="1" applyFill="1" applyBorder="1" applyAlignment="1">
      <alignment horizontal="left" vertical="center" wrapText="1"/>
    </xf>
    <xf numFmtId="0" fontId="0" fillId="0" borderId="2" xfId="0" applyBorder="1" applyAlignment="1">
      <alignment horizontal="left" vertical="center"/>
    </xf>
    <xf numFmtId="0" fontId="0" fillId="0" borderId="6" xfId="0" applyBorder="1"/>
    <xf numFmtId="0" fontId="3" fillId="0" borderId="24" xfId="0" applyFont="1" applyBorder="1" applyAlignment="1">
      <alignment vertical="top" wrapText="1"/>
    </xf>
    <xf numFmtId="0" fontId="0" fillId="0" borderId="2" xfId="0" applyBorder="1" applyAlignment="1">
      <alignment vertical="center"/>
    </xf>
    <xf numFmtId="0" fontId="0" fillId="0" borderId="1" xfId="0" applyBorder="1" applyAlignment="1">
      <alignment vertical="center"/>
    </xf>
    <xf numFmtId="0" fontId="0" fillId="0" borderId="12" xfId="0" applyBorder="1"/>
    <xf numFmtId="0" fontId="11" fillId="12" borderId="9" xfId="0" applyFont="1" applyFill="1" applyBorder="1" applyAlignment="1">
      <alignment vertical="center" wrapText="1"/>
    </xf>
    <xf numFmtId="0" fontId="0" fillId="0" borderId="3" xfId="0" applyBorder="1" applyAlignment="1">
      <alignment vertical="center"/>
    </xf>
    <xf numFmtId="164" fontId="3" fillId="3" borderId="6" xfId="0" applyNumberFormat="1" applyFont="1" applyFill="1" applyBorder="1" applyAlignment="1" applyProtection="1">
      <alignment horizontal="left" vertical="center" wrapText="1"/>
      <protection locked="0"/>
    </xf>
    <xf numFmtId="0" fontId="5" fillId="0" borderId="20" xfId="0" applyFont="1" applyBorder="1"/>
    <xf numFmtId="0" fontId="5" fillId="0" borderId="21" xfId="0" applyFont="1" applyBorder="1"/>
    <xf numFmtId="0" fontId="11" fillId="8" borderId="28" xfId="0" applyFont="1" applyFill="1" applyBorder="1" applyAlignment="1">
      <alignment horizontal="left" vertical="center" wrapText="1"/>
    </xf>
    <xf numFmtId="0" fontId="5" fillId="0" borderId="26" xfId="0" applyFont="1" applyBorder="1"/>
    <xf numFmtId="0" fontId="5" fillId="0" borderId="32" xfId="0" applyFont="1" applyBorder="1"/>
    <xf numFmtId="0" fontId="9" fillId="5" borderId="8" xfId="0" applyFont="1" applyFill="1" applyBorder="1" applyAlignment="1">
      <alignment horizontal="right" vertical="center"/>
    </xf>
    <xf numFmtId="0" fontId="9" fillId="5" borderId="0" xfId="0" applyFont="1" applyFill="1" applyBorder="1" applyAlignment="1">
      <alignment horizontal="right" vertical="center"/>
    </xf>
    <xf numFmtId="0" fontId="0" fillId="0" borderId="19" xfId="0" applyBorder="1"/>
    <xf numFmtId="0" fontId="0" fillId="0" borderId="24" xfId="0" applyBorder="1" applyAlignment="1">
      <alignment vertical="top" wrapText="1"/>
    </xf>
    <xf numFmtId="0" fontId="4" fillId="0" borderId="21" xfId="0" applyFont="1" applyBorder="1"/>
    <xf numFmtId="0" fontId="9" fillId="5" borderId="22" xfId="0" applyFont="1" applyFill="1" applyBorder="1" applyAlignment="1">
      <alignment horizontal="right" vertical="center"/>
    </xf>
    <xf numFmtId="0" fontId="0" fillId="0" borderId="0" xfId="0" applyBorder="1"/>
    <xf numFmtId="164" fontId="3" fillId="5" borderId="0" xfId="0" applyNumberFormat="1" applyFont="1" applyFill="1" applyBorder="1" applyAlignment="1" applyProtection="1">
      <alignment horizontal="left" vertical="center" wrapText="1"/>
      <protection locked="0"/>
    </xf>
    <xf numFmtId="0" fontId="5" fillId="0" borderId="0" xfId="0" applyFont="1" applyBorder="1"/>
    <xf numFmtId="164" fontId="9" fillId="13" borderId="2" xfId="0" applyNumberFormat="1" applyFont="1" applyFill="1" applyBorder="1" applyAlignment="1">
      <alignment horizontal="right" vertical="center"/>
    </xf>
    <xf numFmtId="164" fontId="4" fillId="11" borderId="11" xfId="0" applyNumberFormat="1" applyFont="1" applyFill="1" applyBorder="1" applyAlignment="1">
      <alignment vertical="center"/>
    </xf>
    <xf numFmtId="0" fontId="18" fillId="0" borderId="14" xfId="0" applyFont="1" applyBorder="1" applyAlignment="1">
      <alignment wrapText="1"/>
    </xf>
    <xf numFmtId="0" fontId="0" fillId="0" borderId="15" xfId="0" applyBorder="1"/>
    <xf numFmtId="0" fontId="6" fillId="2" borderId="17" xfId="0" applyFont="1" applyFill="1" applyBorder="1" applyAlignment="1">
      <alignment horizontal="center" vertical="center" wrapText="1"/>
    </xf>
    <xf numFmtId="0" fontId="6" fillId="2" borderId="18" xfId="0" applyFont="1" applyFill="1" applyBorder="1" applyAlignment="1">
      <alignment horizontal="center" vertical="center" wrapText="1"/>
    </xf>
    <xf numFmtId="0" fontId="0" fillId="0" borderId="18" xfId="0" applyBorder="1" applyAlignment="1"/>
    <xf numFmtId="0" fontId="0" fillId="0" borderId="19" xfId="0" applyBorder="1" applyAlignment="1"/>
    <xf numFmtId="0" fontId="6" fillId="2" borderId="20"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0" fillId="0" borderId="0" xfId="0" applyBorder="1" applyAlignment="1"/>
    <xf numFmtId="0" fontId="0" fillId="0" borderId="21" xfId="0" applyBorder="1" applyAlignment="1"/>
    <xf numFmtId="0" fontId="8" fillId="0" borderId="22" xfId="0" applyFont="1" applyBorder="1" applyAlignment="1">
      <alignment horizontal="center" vertical="center" wrapText="1"/>
    </xf>
    <xf numFmtId="0" fontId="8" fillId="0" borderId="8" xfId="0" applyFont="1" applyBorder="1" applyAlignment="1">
      <alignment horizontal="center" vertical="center" wrapText="1"/>
    </xf>
    <xf numFmtId="0" fontId="0" fillId="0" borderId="8" xfId="0" applyBorder="1" applyAlignment="1"/>
    <xf numFmtId="0" fontId="0" fillId="0" borderId="23" xfId="0" applyBorder="1" applyAlignment="1"/>
    <xf numFmtId="0" fontId="0" fillId="0" borderId="1" xfId="0" applyBorder="1" applyAlignment="1">
      <alignment vertical="top" wrapText="1"/>
    </xf>
    <xf numFmtId="0" fontId="0" fillId="0" borderId="5" xfId="0" applyBorder="1" applyAlignment="1">
      <alignment vertical="top" wrapText="1"/>
    </xf>
    <xf numFmtId="0" fontId="0" fillId="0" borderId="1" xfId="0"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7" fillId="8" borderId="9" xfId="0" applyFont="1" applyFill="1" applyBorder="1" applyAlignment="1">
      <alignment horizontal="center" vertical="top" wrapText="1"/>
    </xf>
    <xf numFmtId="0" fontId="7" fillId="8" borderId="6" xfId="0" applyFont="1" applyFill="1" applyBorder="1" applyAlignment="1">
      <alignment horizontal="center" vertical="top" wrapText="1"/>
    </xf>
    <xf numFmtId="0" fontId="6" fillId="7" borderId="9" xfId="0" applyFont="1" applyFill="1" applyBorder="1" applyAlignment="1">
      <alignment horizontal="left" vertical="center" wrapText="1"/>
    </xf>
    <xf numFmtId="0" fontId="0" fillId="0" borderId="7" xfId="0" applyBorder="1" applyAlignment="1">
      <alignment horizontal="left" vertical="center" wrapText="1"/>
    </xf>
    <xf numFmtId="0" fontId="0" fillId="0" borderId="10" xfId="0" applyBorder="1" applyAlignment="1">
      <alignment horizontal="left" vertical="center" wrapText="1"/>
    </xf>
    <xf numFmtId="0" fontId="6" fillId="2" borderId="33" xfId="0" applyFont="1" applyFill="1" applyBorder="1" applyAlignment="1">
      <alignment horizontal="center" vertical="center" wrapText="1"/>
    </xf>
    <xf numFmtId="0" fontId="6" fillId="2" borderId="34" xfId="0" applyFont="1" applyFill="1" applyBorder="1" applyAlignment="1">
      <alignment horizontal="center" vertical="center" wrapText="1"/>
    </xf>
    <xf numFmtId="0" fontId="6" fillId="2" borderId="24"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12" fillId="0" borderId="24" xfId="0" applyFont="1" applyBorder="1" applyAlignment="1">
      <alignment horizontal="left" vertical="center" wrapText="1"/>
    </xf>
    <xf numFmtId="0" fontId="12" fillId="0" borderId="2" xfId="0" applyFont="1" applyBorder="1" applyAlignment="1">
      <alignment horizontal="left" vertical="center" wrapText="1"/>
    </xf>
    <xf numFmtId="0" fontId="11" fillId="8" borderId="22" xfId="0" applyFont="1" applyFill="1" applyBorder="1" applyAlignment="1">
      <alignment horizontal="left" vertical="center" wrapText="1"/>
    </xf>
    <xf numFmtId="0" fontId="20" fillId="8" borderId="8" xfId="0" applyFont="1" applyFill="1" applyBorder="1"/>
    <xf numFmtId="0" fontId="0" fillId="0" borderId="8" xfId="0" applyBorder="1"/>
    <xf numFmtId="0" fontId="20" fillId="0" borderId="2" xfId="0" applyFont="1" applyBorder="1" applyAlignment="1">
      <alignment vertical="top"/>
    </xf>
    <xf numFmtId="0" fontId="0" fillId="0" borderId="2" xfId="0" applyBorder="1" applyAlignment="1">
      <alignment vertical="top"/>
    </xf>
    <xf numFmtId="0" fontId="0" fillId="0" borderId="2" xfId="0" applyBorder="1" applyAlignment="1">
      <alignment vertical="top" wrapText="1"/>
    </xf>
    <xf numFmtId="0" fontId="0" fillId="0" borderId="11" xfId="0" applyBorder="1" applyAlignment="1">
      <alignment vertical="top" wrapText="1"/>
    </xf>
    <xf numFmtId="0" fontId="11" fillId="3" borderId="29" xfId="0" applyFont="1" applyFill="1" applyBorder="1" applyAlignment="1">
      <alignment horizontal="left" vertical="center" wrapText="1"/>
    </xf>
    <xf numFmtId="0" fontId="0" fillId="0" borderId="30" xfId="0" applyBorder="1"/>
    <xf numFmtId="0" fontId="0" fillId="0" borderId="31" xfId="0" applyBorder="1"/>
    <xf numFmtId="0" fontId="9" fillId="4" borderId="2" xfId="0" applyFont="1" applyFill="1" applyBorder="1" applyAlignment="1">
      <alignment horizontal="right" vertical="center"/>
    </xf>
    <xf numFmtId="0" fontId="0" fillId="0" borderId="2" xfId="0" applyBorder="1" applyAlignment="1">
      <alignment horizontal="right" vertical="center"/>
    </xf>
  </cellXfs>
  <cellStyles count="32">
    <cellStyle name="Procent" xfId="1" builtinId="5"/>
    <cellStyle name="Procent 2" xfId="5" xr:uid="{00000000-0005-0000-0000-000001000000}"/>
    <cellStyle name="Procent 2 2" xfId="11" xr:uid="{00000000-0005-0000-0000-000002000000}"/>
    <cellStyle name="Procent 2 2 2" xfId="17" xr:uid="{00000000-0005-0000-0000-000003000000}"/>
    <cellStyle name="Procent 2 2 3" xfId="23" xr:uid="{00000000-0005-0000-0000-000004000000}"/>
    <cellStyle name="Procent 2 3" xfId="14" xr:uid="{00000000-0005-0000-0000-000005000000}"/>
    <cellStyle name="Procent 2 3 2" xfId="26" xr:uid="{00000000-0005-0000-0000-000006000000}"/>
    <cellStyle name="Procent 2 4" xfId="29" xr:uid="{00000000-0005-0000-0000-000007000000}"/>
    <cellStyle name="Procent 2 5" xfId="20" xr:uid="{00000000-0005-0000-0000-000008000000}"/>
    <cellStyle name="Procent 2 6" xfId="8" xr:uid="{00000000-0005-0000-0000-000009000000}"/>
    <cellStyle name="Standaard" xfId="0" builtinId="0"/>
    <cellStyle name="Standaard 2" xfId="4" xr:uid="{00000000-0005-0000-0000-00000B000000}"/>
    <cellStyle name="Standaard 2 2" xfId="31" xr:uid="{00000000-0005-0000-0000-00000C000000}"/>
    <cellStyle name="Standaard 3" xfId="2" xr:uid="{00000000-0005-0000-0000-00000D000000}"/>
    <cellStyle name="Standaard 3 2" xfId="9" xr:uid="{00000000-0005-0000-0000-00000E000000}"/>
    <cellStyle name="Standaard 3 2 2" xfId="15" xr:uid="{00000000-0005-0000-0000-00000F000000}"/>
    <cellStyle name="Standaard 3 2 3" xfId="21" xr:uid="{00000000-0005-0000-0000-000010000000}"/>
    <cellStyle name="Standaard 3 3" xfId="12" xr:uid="{00000000-0005-0000-0000-000011000000}"/>
    <cellStyle name="Standaard 3 3 2" xfId="24" xr:uid="{00000000-0005-0000-0000-000012000000}"/>
    <cellStyle name="Standaard 3 4" xfId="27" xr:uid="{00000000-0005-0000-0000-000013000000}"/>
    <cellStyle name="Standaard 3 5" xfId="18" xr:uid="{00000000-0005-0000-0000-000014000000}"/>
    <cellStyle name="Standaard 3 6" xfId="6" xr:uid="{00000000-0005-0000-0000-000015000000}"/>
    <cellStyle name="Standaard 4" xfId="30" xr:uid="{00000000-0005-0000-0000-000016000000}"/>
    <cellStyle name="Valuta 2" xfId="3" xr:uid="{00000000-0005-0000-0000-000017000000}"/>
    <cellStyle name="Valuta 2 2" xfId="10" xr:uid="{00000000-0005-0000-0000-000018000000}"/>
    <cellStyle name="Valuta 2 2 2" xfId="16" xr:uid="{00000000-0005-0000-0000-000019000000}"/>
    <cellStyle name="Valuta 2 2 3" xfId="22" xr:uid="{00000000-0005-0000-0000-00001A000000}"/>
    <cellStyle name="Valuta 2 3" xfId="13" xr:uid="{00000000-0005-0000-0000-00001B000000}"/>
    <cellStyle name="Valuta 2 3 2" xfId="25" xr:uid="{00000000-0005-0000-0000-00001C000000}"/>
    <cellStyle name="Valuta 2 4" xfId="28" xr:uid="{00000000-0005-0000-0000-00001D000000}"/>
    <cellStyle name="Valuta 2 5" xfId="19" xr:uid="{00000000-0005-0000-0000-00001E000000}"/>
    <cellStyle name="Valuta 2 6" xfId="7" xr:uid="{00000000-0005-0000-0000-00001F000000}"/>
  </cellStyles>
  <dxfs count="6">
    <dxf>
      <fill>
        <patternFill patternType="solid">
          <bgColor theme="9" tint="0.59999389629810485"/>
        </patternFill>
      </fill>
    </dxf>
    <dxf>
      <fill>
        <patternFill patternType="solid">
          <bgColor rgb="FFFFC7CE"/>
        </patternFill>
      </fill>
    </dxf>
    <dxf>
      <fill>
        <patternFill patternType="solid">
          <bgColor theme="9" tint="0.59999389629810485"/>
        </patternFill>
      </fill>
    </dxf>
    <dxf>
      <fill>
        <patternFill patternType="solid">
          <bgColor rgb="FFFFC7CE"/>
        </patternFill>
      </fill>
    </dxf>
    <dxf>
      <fill>
        <patternFill patternType="solid">
          <bgColor theme="9" tint="0.59999389629810485"/>
        </patternFill>
      </fill>
    </dxf>
    <dxf>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28"/>
  <sheetViews>
    <sheetView showGridLines="0" topLeftCell="A8" zoomScaleNormal="100" workbookViewId="0">
      <pane xSplit="1" topLeftCell="B1" activePane="topRight" state="frozen"/>
      <selection pane="topRight" activeCell="G25" sqref="G25"/>
    </sheetView>
  </sheetViews>
  <sheetFormatPr defaultColWidth="9.140625" defaultRowHeight="0" customHeight="1" zeroHeight="1" x14ac:dyDescent="0.2"/>
  <cols>
    <col min="1" max="1" width="3" style="7" bestFit="1" customWidth="1"/>
    <col min="2" max="2" width="35.42578125" customWidth="1"/>
    <col min="3" max="3" width="50.42578125" style="9" customWidth="1"/>
    <col min="4" max="4" width="22.7109375" customWidth="1"/>
    <col min="5" max="5" width="7.7109375" style="9" customWidth="1"/>
    <col min="6" max="6" width="22.7109375" style="4" customWidth="1"/>
    <col min="7" max="8" width="22.7109375" customWidth="1"/>
    <col min="9" max="9" width="20.140625" bestFit="1" customWidth="1"/>
    <col min="10" max="10" width="23" bestFit="1" customWidth="1"/>
    <col min="11" max="11" width="0" hidden="1" customWidth="1"/>
  </cols>
  <sheetData>
    <row r="1" spans="1:17" ht="50.25" customHeight="1" x14ac:dyDescent="0.2">
      <c r="A1" s="86" t="s">
        <v>0</v>
      </c>
      <c r="B1" s="87"/>
      <c r="C1" s="87"/>
      <c r="D1" s="87"/>
      <c r="E1" s="87"/>
      <c r="F1" s="87"/>
      <c r="G1" s="87"/>
      <c r="H1" s="87"/>
      <c r="I1" s="88"/>
      <c r="J1" s="89"/>
      <c r="K1" t="s">
        <v>64</v>
      </c>
    </row>
    <row r="2" spans="1:17" ht="30" customHeight="1" x14ac:dyDescent="0.2">
      <c r="A2" s="90" t="s">
        <v>1</v>
      </c>
      <c r="B2" s="91"/>
      <c r="C2" s="91"/>
      <c r="D2" s="91"/>
      <c r="E2" s="91"/>
      <c r="F2" s="91"/>
      <c r="G2" s="91"/>
      <c r="H2" s="91"/>
      <c r="I2" s="92"/>
      <c r="J2" s="93"/>
      <c r="K2" t="s">
        <v>65</v>
      </c>
    </row>
    <row r="3" spans="1:17" ht="94.5" customHeight="1" x14ac:dyDescent="0.2">
      <c r="A3" s="94" t="s">
        <v>2</v>
      </c>
      <c r="B3" s="95"/>
      <c r="C3" s="95"/>
      <c r="D3" s="95"/>
      <c r="E3" s="95"/>
      <c r="F3" s="95"/>
      <c r="G3" s="95"/>
      <c r="H3" s="95"/>
      <c r="I3" s="96"/>
      <c r="J3" s="97"/>
      <c r="K3" s="23" t="s">
        <v>66</v>
      </c>
    </row>
    <row r="4" spans="1:17" ht="33" customHeight="1" x14ac:dyDescent="0.2">
      <c r="A4" s="105" t="s">
        <v>3</v>
      </c>
      <c r="B4" s="106"/>
      <c r="C4" s="106"/>
      <c r="D4" s="106"/>
      <c r="E4" s="106"/>
      <c r="F4" s="106"/>
      <c r="G4" s="106"/>
      <c r="H4" s="106"/>
      <c r="I4" s="106"/>
      <c r="J4" s="107"/>
      <c r="K4" s="23" t="s">
        <v>61</v>
      </c>
      <c r="L4" s="26"/>
      <c r="M4" s="26"/>
      <c r="N4" s="26"/>
      <c r="O4" s="27"/>
      <c r="P4" s="27"/>
      <c r="Q4" s="28"/>
    </row>
    <row r="5" spans="1:17" ht="30.75" customHeight="1" x14ac:dyDescent="0.2">
      <c r="A5" s="103"/>
      <c r="B5" s="104"/>
      <c r="C5" s="29" t="s">
        <v>3</v>
      </c>
      <c r="D5" s="30" t="s">
        <v>4</v>
      </c>
      <c r="E5" s="31"/>
      <c r="F5" s="31" t="s">
        <v>62</v>
      </c>
      <c r="G5" s="30" t="s">
        <v>5</v>
      </c>
      <c r="H5" s="31" t="s">
        <v>63</v>
      </c>
      <c r="I5" s="30" t="s">
        <v>6</v>
      </c>
      <c r="J5" s="32" t="s">
        <v>7</v>
      </c>
      <c r="K5" s="4"/>
      <c r="L5" s="4"/>
    </row>
    <row r="6" spans="1:17" ht="25.5" customHeight="1" x14ac:dyDescent="0.2">
      <c r="A6" s="42">
        <v>1</v>
      </c>
      <c r="B6" s="100" t="s">
        <v>8</v>
      </c>
      <c r="C6" s="8" t="s">
        <v>9</v>
      </c>
      <c r="D6" s="10" t="s">
        <v>10</v>
      </c>
      <c r="E6" s="31"/>
      <c r="F6" s="11"/>
      <c r="G6" s="12" t="s">
        <v>11</v>
      </c>
      <c r="H6" s="12"/>
      <c r="I6" s="12" t="s">
        <v>11</v>
      </c>
      <c r="J6" s="43" t="s">
        <v>11</v>
      </c>
    </row>
    <row r="7" spans="1:17" ht="26.25" customHeight="1" x14ac:dyDescent="0.2">
      <c r="A7" s="42">
        <v>2</v>
      </c>
      <c r="B7" s="101"/>
      <c r="C7" s="13" t="s">
        <v>12</v>
      </c>
      <c r="D7" s="10" t="s">
        <v>10</v>
      </c>
      <c r="E7" s="31"/>
      <c r="F7" s="13" t="s">
        <v>13</v>
      </c>
      <c r="G7" s="14" t="s">
        <v>64</v>
      </c>
      <c r="H7" s="37">
        <v>0</v>
      </c>
      <c r="I7" s="15">
        <v>300</v>
      </c>
      <c r="J7" s="38" t="str">
        <f>IF(G7="Maak uw keuze (verplicht!)","Keuze maken in kolom G",IF(G7="Nee, niet verkrijgbaar",0,IF(G7="Ja, optioneel (tegen meerprijs)",0.3*I7,IF(G7="Ja, standaard onderdeel van (prijs) basisuitvoering",I7))))</f>
        <v>Keuze maken in kolom G</v>
      </c>
    </row>
    <row r="8" spans="1:17" ht="50.25" customHeight="1" x14ac:dyDescent="0.2">
      <c r="A8" s="42">
        <v>3</v>
      </c>
      <c r="B8" s="101"/>
      <c r="C8" s="20" t="s">
        <v>14</v>
      </c>
      <c r="D8" s="10" t="s">
        <v>10</v>
      </c>
      <c r="E8" s="31"/>
      <c r="F8" s="13"/>
      <c r="G8" s="12" t="s">
        <v>11</v>
      </c>
      <c r="H8" s="12"/>
      <c r="I8" s="12" t="s">
        <v>11</v>
      </c>
      <c r="J8" s="43" t="s">
        <v>11</v>
      </c>
    </row>
    <row r="9" spans="1:17" ht="65.25" customHeight="1" x14ac:dyDescent="0.2">
      <c r="A9" s="42">
        <v>4</v>
      </c>
      <c r="B9" s="102"/>
      <c r="C9" s="13" t="s">
        <v>15</v>
      </c>
      <c r="D9" s="10" t="s">
        <v>10</v>
      </c>
      <c r="E9" s="31"/>
      <c r="F9" s="11" t="s">
        <v>16</v>
      </c>
      <c r="G9" s="14" t="s">
        <v>64</v>
      </c>
      <c r="H9" s="37">
        <v>0</v>
      </c>
      <c r="I9" s="15">
        <v>400</v>
      </c>
      <c r="J9" s="38" t="str">
        <f>IF(G9="Maak uw keuze (verplicht!)","Keuze maken in kolom G",IF(G9="Nee, niet verkrijgbaar",0,IF(G9="Ja, optioneel (tegen meerprijs)",0.3*I9,IF(G9="Ja, standaard onderdeel van (prijs) basisuitvoering",I9))))</f>
        <v>Keuze maken in kolom G</v>
      </c>
    </row>
    <row r="10" spans="1:17" ht="25.5" x14ac:dyDescent="0.2">
      <c r="A10" s="42">
        <v>5</v>
      </c>
      <c r="B10" s="1" t="s">
        <v>17</v>
      </c>
      <c r="C10" s="8" t="s">
        <v>18</v>
      </c>
      <c r="D10" s="10" t="s">
        <v>10</v>
      </c>
      <c r="E10" s="31"/>
      <c r="F10" s="11" t="s">
        <v>19</v>
      </c>
      <c r="G10" s="14" t="s">
        <v>64</v>
      </c>
      <c r="H10" s="37">
        <v>0</v>
      </c>
      <c r="I10" s="15">
        <v>400</v>
      </c>
      <c r="J10" s="38" t="str">
        <f>IF(G10="Maak uw keuze (verplicht!)","Keuze maken in kolom G",IF(G10="Nee, niet verkrijgbaar",0,IF(G10="Ja, optioneel (tegen meerprijs)",0.3*I10,IF(G10="Ja, standaard onderdeel van (prijs) basisuitvoering",I10))))</f>
        <v>Keuze maken in kolom G</v>
      </c>
    </row>
    <row r="11" spans="1:17" ht="25.5" x14ac:dyDescent="0.2">
      <c r="A11" s="42">
        <v>6</v>
      </c>
      <c r="B11" s="1" t="s">
        <v>20</v>
      </c>
      <c r="C11" s="13" t="s">
        <v>21</v>
      </c>
      <c r="D11" s="10" t="s">
        <v>10</v>
      </c>
      <c r="E11" s="31"/>
      <c r="F11" s="13" t="s">
        <v>22</v>
      </c>
      <c r="G11" s="14" t="s">
        <v>64</v>
      </c>
      <c r="H11" s="37">
        <v>0</v>
      </c>
      <c r="I11" s="15">
        <v>400</v>
      </c>
      <c r="J11" s="38" t="str">
        <f>IF(G11="Maak uw keuze (verplicht!)","Keuze maken in kolom G",IF(G11="Nee, niet verkrijgbaar",0,IF(G11="Ja, optioneel (tegen meerprijs)",0.3*I11,IF(G11="Ja, standaard onderdeel van (prijs) basisuitvoering",I11))))</f>
        <v>Keuze maken in kolom G</v>
      </c>
    </row>
    <row r="12" spans="1:17" ht="12.75" x14ac:dyDescent="0.2">
      <c r="A12" s="42">
        <v>7</v>
      </c>
      <c r="B12" s="1" t="s">
        <v>23</v>
      </c>
      <c r="C12" s="13" t="s">
        <v>24</v>
      </c>
      <c r="D12" s="10" t="s">
        <v>10</v>
      </c>
      <c r="E12" s="31"/>
      <c r="F12" s="11"/>
      <c r="G12" s="12" t="s">
        <v>11</v>
      </c>
      <c r="H12" s="12"/>
      <c r="I12" s="12" t="s">
        <v>11</v>
      </c>
      <c r="J12" s="43" t="s">
        <v>11</v>
      </c>
    </row>
    <row r="13" spans="1:17" ht="38.25" x14ac:dyDescent="0.2">
      <c r="A13" s="42">
        <v>8</v>
      </c>
      <c r="B13" s="1" t="s">
        <v>25</v>
      </c>
      <c r="C13" s="13" t="s">
        <v>26</v>
      </c>
      <c r="D13" s="10" t="s">
        <v>10</v>
      </c>
      <c r="E13" s="31"/>
      <c r="F13" s="11"/>
      <c r="G13" s="12" t="s">
        <v>11</v>
      </c>
      <c r="H13" s="12"/>
      <c r="I13" s="12" t="s">
        <v>11</v>
      </c>
      <c r="J13" s="43" t="s">
        <v>11</v>
      </c>
    </row>
    <row r="14" spans="1:17" ht="25.5" x14ac:dyDescent="0.2">
      <c r="A14" s="42">
        <v>9</v>
      </c>
      <c r="B14" s="1" t="s">
        <v>27</v>
      </c>
      <c r="C14" s="13" t="s">
        <v>28</v>
      </c>
      <c r="D14" s="10" t="s">
        <v>10</v>
      </c>
      <c r="E14" s="31"/>
      <c r="F14" s="11"/>
      <c r="G14" s="12" t="s">
        <v>11</v>
      </c>
      <c r="H14" s="12"/>
      <c r="I14" s="12" t="s">
        <v>11</v>
      </c>
      <c r="J14" s="43" t="s">
        <v>11</v>
      </c>
    </row>
    <row r="15" spans="1:17" ht="38.25" x14ac:dyDescent="0.2">
      <c r="A15" s="42">
        <v>10</v>
      </c>
      <c r="B15" s="1" t="s">
        <v>29</v>
      </c>
      <c r="C15" s="13" t="s">
        <v>30</v>
      </c>
      <c r="D15" s="10" t="s">
        <v>10</v>
      </c>
      <c r="E15" s="31"/>
      <c r="F15" s="13" t="s">
        <v>31</v>
      </c>
      <c r="G15" s="14" t="s">
        <v>64</v>
      </c>
      <c r="H15" s="37">
        <v>0</v>
      </c>
      <c r="I15" s="15">
        <v>300</v>
      </c>
      <c r="J15" s="38" t="str">
        <f>IF(G15="Maak uw keuze (verplicht!)","Keuze maken in kolom G",IF(G15="Nee, niet verkrijgbaar",0,IF(G15="Ja, optioneel (tegen meerprijs)",0.3*I15,IF(G15="Ja, standaard onderdeel van (prijs) basisuitvoering",I15))))</f>
        <v>Keuze maken in kolom G</v>
      </c>
    </row>
    <row r="16" spans="1:17" ht="37.5" customHeight="1" x14ac:dyDescent="0.2">
      <c r="A16" s="42">
        <v>11</v>
      </c>
      <c r="B16" s="98" t="s">
        <v>32</v>
      </c>
      <c r="C16" s="24" t="s">
        <v>33</v>
      </c>
      <c r="D16" s="10" t="s">
        <v>10</v>
      </c>
      <c r="E16" s="31"/>
      <c r="F16" s="13" t="s">
        <v>34</v>
      </c>
      <c r="G16" s="14" t="s">
        <v>64</v>
      </c>
      <c r="H16" s="37">
        <v>0</v>
      </c>
      <c r="I16" s="15">
        <v>300</v>
      </c>
      <c r="J16" s="38" t="str">
        <f>IF(G16="Maak uw keuze (verplicht!)","Keuze maken in kolom G",IF(G16="Nee, niet verkrijgbaar",0,IF(G16="Ja, optioneel (tegen meerprijs)",0.3*I16,IF(G16="Ja, standaard onderdeel van (prijs) basisuitvoering",I16))))</f>
        <v>Keuze maken in kolom G</v>
      </c>
    </row>
    <row r="17" spans="1:10" ht="25.5" x14ac:dyDescent="0.2">
      <c r="A17" s="42">
        <v>12</v>
      </c>
      <c r="B17" s="99"/>
      <c r="C17" s="13"/>
      <c r="D17" s="16" t="s">
        <v>11</v>
      </c>
      <c r="E17" s="31"/>
      <c r="F17" s="11" t="s">
        <v>35</v>
      </c>
      <c r="G17" s="14" t="s">
        <v>64</v>
      </c>
      <c r="H17" s="37">
        <v>0</v>
      </c>
      <c r="I17" s="15">
        <v>300</v>
      </c>
      <c r="J17" s="38" t="str">
        <f>IF(G17="Maak uw keuze (verplicht!)","Keuze maken in kolom G",IF(G17="Nee, niet verkrijgbaar",0,IF(G17="Ja, optioneel (tegen meerprijs)",0.3*I17,IF(G17="Ja, standaard onderdeel van (prijs) basisuitvoering",I17))))</f>
        <v>Keuze maken in kolom G</v>
      </c>
    </row>
    <row r="18" spans="1:10" ht="12.75" x14ac:dyDescent="0.2">
      <c r="A18" s="42">
        <v>13</v>
      </c>
      <c r="B18" s="100" t="s">
        <v>36</v>
      </c>
      <c r="C18" s="13" t="s">
        <v>37</v>
      </c>
      <c r="D18" s="10" t="s">
        <v>10</v>
      </c>
      <c r="E18" s="31"/>
      <c r="F18" s="11"/>
      <c r="G18" s="12" t="s">
        <v>11</v>
      </c>
      <c r="H18" s="12"/>
      <c r="I18" s="12" t="s">
        <v>11</v>
      </c>
      <c r="J18" s="43" t="s">
        <v>11</v>
      </c>
    </row>
    <row r="19" spans="1:10" ht="12.75" x14ac:dyDescent="0.2">
      <c r="A19" s="42">
        <v>14</v>
      </c>
      <c r="B19" s="101"/>
      <c r="C19" s="13" t="s">
        <v>38</v>
      </c>
      <c r="D19" s="10" t="s">
        <v>10</v>
      </c>
      <c r="E19" s="31"/>
      <c r="F19" s="11"/>
      <c r="G19" s="12" t="s">
        <v>11</v>
      </c>
      <c r="H19" s="12"/>
      <c r="I19" s="12" t="s">
        <v>11</v>
      </c>
      <c r="J19" s="43" t="s">
        <v>11</v>
      </c>
    </row>
    <row r="20" spans="1:10" ht="12.75" x14ac:dyDescent="0.2">
      <c r="A20" s="42">
        <v>15</v>
      </c>
      <c r="B20" s="101"/>
      <c r="C20" s="13" t="s">
        <v>39</v>
      </c>
      <c r="D20" s="10" t="s">
        <v>10</v>
      </c>
      <c r="E20" s="31"/>
      <c r="F20" s="11"/>
      <c r="G20" s="12" t="s">
        <v>11</v>
      </c>
      <c r="H20" s="12"/>
      <c r="I20" s="12" t="s">
        <v>11</v>
      </c>
      <c r="J20" s="43" t="s">
        <v>11</v>
      </c>
    </row>
    <row r="21" spans="1:10" ht="12.75" x14ac:dyDescent="0.2">
      <c r="A21" s="42">
        <v>16</v>
      </c>
      <c r="B21" s="101"/>
      <c r="C21" s="13" t="s">
        <v>40</v>
      </c>
      <c r="D21" s="10" t="s">
        <v>10</v>
      </c>
      <c r="E21" s="31"/>
      <c r="F21" s="11"/>
      <c r="G21" s="12" t="s">
        <v>11</v>
      </c>
      <c r="H21" s="12"/>
      <c r="I21" s="12" t="s">
        <v>11</v>
      </c>
      <c r="J21" s="43" t="s">
        <v>11</v>
      </c>
    </row>
    <row r="22" spans="1:10" ht="25.5" x14ac:dyDescent="0.2">
      <c r="A22" s="42">
        <v>17</v>
      </c>
      <c r="B22" s="101"/>
      <c r="C22" s="13" t="s">
        <v>41</v>
      </c>
      <c r="D22" s="10" t="s">
        <v>10</v>
      </c>
      <c r="E22" s="31"/>
      <c r="F22" s="11"/>
      <c r="G22" s="12" t="s">
        <v>11</v>
      </c>
      <c r="H22" s="12"/>
      <c r="I22" s="12" t="s">
        <v>11</v>
      </c>
      <c r="J22" s="43" t="s">
        <v>11</v>
      </c>
    </row>
    <row r="23" spans="1:10" ht="12.75" x14ac:dyDescent="0.2">
      <c r="A23" s="42">
        <v>18</v>
      </c>
      <c r="B23" s="102"/>
      <c r="C23" s="13" t="s">
        <v>42</v>
      </c>
      <c r="D23" s="10" t="s">
        <v>10</v>
      </c>
      <c r="E23" s="31"/>
      <c r="F23" s="11"/>
      <c r="G23" s="12" t="s">
        <v>11</v>
      </c>
      <c r="H23" s="12"/>
      <c r="I23" s="12" t="s">
        <v>11</v>
      </c>
      <c r="J23" s="43" t="s">
        <v>11</v>
      </c>
    </row>
    <row r="24" spans="1:10" ht="25.5" x14ac:dyDescent="0.2">
      <c r="A24" s="42">
        <v>19</v>
      </c>
      <c r="B24" s="17" t="s">
        <v>43</v>
      </c>
      <c r="C24" s="11"/>
      <c r="D24" s="16" t="s">
        <v>11</v>
      </c>
      <c r="E24" s="31"/>
      <c r="F24" s="8" t="s">
        <v>44</v>
      </c>
      <c r="G24" s="14" t="s">
        <v>64</v>
      </c>
      <c r="H24" s="37">
        <v>0</v>
      </c>
      <c r="I24" s="15">
        <v>300</v>
      </c>
      <c r="J24" s="38" t="str">
        <f>IF(G24="Maak uw keuze (verplicht!)","Keuze maken in kolom G",IF(G24="Nee, niet verkrijgbaar",0,IF(G24="Ja, optioneel (tegen meerprijs)",0.3*I24,IF(G24="Ja, standaard onderdeel van (prijs) basisuitvoering",I24))))</f>
        <v>Keuze maken in kolom G</v>
      </c>
    </row>
    <row r="25" spans="1:10" ht="26.25" thickBot="1" x14ac:dyDescent="0.25">
      <c r="A25" s="42">
        <v>20</v>
      </c>
      <c r="B25" s="25" t="s">
        <v>45</v>
      </c>
      <c r="C25" s="18" t="s">
        <v>46</v>
      </c>
      <c r="D25" s="10" t="s">
        <v>10</v>
      </c>
      <c r="E25" s="31"/>
      <c r="F25" s="19" t="s">
        <v>47</v>
      </c>
      <c r="G25" s="14" t="s">
        <v>64</v>
      </c>
      <c r="H25" s="37">
        <v>0</v>
      </c>
      <c r="I25" s="15">
        <v>300</v>
      </c>
      <c r="J25" s="38" t="str">
        <f>IF(G25="Maak uw keuze (verplicht!)","Keuze maken in kolom G",IF(G25="Nee, niet verkrijgbaar",0,IF(G25="Ja, optioneel (tegen meerprijs)",0.3*I25,IF(G25="Ja, standaard onderdeel van (prijs) basisuitvoering",I25))))</f>
        <v>Keuze maken in kolom G</v>
      </c>
    </row>
    <row r="26" spans="1:10" ht="45.75" customHeight="1" thickBot="1" x14ac:dyDescent="0.3">
      <c r="A26" s="84" t="s">
        <v>70</v>
      </c>
      <c r="B26" s="85"/>
      <c r="C26" s="85"/>
      <c r="D26" s="85"/>
      <c r="E26" s="85"/>
      <c r="F26" s="85"/>
      <c r="G26" s="85"/>
      <c r="H26" s="33" t="s">
        <v>67</v>
      </c>
      <c r="I26" s="33" t="s">
        <v>68</v>
      </c>
      <c r="J26" s="34" t="s">
        <v>69</v>
      </c>
    </row>
    <row r="27" spans="1:10" ht="27" customHeight="1" thickBot="1" x14ac:dyDescent="0.25">
      <c r="A27" s="44"/>
      <c r="B27" s="40" t="s">
        <v>71</v>
      </c>
      <c r="C27" s="41" t="s">
        <v>72</v>
      </c>
      <c r="D27" s="45"/>
      <c r="E27" s="46"/>
      <c r="F27" s="47"/>
      <c r="G27" s="45"/>
      <c r="H27" s="35">
        <f>SUM(H6:H25)</f>
        <v>0</v>
      </c>
      <c r="I27" s="36">
        <f t="shared" ref="I27:J27" si="0">SUM(I6:I25)</f>
        <v>3000</v>
      </c>
      <c r="J27" s="39">
        <f t="shared" si="0"/>
        <v>0</v>
      </c>
    </row>
    <row r="28" spans="1:10" ht="12.75" x14ac:dyDescent="0.2"/>
  </sheetData>
  <mergeCells count="9">
    <mergeCell ref="A26:G26"/>
    <mergeCell ref="A1:J1"/>
    <mergeCell ref="A2:J2"/>
    <mergeCell ref="A3:J3"/>
    <mergeCell ref="B16:B17"/>
    <mergeCell ref="B18:B23"/>
    <mergeCell ref="B6:B9"/>
    <mergeCell ref="A5:B5"/>
    <mergeCell ref="A4:J4"/>
  </mergeCells>
  <conditionalFormatting sqref="D6:D16">
    <cfRule type="cellIs" dxfId="5" priority="10" operator="equal">
      <formula>"Nee"</formula>
    </cfRule>
  </conditionalFormatting>
  <conditionalFormatting sqref="D6:D16">
    <cfRule type="cellIs" dxfId="4" priority="9" operator="equal">
      <formula>"Ja"</formula>
    </cfRule>
  </conditionalFormatting>
  <conditionalFormatting sqref="D18:D23">
    <cfRule type="cellIs" dxfId="3" priority="8" operator="equal">
      <formula>"Nee"</formula>
    </cfRule>
  </conditionalFormatting>
  <conditionalFormatting sqref="D18:D23">
    <cfRule type="cellIs" dxfId="2" priority="7" operator="equal">
      <formula>"Ja"</formula>
    </cfRule>
  </conditionalFormatting>
  <conditionalFormatting sqref="D25">
    <cfRule type="cellIs" dxfId="1" priority="2" operator="equal">
      <formula>"Nee"</formula>
    </cfRule>
  </conditionalFormatting>
  <conditionalFormatting sqref="D25">
    <cfRule type="cellIs" dxfId="0" priority="1" operator="equal">
      <formula>"Ja"</formula>
    </cfRule>
  </conditionalFormatting>
  <dataValidations count="2">
    <dataValidation type="list" allowBlank="1" showInputMessage="1" showErrorMessage="1" sqref="D25 D18:D23 D6:D16" xr:uid="{00000000-0002-0000-0000-000000000000}">
      <formula1>"Maak uw keuze, Ja, Nee"</formula1>
    </dataValidation>
    <dataValidation type="list" allowBlank="1" showInputMessage="1" showErrorMessage="1" sqref="G7 G9:G11 G15:G17 G24:G25" xr:uid="{982B9BF1-916B-44D2-8D10-E1DE5C523CD6}">
      <formula1>$K$1:$K$4</formula1>
    </dataValidation>
  </dataValidations>
  <pageMargins left="0.23622047244094491" right="0.23622047244094491" top="0.74803149606299213" bottom="0.74803149606299213" header="0.31496062992125984" footer="0.31496062992125984"/>
  <pageSetup paperSize="9" scale="91"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20"/>
  <sheetViews>
    <sheetView tabSelected="1" zoomScaleNormal="100" workbookViewId="0">
      <selection activeCell="A3" sqref="A3:K3"/>
    </sheetView>
  </sheetViews>
  <sheetFormatPr defaultColWidth="0" defaultRowHeight="12.75" zeroHeight="1" x14ac:dyDescent="0.2"/>
  <cols>
    <col min="1" max="1" width="28.85546875" customWidth="1"/>
    <col min="2" max="2" width="24.85546875" customWidth="1"/>
    <col min="3" max="3" width="18.85546875" customWidth="1"/>
    <col min="4" max="5" width="22.85546875" customWidth="1"/>
    <col min="6" max="10" width="17.85546875" style="5" customWidth="1"/>
    <col min="11" max="11" width="27.140625" style="5" customWidth="1"/>
    <col min="12" max="13" width="0" hidden="1" customWidth="1"/>
    <col min="14" max="16384" width="9.140625" hidden="1"/>
  </cols>
  <sheetData>
    <row r="1" spans="1:12" ht="50.25" customHeight="1" x14ac:dyDescent="0.2">
      <c r="A1" s="108" t="str">
        <f>'P9 EisenWensen - TB1'!A1:H1</f>
        <v>Bijlage G9 - Programma van prijzen, eisen en wensen Perceel 9 
All Terrain Vehicles</v>
      </c>
      <c r="B1" s="109"/>
      <c r="C1" s="109"/>
      <c r="D1" s="109"/>
      <c r="E1" s="109"/>
      <c r="F1" s="109"/>
      <c r="G1" s="109"/>
      <c r="H1" s="109"/>
      <c r="I1" s="109"/>
      <c r="J1" s="109"/>
      <c r="K1" s="109"/>
      <c r="L1" s="75"/>
    </row>
    <row r="2" spans="1:12" ht="30" customHeight="1" x14ac:dyDescent="0.2">
      <c r="A2" s="110" t="s">
        <v>97</v>
      </c>
      <c r="B2" s="111"/>
      <c r="C2" s="111"/>
      <c r="D2" s="111"/>
      <c r="E2" s="111"/>
      <c r="F2" s="111"/>
      <c r="G2" s="111"/>
      <c r="H2" s="111"/>
      <c r="I2" s="111"/>
      <c r="J2" s="111"/>
      <c r="K2" s="111"/>
      <c r="L2" s="54"/>
    </row>
    <row r="3" spans="1:12" ht="42" customHeight="1" x14ac:dyDescent="0.2">
      <c r="A3" s="112" t="s">
        <v>48</v>
      </c>
      <c r="B3" s="113"/>
      <c r="C3" s="113"/>
      <c r="D3" s="113"/>
      <c r="E3" s="113"/>
      <c r="F3" s="113"/>
      <c r="G3" s="113"/>
      <c r="H3" s="113"/>
      <c r="I3" s="113"/>
      <c r="J3" s="113"/>
      <c r="K3" s="113"/>
      <c r="L3" s="54"/>
    </row>
    <row r="4" spans="1:12" ht="48.75" customHeight="1" x14ac:dyDescent="0.2">
      <c r="A4" s="48" t="s">
        <v>49</v>
      </c>
      <c r="B4" s="49" t="s">
        <v>50</v>
      </c>
      <c r="C4" s="49" t="s">
        <v>51</v>
      </c>
      <c r="D4" s="50" t="s">
        <v>52</v>
      </c>
      <c r="E4" s="50" t="s">
        <v>53</v>
      </c>
      <c r="F4" s="51" t="s">
        <v>73</v>
      </c>
      <c r="G4" s="52" t="s">
        <v>74</v>
      </c>
      <c r="H4" s="52" t="s">
        <v>75</v>
      </c>
      <c r="I4" s="52" t="s">
        <v>76</v>
      </c>
      <c r="J4" s="52" t="s">
        <v>77</v>
      </c>
      <c r="K4" s="53" t="s">
        <v>78</v>
      </c>
      <c r="L4" s="54"/>
    </row>
    <row r="5" spans="1:12" s="3" customFormat="1" ht="63.75" x14ac:dyDescent="0.2">
      <c r="A5" s="76" t="s">
        <v>54</v>
      </c>
      <c r="B5" s="2" t="s">
        <v>55</v>
      </c>
      <c r="C5" s="2" t="s">
        <v>56</v>
      </c>
      <c r="D5" s="21"/>
      <c r="E5" s="21"/>
      <c r="F5" s="22">
        <v>0</v>
      </c>
      <c r="G5" s="55">
        <f>'P9 EisenWensen - TB1'!H7+'P9 EisenWensen - TB1'!H9+'P9 EisenWensen - TB1'!H10+'P9 EisenWensen - TB1'!H11+'P9 EisenWensen - TB1'!H15+'P9 EisenWensen - TB1'!H16+'P9 EisenWensen - TB1'!H17+'P9 EisenWensen - TB1'!H24</f>
        <v>0</v>
      </c>
      <c r="H5" s="56">
        <v>0</v>
      </c>
      <c r="I5" s="57">
        <f t="shared" ref="I5:I7" si="0">(F5+G5)*(100%-H5)</f>
        <v>0</v>
      </c>
      <c r="J5" s="22">
        <v>0</v>
      </c>
      <c r="K5" s="83">
        <f>I5-J5</f>
        <v>0</v>
      </c>
      <c r="L5" s="77"/>
    </row>
    <row r="6" spans="1:12" s="3" customFormat="1" ht="63.75" x14ac:dyDescent="0.2">
      <c r="A6" s="76" t="s">
        <v>57</v>
      </c>
      <c r="B6" s="2" t="s">
        <v>55</v>
      </c>
      <c r="C6" s="2" t="s">
        <v>56</v>
      </c>
      <c r="D6" s="21"/>
      <c r="E6" s="21"/>
      <c r="F6" s="22">
        <v>0</v>
      </c>
      <c r="G6" s="55">
        <f>'P9 EisenWensen - TB1'!H7+'P9 EisenWensen - TB1'!H9+'P9 EisenWensen - TB1'!H10+'P9 EisenWensen - TB1'!H11+'P9 EisenWensen - TB1'!H15+'P9 EisenWensen - TB1'!H16+'P9 EisenWensen - TB1'!H17+'P9 EisenWensen - TB1'!H24</f>
        <v>0</v>
      </c>
      <c r="H6" s="56">
        <v>0</v>
      </c>
      <c r="I6" s="57">
        <f t="shared" si="0"/>
        <v>0</v>
      </c>
      <c r="J6" s="22">
        <v>0</v>
      </c>
      <c r="K6" s="83">
        <f t="shared" ref="K6:K7" si="1">I6-J6</f>
        <v>0</v>
      </c>
      <c r="L6" s="77"/>
    </row>
    <row r="7" spans="1:12" s="3" customFormat="1" ht="25.5" x14ac:dyDescent="0.2">
      <c r="A7" s="76" t="s">
        <v>58</v>
      </c>
      <c r="B7" s="2" t="s">
        <v>59</v>
      </c>
      <c r="C7" s="2" t="s">
        <v>60</v>
      </c>
      <c r="D7" s="21"/>
      <c r="E7" s="21"/>
      <c r="F7" s="22">
        <v>0</v>
      </c>
      <c r="G7" s="55">
        <f>'P9 EisenWensen - TB1'!H25</f>
        <v>0</v>
      </c>
      <c r="H7" s="56">
        <v>0</v>
      </c>
      <c r="I7" s="57">
        <f t="shared" si="0"/>
        <v>0</v>
      </c>
      <c r="J7" s="22">
        <v>0</v>
      </c>
      <c r="K7" s="83">
        <f t="shared" si="1"/>
        <v>0</v>
      </c>
      <c r="L7" s="77"/>
    </row>
    <row r="8" spans="1:12" s="3" customFormat="1" ht="29.25" customHeight="1" x14ac:dyDescent="0.2">
      <c r="A8" s="124" t="s">
        <v>96</v>
      </c>
      <c r="B8" s="125"/>
      <c r="C8" s="125"/>
      <c r="D8" s="125"/>
      <c r="E8" s="125"/>
      <c r="F8" s="125"/>
      <c r="G8" s="125"/>
      <c r="H8" s="125"/>
      <c r="I8" s="125"/>
      <c r="J8" s="125"/>
      <c r="K8" s="82">
        <f>SUM(K5:K7)</f>
        <v>0</v>
      </c>
      <c r="L8" s="77"/>
    </row>
    <row r="9" spans="1:12" s="3" customFormat="1" ht="15.75" x14ac:dyDescent="0.2">
      <c r="A9" s="78"/>
      <c r="B9" s="73"/>
      <c r="C9" s="73"/>
      <c r="D9" s="73"/>
      <c r="E9" s="74"/>
      <c r="F9" s="74"/>
      <c r="G9" s="74"/>
      <c r="H9" s="74"/>
      <c r="I9" s="74"/>
      <c r="J9" s="74"/>
      <c r="K9" s="74"/>
      <c r="L9" s="77"/>
    </row>
    <row r="10" spans="1:12" s="3" customFormat="1" ht="32.25" customHeight="1" x14ac:dyDescent="0.25">
      <c r="A10" s="114" t="s">
        <v>79</v>
      </c>
      <c r="B10" s="115"/>
      <c r="C10" s="115"/>
      <c r="D10" s="116"/>
      <c r="E10" s="79"/>
      <c r="F10" s="117" t="s">
        <v>80</v>
      </c>
      <c r="G10" s="118"/>
      <c r="H10" s="119" t="s">
        <v>81</v>
      </c>
      <c r="I10" s="119"/>
      <c r="J10" s="119"/>
      <c r="K10" s="119"/>
      <c r="L10" s="120"/>
    </row>
    <row r="11" spans="1:12" s="3" customFormat="1" ht="20.25" customHeight="1" x14ac:dyDescent="0.2">
      <c r="A11" s="58" t="s">
        <v>82</v>
      </c>
      <c r="B11" s="59" t="s">
        <v>83</v>
      </c>
      <c r="C11" s="60"/>
      <c r="D11" s="22">
        <v>0</v>
      </c>
      <c r="E11" s="80"/>
      <c r="F11" s="117" t="s">
        <v>84</v>
      </c>
      <c r="G11" s="118"/>
      <c r="H11" s="119" t="s">
        <v>85</v>
      </c>
      <c r="I11" s="119"/>
      <c r="J11" s="119"/>
      <c r="K11" s="119"/>
      <c r="L11" s="120"/>
    </row>
    <row r="12" spans="1:12" s="3" customFormat="1" ht="20.25" customHeight="1" x14ac:dyDescent="0.2">
      <c r="A12" s="61"/>
      <c r="B12" s="62" t="s">
        <v>86</v>
      </c>
      <c r="C12" s="60"/>
      <c r="D12" s="22">
        <v>0</v>
      </c>
      <c r="E12" s="80"/>
      <c r="F12" s="117" t="s">
        <v>87</v>
      </c>
      <c r="G12" s="118"/>
      <c r="H12" s="119" t="s">
        <v>88</v>
      </c>
      <c r="I12" s="119"/>
      <c r="J12" s="119"/>
      <c r="K12" s="119"/>
      <c r="L12" s="120"/>
    </row>
    <row r="13" spans="1:12" s="3" customFormat="1" ht="20.25" customHeight="1" x14ac:dyDescent="0.2">
      <c r="A13" s="61"/>
      <c r="B13" s="63" t="s">
        <v>89</v>
      </c>
      <c r="C13" s="64"/>
      <c r="D13" s="22">
        <v>0</v>
      </c>
      <c r="E13" s="80"/>
      <c r="F13" s="117" t="s">
        <v>90</v>
      </c>
      <c r="G13" s="118"/>
      <c r="H13" s="119" t="s">
        <v>91</v>
      </c>
      <c r="I13" s="119"/>
      <c r="J13" s="119"/>
      <c r="K13" s="119"/>
      <c r="L13" s="120"/>
    </row>
    <row r="14" spans="1:12" s="3" customFormat="1" ht="30" customHeight="1" x14ac:dyDescent="0.2">
      <c r="A14" s="65" t="s">
        <v>92</v>
      </c>
      <c r="B14" s="66" t="s">
        <v>93</v>
      </c>
      <c r="C14" s="60"/>
      <c r="D14" s="67">
        <v>0</v>
      </c>
      <c r="E14" s="80"/>
      <c r="F14" s="117" t="s">
        <v>94</v>
      </c>
      <c r="G14" s="118"/>
      <c r="H14" s="119" t="s">
        <v>95</v>
      </c>
      <c r="I14" s="119"/>
      <c r="J14" s="119"/>
      <c r="K14" s="119"/>
      <c r="L14" s="120"/>
    </row>
    <row r="15" spans="1:12" s="3" customFormat="1" x14ac:dyDescent="0.2">
      <c r="A15" s="68"/>
      <c r="B15" s="81"/>
      <c r="C15" s="81"/>
      <c r="D15" s="81"/>
      <c r="E15" s="81"/>
      <c r="F15" s="81"/>
      <c r="G15" s="81"/>
      <c r="H15" s="81"/>
      <c r="I15" s="81"/>
      <c r="J15" s="81"/>
      <c r="K15" s="69"/>
      <c r="L15" s="69"/>
    </row>
    <row r="16" spans="1:12" s="3" customFormat="1" ht="33.75" customHeight="1" thickBot="1" x14ac:dyDescent="0.25">
      <c r="A16" s="70" t="s">
        <v>71</v>
      </c>
      <c r="B16" s="121" t="s">
        <v>72</v>
      </c>
      <c r="C16" s="122"/>
      <c r="D16" s="122"/>
      <c r="E16" s="123"/>
      <c r="F16" s="71"/>
      <c r="G16" s="71"/>
      <c r="H16" s="71"/>
      <c r="I16" s="71"/>
      <c r="J16" s="71"/>
      <c r="K16" s="72"/>
      <c r="L16" s="72"/>
    </row>
    <row r="17" spans="6:11" ht="34.5" hidden="1" customHeight="1" x14ac:dyDescent="0.2"/>
    <row r="18" spans="6:11" hidden="1" x14ac:dyDescent="0.2">
      <c r="F18" s="6"/>
      <c r="G18" s="6"/>
      <c r="H18" s="6"/>
      <c r="I18" s="6"/>
      <c r="J18" s="6"/>
      <c r="K18" s="6"/>
    </row>
    <row r="19" spans="6:11" hidden="1" x14ac:dyDescent="0.2">
      <c r="F19" s="23"/>
      <c r="G19" s="6"/>
      <c r="H19" s="6"/>
      <c r="I19" s="6"/>
      <c r="J19" s="6"/>
      <c r="K19" s="6"/>
    </row>
    <row r="20" spans="6:11" hidden="1" x14ac:dyDescent="0.2">
      <c r="F20" s="23"/>
      <c r="G20" s="23"/>
      <c r="H20" s="23"/>
      <c r="I20" s="23"/>
      <c r="J20" s="23"/>
      <c r="K20" s="23"/>
    </row>
  </sheetData>
  <mergeCells count="16">
    <mergeCell ref="F14:G14"/>
    <mergeCell ref="H14:L14"/>
    <mergeCell ref="B16:E16"/>
    <mergeCell ref="A8:J8"/>
    <mergeCell ref="F11:G11"/>
    <mergeCell ref="H11:L11"/>
    <mergeCell ref="F12:G12"/>
    <mergeCell ref="H12:L12"/>
    <mergeCell ref="F13:G13"/>
    <mergeCell ref="H13:L13"/>
    <mergeCell ref="A1:K1"/>
    <mergeCell ref="A2:K2"/>
    <mergeCell ref="A3:K3"/>
    <mergeCell ref="A10:D10"/>
    <mergeCell ref="F10:G10"/>
    <mergeCell ref="H10:L10"/>
  </mergeCells>
  <pageMargins left="0.23622047244094491" right="0.23622047244094491" top="0.74803149606299213" bottom="0.7480314960629921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118b4b7-3eda-4e1c-81b4-98bf5b2c6241">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AE1B5FD32F44B42AD79BD9D95596375" ma:contentTypeVersion="13" ma:contentTypeDescription="Een nieuw document maken." ma:contentTypeScope="" ma:versionID="26be1dd85f52b4e5da76f0f84c8dc328">
  <xsd:schema xmlns:xsd="http://www.w3.org/2001/XMLSchema" xmlns:xs="http://www.w3.org/2001/XMLSchema" xmlns:p="http://schemas.microsoft.com/office/2006/metadata/properties" xmlns:ns2="7118b4b7-3eda-4e1c-81b4-98bf5b2c6241" xmlns:ns3="ffb566e3-d5a7-4854-bfc5-8e7eea72c956" targetNamespace="http://schemas.microsoft.com/office/2006/metadata/properties" ma:root="true" ma:fieldsID="03941b05abb6922d17bd532ac4178651" ns2:_="" ns3:_="">
    <xsd:import namespace="7118b4b7-3eda-4e1c-81b4-98bf5b2c6241"/>
    <xsd:import namespace="ffb566e3-d5a7-4854-bfc5-8e7eea72c95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2:MediaServiceOCR"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18b4b7-3eda-4e1c-81b4-98bf5b2c62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Afbeeldingtags" ma:readOnly="false" ma:fieldId="{5cf76f15-5ced-4ddc-b409-7134ff3c332f}" ma:taxonomyMulti="true" ma:sspId="2183cd5b-9aff-4a4c-b4e4-ee3736858d39"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fb566e3-d5a7-4854-bfc5-8e7eea72c956"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FAD9A38-CF63-4A8D-9424-610C548E1306}">
  <ds:schemaRefs>
    <ds:schemaRef ds:uri="http://schemas.microsoft.com/office/infopath/2007/PartnerControls"/>
    <ds:schemaRef ds:uri="http://schemas.microsoft.com/office/2006/documentManagement/types"/>
    <ds:schemaRef ds:uri="http://purl.org/dc/dcmitype/"/>
    <ds:schemaRef ds:uri="http://purl.org/dc/elements/1.1/"/>
    <ds:schemaRef ds:uri="ffb566e3-d5a7-4854-bfc5-8e7eea72c956"/>
    <ds:schemaRef ds:uri="http://www.w3.org/XML/1998/namespace"/>
    <ds:schemaRef ds:uri="http://schemas.openxmlformats.org/package/2006/metadata/core-properties"/>
    <ds:schemaRef ds:uri="7118b4b7-3eda-4e1c-81b4-98bf5b2c6241"/>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3D890619-1938-40E6-8419-25651EED30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18b4b7-3eda-4e1c-81b4-98bf5b2c6241"/>
    <ds:schemaRef ds:uri="ffb566e3-d5a7-4854-bfc5-8e7eea72c9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B47D37C-6A4D-43E9-98FD-BF0D191326E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P9 EisenWensen - TB1</vt:lpstr>
      <vt:lpstr>P9 Prijzen - TB2</vt:lpstr>
      <vt:lpstr>'P9 EisenWensen - TB1'!Afdrukbereik</vt:lpstr>
      <vt:lpstr>'P9 Prijzen - TB2'!Afdrukbereik</vt:lpstr>
    </vt:vector>
  </TitlesOfParts>
  <Manager/>
  <Company>Staatsbosbeheer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Harmsma, Jaco</dc:creator>
  <cp:keywords/>
  <dc:description/>
  <cp:lastModifiedBy>Riphagen, Herman</cp:lastModifiedBy>
  <cp:revision/>
  <dcterms:created xsi:type="dcterms:W3CDTF">2017-11-17T12:37:48Z</dcterms:created>
  <dcterms:modified xsi:type="dcterms:W3CDTF">2024-08-09T10:00:22Z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0x0101009AE1B5FD32F44B42AD79BD9D95596375</vt:lpwstr>
  </property>
  <property fmtid="{D5CDD505-2E9C-101B-9397-08002B2CF9AE}" pid="3" name="Order">
    <vt:r8>10254800</vt:r8>
  </property>
  <property fmtid="{D5CDD505-2E9C-101B-9397-08002B2CF9AE}" pid="4" name="MediaServiceImageTags">
    <vt:lpwstr/>
  </property>
</Properties>
</file>