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https://staatsbosbeheer.sharepoint.com/teams/FacilitairenBedrijfsmiddelenprojecten-EATractorenenWErktuigen/Gedeelde documenten/2. Aanbestedingsdocumenten/documenten ter goedkeuring OG/"/>
    </mc:Choice>
  </mc:AlternateContent>
  <xr:revisionPtr revIDLastSave="366" documentId="11_9B57DE111EE995F532F41FC02E190E930F6B4CAC" xr6:coauthVersionLast="47" xr6:coauthVersionMax="47" xr10:uidLastSave="{8E2B6A8B-8749-4ED8-B96D-4CF7DB4948BA}"/>
  <bookViews>
    <workbookView xWindow="28680" yWindow="-15" windowWidth="29040" windowHeight="15840" activeTab="1" xr2:uid="{00000000-000D-0000-FFFF-FFFF00000000}"/>
  </bookViews>
  <sheets>
    <sheet name="P7 EisenWensen - TB1" sheetId="1" r:id="rId1"/>
    <sheet name="P7 Prijzen - TB2" sheetId="5" r:id="rId2"/>
  </sheets>
  <definedNames>
    <definedName name="_xlnm.Print_Area" localSheetId="0">'P7 EisenWensen - TB1'!$A$1:$E$23</definedName>
    <definedName name="_xlnm.Print_Area" localSheetId="1">'P7 Prijzen - TB2'!$A$1:$G$16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5" l="1"/>
  <c r="J16" i="5" s="1"/>
  <c r="L16" i="5" s="1"/>
  <c r="H14" i="5"/>
  <c r="H13" i="5"/>
  <c r="J13" i="5" s="1"/>
  <c r="L13" i="5" s="1"/>
  <c r="H12" i="5"/>
  <c r="J12" i="5" s="1"/>
  <c r="L12" i="5" s="1"/>
  <c r="H6" i="5"/>
  <c r="J6" i="5" s="1"/>
  <c r="L6" i="5" s="1"/>
  <c r="H7" i="5"/>
  <c r="H8" i="5"/>
  <c r="J8" i="5" s="1"/>
  <c r="L8" i="5" s="1"/>
  <c r="H9" i="5"/>
  <c r="J9" i="5" s="1"/>
  <c r="L9" i="5" s="1"/>
  <c r="H10" i="5"/>
  <c r="J10" i="5" s="1"/>
  <c r="L10" i="5" s="1"/>
  <c r="H5" i="5"/>
  <c r="J5" i="5" s="1"/>
  <c r="L5" i="5" s="1"/>
  <c r="H15" i="5"/>
  <c r="J15" i="5" s="1"/>
  <c r="L15" i="5" s="1"/>
  <c r="H11" i="5"/>
  <c r="J11" i="5" s="1"/>
  <c r="L11" i="5" s="1"/>
  <c r="J14" i="5"/>
  <c r="L14" i="5" s="1"/>
  <c r="J7" i="5"/>
  <c r="L7" i="5" s="1"/>
  <c r="L20" i="1"/>
  <c r="L10" i="1"/>
  <c r="L7" i="1"/>
  <c r="K28" i="1"/>
  <c r="J28" i="1"/>
  <c r="L17" i="5" l="1"/>
  <c r="L28" i="1"/>
  <c r="A1" i="5" l="1"/>
</calcChain>
</file>

<file path=xl/sharedStrings.xml><?xml version="1.0" encoding="utf-8"?>
<sst xmlns="http://schemas.openxmlformats.org/spreadsheetml/2006/main" count="244" uniqueCount="125">
  <si>
    <t xml:space="preserve">Bijlage G7 Programma van prijzen, eisen en wensen Perceel 7
Bosbouwwerktuigen (aanbouw- en getrokken) </t>
  </si>
  <si>
    <t>Maak uw keuze (verplicht!)</t>
  </si>
  <si>
    <t>Programma van eisen en wensen</t>
  </si>
  <si>
    <t>Nee, niet verkrijgbaar</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</si>
  <si>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</si>
  <si>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Ja, optioneel (tegen meerprijs)</t>
  </si>
  <si>
    <t>Algemene eisen</t>
  </si>
  <si>
    <t>Ja, standaard onderdeel van (prijs) basisuitvoering</t>
  </si>
  <si>
    <t>Eisen</t>
  </si>
  <si>
    <t>Aanbouw</t>
  </si>
  <si>
    <t>Getrokken</t>
  </si>
  <si>
    <t>Eis leverbaar 
Ja/Nee</t>
  </si>
  <si>
    <t>Omschrijving wens</t>
  </si>
  <si>
    <t>Wens leverbaar</t>
  </si>
  <si>
    <r>
      <t>Bruto meerprijs wens</t>
    </r>
    <r>
      <rPr>
        <b/>
        <sz val="10"/>
        <color rgb="FFFF0000"/>
        <rFont val="Agrofont"/>
        <family val="2"/>
      </rPr>
      <t>*</t>
    </r>
  </si>
  <si>
    <t>Maximaal te behalen aantal punten</t>
  </si>
  <si>
    <t>Behaald aantal punten</t>
  </si>
  <si>
    <t>Iedere aanbouw- of getrokken machine</t>
  </si>
  <si>
    <t>Voldoet bij levering aan de wegenverkeerswetgeving, inclusief bebording breedte verlichting, afscherming scherpe delen</t>
  </si>
  <si>
    <t>x</t>
  </si>
  <si>
    <t>Maak uw keuze</t>
  </si>
  <si>
    <t>Nvt</t>
  </si>
  <si>
    <t>Indien smeervet en olie noodzakelijk is dan wordt een vol synthetische biologisch afbreekbare (biodegredeble OECD301B) variant gebruikt. Hydrauliek-, achterbrugolie (HEES) is afgestemd op de aanwezige tractor(en) en altijd vol synthetisch en biologisch afbreekbaar. Smeermiddelen voldoen aan Milieukeurmerk Blauwe Engel, Eco Keurmerk, Swedish Standard. Zie bijlage O.</t>
  </si>
  <si>
    <t xml:space="preserve">Is voorzien van gesloten lagersmering, zonder smeerpunten. </t>
  </si>
  <si>
    <t>Specifieke eisen aan het gunningsassortiment - Transportwerktuigen &amp; Grondbewerking</t>
  </si>
  <si>
    <t>Wensen gunningsassortiment</t>
  </si>
  <si>
    <t>Transportwerktuigen</t>
  </si>
  <si>
    <t>Hydraulische arm/giek voor 3 punts hefinrichting</t>
  </si>
  <si>
    <t>Geschikt voor het inzetten van klepelmaaier, knipgarnituur of andere aanbouwdelen voor maai, knip, klepelwerkzaamheden waarbij de maaier op flexibele afstand van de tractor is in te stellen. Er zijn meerdere gieklengtes verkrijgbaar voor verschillende tractortypen. Joystick bediening op- of nabij de armleuning van de bestuurdersstoel.</t>
  </si>
  <si>
    <t>minimaal 3 maatvoeringen verkrijgbaar</t>
  </si>
  <si>
    <t>Klepelmaaier achterhef werkzaam naast de trekker</t>
  </si>
  <si>
    <t xml:space="preserve">Geschikt voor maaien licht tot zwaar gewas. (struiken, lang gras, bermen, slootkanten, houtige opslag tot 70 mm); Degelijke constructie, zware klepelas en klepels ivm obstakels in natuurterrein; Obstakelbeveiling; meerdere maatvoeringen leverbaar met hamerklepels </t>
  </si>
  <si>
    <t>Bodemvolgend, Hydraulisch verstelbaar; Eenvoudig te vervangen slijtdelen (geschroefd); Klepelrotor is aan de machine te balanceren</t>
  </si>
  <si>
    <t>Klepelmaaier achterhef werkzaam achter de trekker</t>
  </si>
  <si>
    <t>Geschikt voor maaien licht tot zwaar gewas (struiken, lang gras, bermen, slootkanten, houtige opslag tot 70 mm); sideshift mogelijkheid; Front- en achterhef aansluiting; degelijke constructie ivm obstakels in gewas; leverbaar met hamerklepels</t>
  </si>
  <si>
    <t>Klepelmaaier fronthef</t>
  </si>
  <si>
    <t>Bodemvolgend, sideshiftfunctie; Hydraulisch verstelbaar; Eenvoudig te vervangen slijtdelen (geschroefd); Zware klepelrotor, aan de machine te balanceren, zware hamerklepels</t>
  </si>
  <si>
    <t>Geschikt voor maaien van zwaar gewas. (struiken, lang gras, riet, bermen, slootkanten, tot 70 mm houtsopslag); sideshift mogelijkheid; Front- en achterhef aansluiting leverbaar met hamerklepels</t>
  </si>
  <si>
    <t>Klepelmaaier voor arm/giek</t>
  </si>
  <si>
    <t>Bodemvolgend, Hydraulisch verstelbaar; Eenvoudig te vervangen slijtdelen (geschroefd); Zware klepelrotor aan de machine te balanceren</t>
  </si>
  <si>
    <t xml:space="preserve">Maaier met klepelset leverbaar voor heggen scheren; </t>
  </si>
  <si>
    <t>Borstelmachine</t>
  </si>
  <si>
    <t>Achter/front aansluiting</t>
  </si>
  <si>
    <t>Bosklepelmaaier achter de tractor</t>
  </si>
  <si>
    <t>Bestemd voor het maaien of verpulveren van kreupelhout, struikgewas en jonge bomen, houtopslag. Klepelset met vaste beitels</t>
  </si>
  <si>
    <t>Bosklepelmaaier aan een arm</t>
  </si>
  <si>
    <t>Klepel/freesset voor verkleinen, verwijderen van houtige opslag, struiken</t>
  </si>
  <si>
    <t>Geschikt voor versnipperen, verpulveren van houtopslag &gt; 70 mm</t>
  </si>
  <si>
    <t>Bosploeg</t>
  </si>
  <si>
    <t>Ploegschijf voor bosgrond</t>
  </si>
  <si>
    <t>Uitsleeptang voor bomen</t>
  </si>
  <si>
    <t>Hydraulische aansturing, meerdere gewichtsklassen en tangformaten leverbaar; leverbaar met stootbord, hydraulisch aangedreven rotatie motor tussen frame en klem.</t>
  </si>
  <si>
    <t>Bosbouwlier</t>
  </si>
  <si>
    <t>Leverbaar met diverse trekvermogens; leverbaar met stootbord, automatische afrol/uitloop van de kabel; afstandsbediening en extra katrol voor overdwars werken.</t>
  </si>
  <si>
    <t>Bladblazer</t>
  </si>
  <si>
    <t>Versie voor 3 punts hefinrichting tractor. Op afstand instelbare uitstroomopening; Luchtopbrengst minimaal 5000 m3/uur</t>
  </si>
  <si>
    <t>Versie op wielonderstel. Op afstand instelbare uitstroomopening; Luchtopbrengst minimaal 10.000 m3/uur</t>
  </si>
  <si>
    <t>Plantgaten boor</t>
  </si>
  <si>
    <t>Aftakas aangedreven, met boor diam. 10, 30,60 cm</t>
  </si>
  <si>
    <t>* Indien in kolom M 'Ja, optioneel (tegen meerprijs)' is geselecteerd vult u in kolom N 'Wensen meerprijs' de bruto meerprijs in van de betreffende wens. In andere gevallen laat u het bedrag op '€ 0,-' staan!</t>
  </si>
  <si>
    <t>Totaal bruto meerprijs Wensen</t>
  </si>
  <si>
    <t>Maximaal te behalen aantal punten 'wensen</t>
  </si>
  <si>
    <t>Behaald aantal punten 'wensen'</t>
  </si>
  <si>
    <t>Bedrijfsnaam inschrijver</t>
  </si>
  <si>
    <t>[vul hier uw statutaire bedrijfsnaam in]</t>
  </si>
  <si>
    <t xml:space="preserve"> </t>
  </si>
  <si>
    <r>
      <t xml:space="preserve">Inschrijver dient uitsluitend de geel gekleurde cellen in te vullen. </t>
    </r>
    <r>
      <rPr>
        <b/>
        <u/>
        <sz val="12"/>
        <rFont val="Agrofont"/>
        <family val="2"/>
      </rPr>
      <t>LET OP: Het programma van prijzen, eisen en wensen bevat meerdere tabbladen (2).</t>
    </r>
  </si>
  <si>
    <t>Productgroep</t>
  </si>
  <si>
    <t>Aanbouw / Getrokken</t>
  </si>
  <si>
    <t>Aanvullende opties/acc.</t>
  </si>
  <si>
    <t>Maatvoering indicatie</t>
  </si>
  <si>
    <t>Merk</t>
  </si>
  <si>
    <t>Type</t>
  </si>
  <si>
    <t>Bruto catalogusprijs</t>
  </si>
  <si>
    <t>Bruto catalogusprijs wensen</t>
  </si>
  <si>
    <t>korting (%)</t>
  </si>
  <si>
    <t xml:space="preserve">Netto Aanschafkosten </t>
  </si>
  <si>
    <t xml:space="preserve">Restwaarde (na 10 jaar)
</t>
  </si>
  <si>
    <t>Totaal</t>
  </si>
  <si>
    <t>Klepelmaaier werkzaam naast de trekker</t>
  </si>
  <si>
    <t>aanbouw</t>
  </si>
  <si>
    <t>1,8 m</t>
  </si>
  <si>
    <t>Klepelmaaier Front + achterhef</t>
  </si>
  <si>
    <t>Sideshift</t>
  </si>
  <si>
    <t>2,20 m</t>
  </si>
  <si>
    <t>Bladblazer, 3 punts hefinrichting tractor</t>
  </si>
  <si>
    <t xml:space="preserve">vanaf tractor bestuurbare blaasmond, </t>
  </si>
  <si>
    <t>5000 m3/uur, ca 20-25pk vermogen</t>
  </si>
  <si>
    <t>Bladblazer op wielonderstel</t>
  </si>
  <si>
    <t>getrokken</t>
  </si>
  <si>
    <t>10-15.000 m3/uur, ca 45pk vermogen</t>
  </si>
  <si>
    <t>Bosbouwlier met schutbord</t>
  </si>
  <si>
    <t>Radiografische bediening; minimaal 50 meter kabel; hydraulische afloop; 8,5ton</t>
  </si>
  <si>
    <t>8,5 ton trekkracht</t>
  </si>
  <si>
    <t>60 cm diameter</t>
  </si>
  <si>
    <t>reikweidte giek 6 m</t>
  </si>
  <si>
    <t>Klepelmaaier met giek</t>
  </si>
  <si>
    <t>1,2 m klepelbak, reikweidte 6 m</t>
  </si>
  <si>
    <t>2,25 m</t>
  </si>
  <si>
    <t>Bosklepelmaaier achter- of voorzijde trekker</t>
  </si>
  <si>
    <t>zware freesas met kooirotor</t>
  </si>
  <si>
    <t>1,5 m</t>
  </si>
  <si>
    <t>Bosklepelmaaier aan arm</t>
  </si>
  <si>
    <t>zware freesas en geharde beitels</t>
  </si>
  <si>
    <t>1,2 m</t>
  </si>
  <si>
    <t>schijfploeg</t>
  </si>
  <si>
    <t xml:space="preserve"> Totale kosten (grondslag voor beoordeling P7) </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</si>
  <si>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</si>
  <si>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</si>
  <si>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</si>
  <si>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</si>
  <si>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</si>
  <si>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</si>
  <si>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</si>
  <si>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</si>
  <si>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</si>
  <si>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</si>
  <si>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</si>
  <si>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</si>
  <si>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</si>
  <si>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</si>
  <si>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</si>
  <si>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</si>
  <si>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</si>
  <si>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Prijzen gunningsassortiment Perceel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</si>
</sst>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0"/>
      <color theme="1"/>
      <name val="Agrofont"/>
      <family val="2"/>
    </font>
    <font>
      <sz val="11"/>
      <color theme="1"/>
      <name val="Calibri"/>
      <family val="2"/>
      <scheme val="minor"/>
    </font>
    <font>
      <sz val="11"/>
      <color theme="1"/>
      <name val="Calibri"/>
      <family val="2"/>
      <scheme val="minor"/>
    </font>
    <font>
      <sz val="11"/>
      <color theme="1"/>
      <name val="Calibri"/>
      <family val="2"/>
      <scheme val="minor"/>
    </font>
    <font>
      <sz val="10"/>
      <name val="Agrofont"/>
      <family val="2"/>
    </font>
    <font>
      <b/>
      <sz val="12"/>
      <name val="Arial"/>
      <family val="2"/>
    </font>
    <font>
      <b/>
      <sz val="10"/>
      <name val="Arial"/>
      <family val="2"/>
    </font>
    <font>
      <sz val="10"/>
      <color theme="1"/>
      <name val="Agrofont"/>
      <family val="2"/>
    </font>
    <font>
      <b/>
      <sz val="14"/>
      <color theme="0"/>
      <name val="Agrofont"/>
      <family val="2"/>
    </font>
    <font>
      <b/>
      <sz val="10"/>
      <color theme="0"/>
      <name val="Agrofont"/>
      <family val="2"/>
    </font>
    <font>
      <sz val="12"/>
      <name val="Agrofont"/>
      <family val="2"/>
    </font>
    <font>
      <b/>
      <sz val="10"/>
      <color theme="0"/>
      <name val="Arial"/>
      <family val="2"/>
    </font>
    <font>
      <b/>
      <sz val="10"/>
      <name val="Agrofont"/>
      <family val="2"/>
    </font>
    <font>
      <b/>
      <sz val="10"/>
      <color theme="1"/>
      <name val="Agrofont"/>
      <family val="2"/>
    </font>
    <font>
      <b/>
      <sz val="12"/>
      <name val="Agrofont"/>
      <family val="2"/>
    </font>
    <font>
      <b/>
      <u/>
      <sz val="12"/>
      <name val="Agrofont"/>
      <family val="2"/>
    </font>
    <font>
      <sz val="10"/>
      <name val="Arial"/>
      <family val="2"/>
    </font>
    <font>
      <b/>
      <sz val="12"/>
      <color theme="0"/>
      <name val="Agrofont"/>
      <family val="2"/>
    </font>
    <font>
      <sz val="12"/>
      <color theme="1"/>
      <name val="Agrofont"/>
      <family val="2"/>
    </font>
    <font>
      <b/>
      <sz val="16"/>
      <color theme="0"/>
      <name val="Agrofont"/>
      <family val="2"/>
    </font>
    <font>
      <b/>
      <sz val="10"/>
      <color rgb="FFFF0000"/>
      <name val="Agrofont"/>
      <family val="2"/>
    </font>
    <font>
      <sz val="12"/>
      <color rgb="FFFF0000"/>
      <name val="Agrofont"/>
      <family val="2"/>
    </font>
    <font>
      <b/>
      <sz val="10"/>
      <color rgb="FFFFFFFF"/>
      <name val="Agrofont"/>
      <family val="2"/>
    </font>
    <font>
      <b/>
      <sz val="12"/>
      <color theme="1"/>
      <name val="Agrofont"/>
      <family val="2"/>
    </font>
    <font>
      <b/>
      <sz val="14"/>
      <color theme="1"/>
      <name val="Agrofont"/>
      <family val="2"/>
    </font>
    <font>
      <b/>
      <sz val="12"/>
      <color theme="1"/>
      <name val="Calibri"/>
      <family val="2"/>
      <scheme val="minor"/>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theme="0"/>
        <bgColor indexed="64"/>
      </patternFill>
    </fill>
    <fill>
      <patternFill patternType="solid">
        <fgColor rgb="FF00B0F0"/>
        <bgColor indexed="64"/>
      </patternFill>
    </fill>
    <fill>
      <patternFill patternType="solid">
        <fgColor theme="2"/>
        <bgColor indexed="64"/>
      </patternFill>
    </fill>
    <fill>
      <patternFill patternType="solid">
        <fgColor rgb="FF92D050"/>
        <bgColor indexed="64"/>
      </patternFill>
    </fill>
    <fill>
      <patternFill patternType="solid">
        <fgColor rgb="FFFFC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s>
  <cellStyleXfs count="59">
    <xf numFmtId="0" fontId="0" fillId="0" borderId="0"/>
    <xf numFmtId="9" fontId="7" fillId="0" borderId="0" applyFont="0" applyFill="0" applyBorder="0" applyAlignment="0" applyProtection="0"/>
    <xf numFmtId="0" fontId="3" fillId="0" borderId="0"/>
    <xf numFmtId="44" fontId="3" fillId="0" borderId="0" applyFont="0" applyFill="0" applyBorder="0" applyAlignment="0" applyProtection="0"/>
    <xf numFmtId="0" fontId="7" fillId="0" borderId="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6" fillId="0" borderId="0"/>
    <xf numFmtId="0" fontId="16"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30">
    <xf numFmtId="0" fontId="0" fillId="0" borderId="0" xfId="0"/>
    <xf numFmtId="0" fontId="0" fillId="0" borderId="1" xfId="0" applyBorder="1" applyAlignment="1">
      <alignment vertical="top" wrapText="1"/>
    </xf>
    <xf numFmtId="0" fontId="0" fillId="0" borderId="1" xfId="0" applyBorder="1" applyAlignment="1">
      <alignment horizontal="center" vertical="top"/>
    </xf>
    <xf numFmtId="0" fontId="4" fillId="0" borderId="1" xfId="0" applyFont="1" applyBorder="1" applyAlignment="1">
      <alignment vertical="top" wrapText="1"/>
    </xf>
    <xf numFmtId="0" fontId="5" fillId="0" borderId="0" xfId="0" applyFont="1"/>
    <xf numFmtId="0" fontId="6" fillId="0" borderId="0" xfId="0" applyFont="1"/>
    <xf numFmtId="0" fontId="4" fillId="0" borderId="1" xfId="0" quotePrefix="1" applyFont="1" applyBorder="1" applyAlignment="1">
      <alignment vertical="top" wrapText="1"/>
    </xf>
    <xf numFmtId="0" fontId="0" fillId="0" borderId="1" xfId="0" applyBorder="1"/>
    <xf numFmtId="0" fontId="4" fillId="0" borderId="1" xfId="0" applyFont="1" applyBorder="1" applyAlignment="1">
      <alignment horizontal="center" vertical="center"/>
    </xf>
    <xf numFmtId="0" fontId="13" fillId="0" borderId="0" xfId="0" applyFont="1" applyAlignment="1">
      <alignment vertical="top" wrapText="1"/>
    </xf>
    <xf numFmtId="0" fontId="4" fillId="4" borderId="1" xfId="0" applyFont="1" applyFill="1" applyBorder="1" applyAlignment="1">
      <alignment horizontal="center" vertical="center"/>
    </xf>
    <xf numFmtId="0" fontId="4" fillId="3"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applyAlignment="1">
      <alignment vertical="top"/>
    </xf>
    <xf numFmtId="0" fontId="0" fillId="0" borderId="0" xfId="0" applyAlignment="1">
      <alignment wrapText="1"/>
    </xf>
    <xf numFmtId="0" fontId="18" fillId="0" borderId="0" xfId="0" applyFont="1"/>
    <xf numFmtId="0" fontId="4" fillId="3" borderId="1" xfId="0" applyFont="1" applyFill="1" applyBorder="1" applyAlignment="1" applyProtection="1">
      <alignment horizontal="left" vertical="top" wrapText="1"/>
      <protection locked="0"/>
    </xf>
    <xf numFmtId="164" fontId="4" fillId="3" borderId="1" xfId="0" applyNumberFormat="1" applyFont="1" applyFill="1" applyBorder="1" applyAlignment="1" applyProtection="1">
      <alignment horizontal="left" vertical="center" wrapText="1"/>
      <protection locked="0"/>
    </xf>
    <xf numFmtId="0" fontId="0" fillId="0" borderId="3" xfId="0" applyBorder="1" applyAlignment="1">
      <alignment vertical="top" wrapText="1"/>
    </xf>
    <xf numFmtId="0" fontId="9" fillId="6" borderId="1" xfId="0" applyFont="1" applyFill="1" applyBorder="1" applyAlignment="1">
      <alignment horizontal="left" vertical="top"/>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0" fillId="0" borderId="15" xfId="0" applyBorder="1" applyAlignment="1">
      <alignment horizontal="left" vertical="top" wrapText="1"/>
    </xf>
    <xf numFmtId="0" fontId="0" fillId="0" borderId="14" xfId="0" applyBorder="1" applyAlignment="1">
      <alignment horizontal="center" vertical="center"/>
    </xf>
    <xf numFmtId="0" fontId="4" fillId="0" borderId="1" xfId="0" applyFont="1" applyBorder="1" applyAlignment="1">
      <alignment vertical="center" wrapText="1"/>
    </xf>
    <xf numFmtId="0" fontId="0" fillId="3" borderId="1" xfId="0" applyFill="1" applyBorder="1" applyAlignment="1" applyProtection="1">
      <alignment horizontal="center" vertical="center" wrapText="1"/>
      <protection locked="0"/>
    </xf>
    <xf numFmtId="164" fontId="0" fillId="3" borderId="1" xfId="0" applyNumberFormat="1" applyFill="1" applyBorder="1" applyAlignment="1" applyProtection="1">
      <alignment horizontal="center" vertical="center" wrapText="1"/>
      <protection locked="0"/>
    </xf>
    <xf numFmtId="0" fontId="7" fillId="4" borderId="14" xfId="0" applyFont="1" applyFill="1" applyBorder="1" applyAlignment="1">
      <alignment horizontal="center" vertical="center"/>
    </xf>
    <xf numFmtId="0" fontId="19" fillId="6" borderId="5"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6" borderId="1" xfId="0" applyFont="1" applyFill="1" applyBorder="1" applyAlignment="1">
      <alignment horizontal="left" vertical="center"/>
    </xf>
    <xf numFmtId="0" fontId="9" fillId="6" borderId="4" xfId="0" applyFont="1" applyFill="1" applyBorder="1" applyAlignment="1">
      <alignment horizontal="left" vertical="center" wrapText="1"/>
    </xf>
    <xf numFmtId="0" fontId="9" fillId="6" borderId="14" xfId="0" applyFont="1" applyFill="1" applyBorder="1" applyAlignment="1">
      <alignment horizontal="left" vertical="center" wrapText="1"/>
    </xf>
    <xf numFmtId="0" fontId="0" fillId="0" borderId="20" xfId="0" applyBorder="1" applyAlignment="1">
      <alignment horizontal="left" wrapText="1"/>
    </xf>
    <xf numFmtId="0" fontId="0" fillId="0" borderId="21" xfId="0" applyBorder="1" applyAlignment="1">
      <alignment horizontal="center" vertical="center"/>
    </xf>
    <xf numFmtId="0" fontId="0" fillId="0" borderId="21" xfId="0" applyBorder="1"/>
    <xf numFmtId="0" fontId="4" fillId="0" borderId="14" xfId="0" applyFont="1" applyBorder="1" applyAlignment="1">
      <alignment horizontal="center" vertical="center"/>
    </xf>
    <xf numFmtId="0" fontId="0" fillId="0" borderId="23" xfId="0" applyBorder="1" applyAlignment="1">
      <alignment horizontal="left" vertical="top" wrapText="1"/>
    </xf>
    <xf numFmtId="0" fontId="7" fillId="0" borderId="0" xfId="0" applyFont="1"/>
    <xf numFmtId="0" fontId="0" fillId="0" borderId="21" xfId="0" applyBorder="1" applyAlignment="1">
      <alignment wrapText="1"/>
    </xf>
    <xf numFmtId="164" fontId="4" fillId="10" borderId="1" xfId="0" applyNumberFormat="1" applyFont="1" applyFill="1" applyBorder="1" applyAlignment="1" applyProtection="1">
      <alignment horizontal="left" vertical="center" wrapText="1"/>
      <protection locked="0"/>
    </xf>
    <xf numFmtId="9" fontId="4" fillId="3" borderId="1" xfId="1" applyFont="1" applyFill="1" applyBorder="1" applyAlignment="1" applyProtection="1">
      <alignment horizontal="center" vertical="center" wrapText="1"/>
      <protection locked="0"/>
    </xf>
    <xf numFmtId="164" fontId="4" fillId="10" borderId="1" xfId="1" applyNumberFormat="1" applyFont="1" applyFill="1" applyBorder="1" applyAlignment="1" applyProtection="1">
      <alignment horizontal="left" vertical="center" wrapText="1"/>
      <protection locked="0"/>
    </xf>
    <xf numFmtId="164" fontId="24" fillId="12" borderId="22" xfId="0" applyNumberFormat="1" applyFont="1" applyFill="1" applyBorder="1"/>
    <xf numFmtId="0" fontId="0" fillId="0" borderId="15" xfId="0" applyBorder="1" applyAlignment="1">
      <alignment vertical="top" wrapText="1"/>
    </xf>
    <xf numFmtId="164" fontId="6" fillId="10" borderId="14" xfId="0" applyNumberFormat="1" applyFont="1" applyFill="1" applyBorder="1"/>
    <xf numFmtId="0" fontId="0" fillId="0" borderId="23" xfId="0" applyBorder="1" applyAlignment="1">
      <alignment vertical="top" wrapText="1"/>
    </xf>
    <xf numFmtId="164" fontId="6" fillId="10" borderId="30" xfId="0" applyNumberFormat="1" applyFont="1" applyFill="1" applyBorder="1"/>
    <xf numFmtId="0" fontId="0" fillId="0" borderId="1" xfId="0" applyBorder="1" applyAlignment="1">
      <alignment horizontal="left" vertical="center"/>
    </xf>
    <xf numFmtId="0" fontId="0" fillId="0" borderId="1" xfId="0" applyBorder="1" applyAlignment="1">
      <alignment vertical="center"/>
    </xf>
    <xf numFmtId="0" fontId="0" fillId="0" borderId="10" xfId="0" applyBorder="1" applyAlignment="1">
      <alignment wrapText="1"/>
    </xf>
    <xf numFmtId="0" fontId="0" fillId="0" borderId="11" xfId="0" applyBorder="1"/>
    <xf numFmtId="0" fontId="0" fillId="0" borderId="20" xfId="0" applyBorder="1" applyAlignment="1">
      <alignment wrapText="1"/>
    </xf>
    <xf numFmtId="0" fontId="12" fillId="6" borderId="34" xfId="0" applyFont="1" applyFill="1" applyBorder="1" applyAlignment="1">
      <alignment horizontal="left" vertical="center" wrapText="1"/>
    </xf>
    <xf numFmtId="0" fontId="12" fillId="3" borderId="34" xfId="0" applyFont="1" applyFill="1" applyBorder="1" applyAlignment="1">
      <alignment horizontal="left" vertical="center" wrapText="1"/>
    </xf>
    <xf numFmtId="0" fontId="0" fillId="0" borderId="35" xfId="0" applyBorder="1"/>
    <xf numFmtId="0" fontId="0" fillId="0" borderId="10" xfId="0" applyBorder="1"/>
    <xf numFmtId="0" fontId="12" fillId="13" borderId="15" xfId="0" applyFont="1" applyFill="1" applyBorder="1" applyAlignment="1">
      <alignment horizontal="left" vertical="center" wrapText="1"/>
    </xf>
    <xf numFmtId="164" fontId="4" fillId="9" borderId="0" xfId="0" applyNumberFormat="1" applyFont="1" applyFill="1" applyAlignment="1" applyProtection="1">
      <alignment horizontal="left" vertical="center" wrapText="1"/>
      <protection locked="0"/>
    </xf>
    <xf numFmtId="0" fontId="7" fillId="0" borderId="11" xfId="0" applyFont="1" applyBorder="1"/>
    <xf numFmtId="0" fontId="4" fillId="0" borderId="15" xfId="0" applyFont="1" applyBorder="1" applyAlignment="1">
      <alignment vertical="top" wrapText="1"/>
    </xf>
    <xf numFmtId="0" fontId="7" fillId="0" borderId="10" xfId="0" applyFont="1" applyBorder="1"/>
    <xf numFmtId="0" fontId="12" fillId="6" borderId="36" xfId="0" applyFont="1" applyFill="1" applyBorder="1" applyAlignment="1">
      <alignment horizontal="left" vertical="center" wrapText="1"/>
    </xf>
    <xf numFmtId="0" fontId="7" fillId="0" borderId="21" xfId="0" applyFont="1" applyBorder="1"/>
    <xf numFmtId="0" fontId="7" fillId="0" borderId="35" xfId="0" applyFont="1" applyBorder="1"/>
    <xf numFmtId="0" fontId="9" fillId="6" borderId="24" xfId="0" applyFont="1" applyFill="1" applyBorder="1" applyAlignment="1">
      <alignment horizontal="left" vertical="center" wrapText="1"/>
    </xf>
    <xf numFmtId="0" fontId="9" fillId="6" borderId="2"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22" fillId="6"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12" fillId="13" borderId="15" xfId="0" applyFont="1" applyFill="1" applyBorder="1" applyAlignment="1">
      <alignment vertical="center" wrapText="1"/>
    </xf>
    <xf numFmtId="0" fontId="9" fillId="7" borderId="38" xfId="0" applyFont="1" applyFill="1" applyBorder="1" applyAlignment="1">
      <alignment horizontal="center" vertical="center" wrapText="1"/>
    </xf>
    <xf numFmtId="3" fontId="17" fillId="8" borderId="22" xfId="0" applyNumberFormat="1" applyFont="1" applyFill="1" applyBorder="1" applyAlignment="1">
      <alignment horizontal="center" vertical="center" wrapText="1"/>
    </xf>
    <xf numFmtId="0" fontId="9" fillId="7" borderId="39" xfId="0" applyFont="1" applyFill="1" applyBorder="1" applyAlignment="1">
      <alignment horizontal="center" vertical="center" wrapText="1"/>
    </xf>
    <xf numFmtId="164" fontId="17" fillId="8" borderId="2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0" fillId="0" borderId="8" xfId="0" applyBorder="1" applyAlignment="1"/>
    <xf numFmtId="0" fontId="0" fillId="0" borderId="9" xfId="0" applyBorder="1" applyAlignment="1"/>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0" fillId="0" borderId="0" xfId="0" applyAlignment="1"/>
    <xf numFmtId="0" fontId="0" fillId="0" borderId="11" xfId="0" applyBorder="1" applyAlignment="1"/>
    <xf numFmtId="0" fontId="10" fillId="0" borderId="16"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5" xfId="0" applyBorder="1" applyAlignment="1"/>
    <xf numFmtId="0" fontId="0" fillId="0" borderId="17" xfId="0" applyBorder="1" applyAlignment="1"/>
    <xf numFmtId="0" fontId="21" fillId="0" borderId="18" xfId="0" applyFont="1" applyBorder="1" applyAlignment="1">
      <alignment wrapText="1"/>
    </xf>
    <xf numFmtId="0" fontId="0" fillId="0" borderId="19" xfId="0" applyBorder="1" applyAlignment="1"/>
    <xf numFmtId="0" fontId="0" fillId="0" borderId="2" xfId="0" applyBorder="1" applyAlignment="1">
      <alignment vertical="top" wrapText="1"/>
    </xf>
    <xf numFmtId="0" fontId="0" fillId="0" borderId="3" xfId="0" applyBorder="1" applyAlignment="1">
      <alignment vertical="top"/>
    </xf>
    <xf numFmtId="0" fontId="19" fillId="5" borderId="12" xfId="0" applyFont="1" applyFill="1"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9" fillId="6" borderId="12" xfId="0" applyFont="1" applyFill="1" applyBorder="1" applyAlignment="1">
      <alignment horizontal="center" vertical="top" wrapText="1"/>
    </xf>
    <xf numFmtId="0" fontId="9" fillId="6" borderId="4" xfId="0" applyFont="1" applyFill="1" applyBorder="1" applyAlignment="1">
      <alignment horizontal="center" vertical="top" wrapText="1"/>
    </xf>
    <xf numFmtId="0" fontId="0" fillId="0" borderId="1" xfId="0" applyBorder="1" applyAlignment="1">
      <alignment horizontal="left" vertical="top" wrapText="1"/>
    </xf>
    <xf numFmtId="0" fontId="19" fillId="5" borderId="16" xfId="0" applyFont="1" applyFill="1" applyBorder="1" applyAlignment="1">
      <alignment horizontal="left" vertical="center" wrapText="1"/>
    </xf>
    <xf numFmtId="0" fontId="0" fillId="0" borderId="5" xfId="0" applyBorder="1" applyAlignment="1">
      <alignment horizontal="left" vertical="center" wrapText="1"/>
    </xf>
    <xf numFmtId="0" fontId="19" fillId="5" borderId="5" xfId="0" applyFont="1" applyFill="1" applyBorder="1" applyAlignment="1">
      <alignment horizontal="left" vertical="center" wrapText="1"/>
    </xf>
    <xf numFmtId="0" fontId="0" fillId="5" borderId="5" xfId="0" applyFill="1" applyBorder="1" applyAlignment="1">
      <alignment horizontal="left" vertical="center" wrapText="1"/>
    </xf>
    <xf numFmtId="0" fontId="0" fillId="5" borderId="17" xfId="0" applyFill="1" applyBorder="1" applyAlignment="1">
      <alignment horizontal="left" vertical="center"/>
    </xf>
    <xf numFmtId="0" fontId="9" fillId="6" borderId="12" xfId="0" applyFont="1" applyFill="1" applyBorder="1" applyAlignment="1">
      <alignment horizontal="left" vertical="center" wrapText="1"/>
    </xf>
    <xf numFmtId="0" fontId="9" fillId="6" borderId="4" xfId="0" applyFont="1" applyFill="1" applyBorder="1" applyAlignment="1">
      <alignment horizontal="left" vertical="center" wrapText="1"/>
    </xf>
    <xf numFmtId="0" fontId="0" fillId="0" borderId="24" xfId="0" applyBorder="1" applyAlignment="1">
      <alignment horizontal="left" vertical="top" wrapText="1"/>
    </xf>
    <xf numFmtId="0" fontId="0" fillId="0" borderId="23" xfId="0" applyBorder="1" applyAlignment="1">
      <alignment horizontal="left" vertical="top" wrapText="1"/>
    </xf>
    <xf numFmtId="0" fontId="0" fillId="0" borderId="3" xfId="0" applyBorder="1" applyAlignment="1">
      <alignment vertical="top" wrapText="1"/>
    </xf>
    <xf numFmtId="0" fontId="12" fillId="3" borderId="25"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7" xfId="0" applyFont="1" applyFill="1" applyBorder="1" applyAlignment="1">
      <alignment horizontal="left" vertical="center" wrapText="1"/>
    </xf>
    <xf numFmtId="0" fontId="8" fillId="2" borderId="2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4" fillId="0" borderId="15" xfId="0" applyFont="1" applyBorder="1" applyAlignment="1">
      <alignment horizontal="left" vertical="center" wrapText="1"/>
    </xf>
    <xf numFmtId="0" fontId="14" fillId="0" borderId="1" xfId="0" applyFont="1" applyBorder="1" applyAlignment="1">
      <alignment horizontal="left" vertical="center" wrapText="1"/>
    </xf>
    <xf numFmtId="0" fontId="14" fillId="0" borderId="14" xfId="0" applyFont="1" applyBorder="1" applyAlignment="1">
      <alignment horizontal="left" vertical="center" wrapText="1"/>
    </xf>
    <xf numFmtId="0" fontId="23" fillId="11" borderId="31" xfId="0" applyFont="1" applyFill="1" applyBorder="1" applyAlignment="1">
      <alignment horizontal="right" vertical="center"/>
    </xf>
    <xf numFmtId="0" fontId="0" fillId="0" borderId="32" xfId="0" applyBorder="1" applyAlignment="1">
      <alignment horizontal="right" vertical="center"/>
    </xf>
    <xf numFmtId="0" fontId="0" fillId="0" borderId="33" xfId="0" applyBorder="1" applyAlignment="1">
      <alignment vertical="center"/>
    </xf>
    <xf numFmtId="0" fontId="12" fillId="6" borderId="15" xfId="0" applyFont="1" applyFill="1" applyBorder="1" applyAlignment="1">
      <alignment horizontal="left" vertical="center" wrapText="1"/>
    </xf>
    <xf numFmtId="0" fontId="25" fillId="6" borderId="1" xfId="0" applyFont="1" applyFill="1" applyBorder="1" applyAlignment="1"/>
    <xf numFmtId="0" fontId="0" fillId="0" borderId="1" xfId="0" applyBorder="1" applyAlignment="1"/>
    <xf numFmtId="0" fontId="25"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4" xfId="0" applyBorder="1" applyAlignment="1">
      <alignment vertical="top" wrapText="1"/>
    </xf>
  </cellXfs>
  <cellStyles count="59">
    <cellStyle name="Procent" xfId="1" builtinId="5"/>
    <cellStyle name="Procent 2" xfId="5" xr:uid="{00000000-0005-0000-0000-000001000000}"/>
    <cellStyle name="Procent 2 2" xfId="11" xr:uid="{00000000-0005-0000-0000-000002000000}"/>
    <cellStyle name="Procent 2 2 2" xfId="17" xr:uid="{00000000-0005-0000-0000-000003000000}"/>
    <cellStyle name="Procent 2 2 2 2" xfId="46" xr:uid="{00000000-0005-0000-0000-000004000000}"/>
    <cellStyle name="Procent 2 2 3" xfId="23" xr:uid="{00000000-0005-0000-0000-000005000000}"/>
    <cellStyle name="Procent 2 2 3 2" xfId="52" xr:uid="{00000000-0005-0000-0000-000006000000}"/>
    <cellStyle name="Procent 2 2 4" xfId="40" xr:uid="{00000000-0005-0000-0000-000007000000}"/>
    <cellStyle name="Procent 2 3" xfId="14" xr:uid="{00000000-0005-0000-0000-000008000000}"/>
    <cellStyle name="Procent 2 3 2" xfId="26" xr:uid="{00000000-0005-0000-0000-000009000000}"/>
    <cellStyle name="Procent 2 3 2 2" xfId="55" xr:uid="{00000000-0005-0000-0000-00000A000000}"/>
    <cellStyle name="Procent 2 3 3" xfId="43" xr:uid="{00000000-0005-0000-0000-00000B000000}"/>
    <cellStyle name="Procent 2 4" xfId="29" xr:uid="{00000000-0005-0000-0000-00000C000000}"/>
    <cellStyle name="Procent 2 4 2" xfId="58" xr:uid="{00000000-0005-0000-0000-00000D000000}"/>
    <cellStyle name="Procent 2 5" xfId="20" xr:uid="{00000000-0005-0000-0000-00000E000000}"/>
    <cellStyle name="Procent 2 5 2" xfId="49" xr:uid="{00000000-0005-0000-0000-00000F000000}"/>
    <cellStyle name="Procent 2 6" xfId="8" xr:uid="{00000000-0005-0000-0000-000010000000}"/>
    <cellStyle name="Procent 2 6 2" xfId="37" xr:uid="{00000000-0005-0000-0000-000011000000}"/>
    <cellStyle name="Procent 2 7" xfId="34" xr:uid="{00000000-0005-0000-0000-000012000000}"/>
    <cellStyle name="Standaard" xfId="0" builtinId="0"/>
    <cellStyle name="Standaard 2" xfId="4" xr:uid="{00000000-0005-0000-0000-000014000000}"/>
    <cellStyle name="Standaard 2 2" xfId="31" xr:uid="{00000000-0005-0000-0000-000015000000}"/>
    <cellStyle name="Standaard 3" xfId="2" xr:uid="{00000000-0005-0000-0000-000016000000}"/>
    <cellStyle name="Standaard 3 2" xfId="9" xr:uid="{00000000-0005-0000-0000-000017000000}"/>
    <cellStyle name="Standaard 3 2 2" xfId="15" xr:uid="{00000000-0005-0000-0000-000018000000}"/>
    <cellStyle name="Standaard 3 2 2 2" xfId="44" xr:uid="{00000000-0005-0000-0000-000019000000}"/>
    <cellStyle name="Standaard 3 2 3" xfId="21" xr:uid="{00000000-0005-0000-0000-00001A000000}"/>
    <cellStyle name="Standaard 3 2 3 2" xfId="50" xr:uid="{00000000-0005-0000-0000-00001B000000}"/>
    <cellStyle name="Standaard 3 2 4" xfId="38" xr:uid="{00000000-0005-0000-0000-00001C000000}"/>
    <cellStyle name="Standaard 3 3" xfId="12" xr:uid="{00000000-0005-0000-0000-00001D000000}"/>
    <cellStyle name="Standaard 3 3 2" xfId="24" xr:uid="{00000000-0005-0000-0000-00001E000000}"/>
    <cellStyle name="Standaard 3 3 2 2" xfId="53" xr:uid="{00000000-0005-0000-0000-00001F000000}"/>
    <cellStyle name="Standaard 3 3 3" xfId="41" xr:uid="{00000000-0005-0000-0000-000020000000}"/>
    <cellStyle name="Standaard 3 4" xfId="27" xr:uid="{00000000-0005-0000-0000-000021000000}"/>
    <cellStyle name="Standaard 3 4 2" xfId="56" xr:uid="{00000000-0005-0000-0000-000022000000}"/>
    <cellStyle name="Standaard 3 5" xfId="18" xr:uid="{00000000-0005-0000-0000-000023000000}"/>
    <cellStyle name="Standaard 3 5 2" xfId="47" xr:uid="{00000000-0005-0000-0000-000024000000}"/>
    <cellStyle name="Standaard 3 6" xfId="6" xr:uid="{00000000-0005-0000-0000-000025000000}"/>
    <cellStyle name="Standaard 3 6 2" xfId="35" xr:uid="{00000000-0005-0000-0000-000026000000}"/>
    <cellStyle name="Standaard 3 7" xfId="32" xr:uid="{00000000-0005-0000-0000-000027000000}"/>
    <cellStyle name="Standaard 4" xfId="30" xr:uid="{00000000-0005-0000-0000-000028000000}"/>
    <cellStyle name="Valuta 2" xfId="3" xr:uid="{00000000-0005-0000-0000-000029000000}"/>
    <cellStyle name="Valuta 2 2" xfId="10" xr:uid="{00000000-0005-0000-0000-00002A000000}"/>
    <cellStyle name="Valuta 2 2 2" xfId="16" xr:uid="{00000000-0005-0000-0000-00002B000000}"/>
    <cellStyle name="Valuta 2 2 2 2" xfId="45" xr:uid="{00000000-0005-0000-0000-00002C000000}"/>
    <cellStyle name="Valuta 2 2 3" xfId="22" xr:uid="{00000000-0005-0000-0000-00002D000000}"/>
    <cellStyle name="Valuta 2 2 3 2" xfId="51" xr:uid="{00000000-0005-0000-0000-00002E000000}"/>
    <cellStyle name="Valuta 2 2 4" xfId="39" xr:uid="{00000000-0005-0000-0000-00002F000000}"/>
    <cellStyle name="Valuta 2 3" xfId="13" xr:uid="{00000000-0005-0000-0000-000030000000}"/>
    <cellStyle name="Valuta 2 3 2" xfId="25" xr:uid="{00000000-0005-0000-0000-000031000000}"/>
    <cellStyle name="Valuta 2 3 2 2" xfId="54" xr:uid="{00000000-0005-0000-0000-000032000000}"/>
    <cellStyle name="Valuta 2 3 3" xfId="42" xr:uid="{00000000-0005-0000-0000-000033000000}"/>
    <cellStyle name="Valuta 2 4" xfId="28" xr:uid="{00000000-0005-0000-0000-000034000000}"/>
    <cellStyle name="Valuta 2 4 2" xfId="57" xr:uid="{00000000-0005-0000-0000-000035000000}"/>
    <cellStyle name="Valuta 2 5" xfId="19" xr:uid="{00000000-0005-0000-0000-000036000000}"/>
    <cellStyle name="Valuta 2 5 2" xfId="48" xr:uid="{00000000-0005-0000-0000-000037000000}"/>
    <cellStyle name="Valuta 2 6" xfId="7" xr:uid="{00000000-0005-0000-0000-000038000000}"/>
    <cellStyle name="Valuta 2 6 2" xfId="36" xr:uid="{00000000-0005-0000-0000-000039000000}"/>
    <cellStyle name="Valuta 2 7" xfId="33" xr:uid="{00000000-0005-0000-0000-00003A000000}"/>
  </cellStyles>
  <dxfs count="4">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colors>
    <mruColors>
      <color rgb="FF0D59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opLeftCell="B1" zoomScaleNormal="100" workbookViewId="0">
      <pane ySplit="3" topLeftCell="A4" activePane="bottomLeft" state="frozen"/>
      <selection pane="bottomLeft" activeCell="O9" sqref="O9"/>
    </sheetView>
  </sheetViews>
  <sheetFormatPr defaultColWidth="9.140625" defaultRowHeight="0" customHeight="1" zeroHeight="1" x14ac:dyDescent="0.2"/>
  <cols>
    <col min="1" max="1" width="3.42578125" bestFit="1" customWidth="1"/>
    <col min="2" max="2" width="44.5703125" bestFit="1" customWidth="1"/>
    <col min="3" max="3" width="66.5703125" customWidth="1"/>
    <col min="4" max="4" width="9.85546875" bestFit="1" customWidth="1"/>
    <col min="5" max="5" width="11" bestFit="1" customWidth="1"/>
    <col min="6" max="6" width="22.7109375" customWidth="1"/>
    <col min="7" max="7" width="15" customWidth="1"/>
    <col min="8" max="10" width="22.7109375" customWidth="1"/>
    <col min="11" max="11" width="17.28515625" customWidth="1"/>
    <col min="12" max="12" width="23" bestFit="1" customWidth="1"/>
    <col min="13" max="13" width="0" hidden="1" customWidth="1"/>
  </cols>
  <sheetData>
    <row r="1" spans="1:13" ht="50.25" customHeight="1" x14ac:dyDescent="0.2">
      <c r="A1" s="78" t="s">
        <v>0</v>
      </c>
      <c r="B1" s="79"/>
      <c r="C1" s="79"/>
      <c r="D1" s="79"/>
      <c r="E1" s="79"/>
      <c r="F1" s="79"/>
      <c r="G1" s="79"/>
      <c r="H1" s="79"/>
      <c r="I1" s="79"/>
      <c r="J1" s="79"/>
      <c r="K1" s="80"/>
      <c r="L1" s="81"/>
      <c r="M1" t="s">
        <v>1</v>
      </c>
    </row>
    <row r="2" spans="1:13" ht="22.5" customHeight="1" x14ac:dyDescent="0.2">
      <c r="A2" s="82" t="s">
        <v>2</v>
      </c>
      <c r="B2" s="83"/>
      <c r="C2" s="83"/>
      <c r="D2" s="83"/>
      <c r="E2" s="83"/>
      <c r="F2" s="83"/>
      <c r="G2" s="83"/>
      <c r="H2" s="83"/>
      <c r="I2" s="83"/>
      <c r="J2" s="83"/>
      <c r="K2" s="84"/>
      <c r="L2" s="85"/>
      <c r="M2" t="s">
        <v>3</v>
      </c>
    </row>
    <row r="3" spans="1:13" ht="90" customHeight="1" x14ac:dyDescent="0.2">
      <c r="A3" s="86" t="s">
        <v>4</v>
      </c>
      <c r="B3" s="87"/>
      <c r="C3" s="87"/>
      <c r="D3" s="87"/>
      <c r="E3" s="87"/>
      <c r="F3" s="87"/>
      <c r="G3" s="87"/>
      <c r="H3" s="87"/>
      <c r="I3" s="87"/>
      <c r="J3" s="87"/>
      <c r="K3" s="88"/>
      <c r="L3" s="89"/>
      <c r="M3" s="40" t="s">
        <v>5</v>
      </c>
    </row>
    <row r="4" spans="1:13" ht="38.25" customHeight="1" x14ac:dyDescent="0.2">
      <c r="A4" s="94" t="s">
        <v>6</v>
      </c>
      <c r="B4" s="95"/>
      <c r="C4" s="95"/>
      <c r="D4" s="95"/>
      <c r="E4" s="95"/>
      <c r="F4" s="95"/>
      <c r="G4" s="95"/>
      <c r="H4" s="95"/>
      <c r="I4" s="95"/>
      <c r="J4" s="95"/>
      <c r="K4" s="95"/>
      <c r="L4" s="96"/>
      <c r="M4" s="40" t="s">
        <v>7</v>
      </c>
    </row>
    <row r="5" spans="1:13" ht="42" customHeight="1" x14ac:dyDescent="0.2">
      <c r="A5" s="97"/>
      <c r="B5" s="98"/>
      <c r="C5" s="19" t="s">
        <v>8</v>
      </c>
      <c r="D5" s="20" t="s">
        <v>9</v>
      </c>
      <c r="E5" s="20" t="s">
        <v>10</v>
      </c>
      <c r="F5" s="21" t="s">
        <v>11</v>
      </c>
      <c r="G5" s="22"/>
      <c r="H5" s="22" t="s">
        <v>12</v>
      </c>
      <c r="I5" s="21" t="s">
        <v>13</v>
      </c>
      <c r="J5" s="22" t="s">
        <v>14</v>
      </c>
      <c r="K5" s="21" t="s">
        <v>15</v>
      </c>
      <c r="L5" s="23" t="s">
        <v>16</v>
      </c>
    </row>
    <row r="6" spans="1:13" ht="40.5" customHeight="1" x14ac:dyDescent="0.2">
      <c r="A6" s="24">
        <v>1</v>
      </c>
      <c r="B6" s="99" t="s">
        <v>17</v>
      </c>
      <c r="C6" s="1" t="s">
        <v>18</v>
      </c>
      <c r="D6" s="12" t="s">
        <v>19</v>
      </c>
      <c r="E6" s="12" t="s">
        <v>19</v>
      </c>
      <c r="F6" s="11" t="s">
        <v>20</v>
      </c>
      <c r="G6" s="22"/>
      <c r="H6" s="12" t="s">
        <v>21</v>
      </c>
      <c r="I6" s="12" t="s">
        <v>21</v>
      </c>
      <c r="J6" s="12" t="s">
        <v>21</v>
      </c>
      <c r="K6" s="12" t="s">
        <v>21</v>
      </c>
      <c r="L6" s="25" t="s">
        <v>21</v>
      </c>
    </row>
    <row r="7" spans="1:13" ht="76.5" x14ac:dyDescent="0.2">
      <c r="A7" s="24">
        <v>2</v>
      </c>
      <c r="B7" s="99"/>
      <c r="C7" s="3" t="s">
        <v>22</v>
      </c>
      <c r="D7" s="12" t="s">
        <v>19</v>
      </c>
      <c r="E7" s="12" t="s">
        <v>19</v>
      </c>
      <c r="F7" s="11" t="s">
        <v>20</v>
      </c>
      <c r="G7" s="22"/>
      <c r="H7" s="26" t="s">
        <v>23</v>
      </c>
      <c r="I7" s="27" t="s">
        <v>1</v>
      </c>
      <c r="J7" s="28">
        <v>0</v>
      </c>
      <c r="K7" s="10">
        <v>500</v>
      </c>
      <c r="L7" s="29" t="str">
        <f>IF(I7="Maak uw keuze (verplicht!)","Keuze maken in kolom G",IF(I7="Nee, niet verkrijgbaar",0,IF(I7="Ja, optioneel (tegen meerprijs)",0.3*K7,IF(I7="Ja, standaard onderdeel van (prijs) basisuitvoering",K7))))</f>
        <v>Keuze maken in kolom G</v>
      </c>
    </row>
    <row r="8" spans="1:13" ht="28.5" customHeight="1" x14ac:dyDescent="0.2">
      <c r="A8" s="100" t="s">
        <v>24</v>
      </c>
      <c r="B8" s="101"/>
      <c r="C8" s="101"/>
      <c r="D8" s="101"/>
      <c r="E8" s="101"/>
      <c r="F8" s="101"/>
      <c r="G8" s="30"/>
      <c r="H8" s="102" t="s">
        <v>25</v>
      </c>
      <c r="I8" s="103"/>
      <c r="J8" s="103"/>
      <c r="K8" s="103"/>
      <c r="L8" s="104"/>
    </row>
    <row r="9" spans="1:13" ht="38.25" x14ac:dyDescent="0.2">
      <c r="A9" s="105" t="s">
        <v>26</v>
      </c>
      <c r="B9" s="106"/>
      <c r="C9" s="31" t="s">
        <v>8</v>
      </c>
      <c r="D9" s="32" t="s">
        <v>9</v>
      </c>
      <c r="E9" s="32" t="s">
        <v>10</v>
      </c>
      <c r="F9" s="31" t="s">
        <v>11</v>
      </c>
      <c r="G9" s="33"/>
      <c r="H9" s="33" t="s">
        <v>12</v>
      </c>
      <c r="I9" s="31" t="s">
        <v>13</v>
      </c>
      <c r="J9" s="33" t="s">
        <v>14</v>
      </c>
      <c r="K9" s="31" t="s">
        <v>15</v>
      </c>
      <c r="L9" s="34" t="s">
        <v>16</v>
      </c>
    </row>
    <row r="10" spans="1:13" ht="63.75" x14ac:dyDescent="0.2">
      <c r="A10" s="39">
        <v>3</v>
      </c>
      <c r="B10" s="18" t="s">
        <v>27</v>
      </c>
      <c r="C10" s="1" t="s">
        <v>28</v>
      </c>
      <c r="D10" s="12" t="s">
        <v>19</v>
      </c>
      <c r="E10" s="12"/>
      <c r="F10" s="11" t="s">
        <v>20</v>
      </c>
      <c r="G10" s="33"/>
      <c r="H10" s="1" t="s">
        <v>29</v>
      </c>
      <c r="I10" s="27" t="s">
        <v>1</v>
      </c>
      <c r="J10" s="28">
        <v>0</v>
      </c>
      <c r="K10" s="10">
        <v>500</v>
      </c>
      <c r="L10" s="29" t="str">
        <f>IF(I10="Maak uw keuze (verplicht!)","Keuze maken in kolom G",IF(I10="Nee, niet verkrijgbaar",0,IF(I10="Ja, optioneel (tegen meerprijs)",0.3*K10,IF(I10="Ja, standaard onderdeel van (prijs) basisuitvoering",K10))))</f>
        <v>Keuze maken in kolom G</v>
      </c>
    </row>
    <row r="11" spans="1:13" ht="51" x14ac:dyDescent="0.2">
      <c r="A11" s="24">
        <v>4</v>
      </c>
      <c r="B11" s="92" t="s">
        <v>30</v>
      </c>
      <c r="C11" s="1" t="s">
        <v>31</v>
      </c>
      <c r="D11" s="12" t="s">
        <v>19</v>
      </c>
      <c r="E11" s="12"/>
      <c r="F11" s="11" t="s">
        <v>20</v>
      </c>
      <c r="G11" s="33"/>
      <c r="H11" s="1"/>
      <c r="I11" s="12" t="s">
        <v>21</v>
      </c>
      <c r="J11" s="12"/>
      <c r="K11" s="12" t="s">
        <v>21</v>
      </c>
      <c r="L11" s="25" t="s">
        <v>21</v>
      </c>
    </row>
    <row r="12" spans="1:13" ht="25.5" x14ac:dyDescent="0.2">
      <c r="A12" s="24">
        <v>5</v>
      </c>
      <c r="B12" s="93"/>
      <c r="C12" s="3" t="s">
        <v>32</v>
      </c>
      <c r="D12" s="12" t="s">
        <v>19</v>
      </c>
      <c r="E12" s="12"/>
      <c r="F12" s="11" t="s">
        <v>20</v>
      </c>
      <c r="G12" s="33"/>
      <c r="H12" s="3"/>
      <c r="I12" s="12" t="s">
        <v>21</v>
      </c>
      <c r="J12" s="12"/>
      <c r="K12" s="12" t="s">
        <v>21</v>
      </c>
      <c r="L12" s="25" t="s">
        <v>21</v>
      </c>
    </row>
    <row r="13" spans="1:13" ht="51" x14ac:dyDescent="0.2">
      <c r="A13" s="39">
        <v>6</v>
      </c>
      <c r="B13" s="1" t="s">
        <v>33</v>
      </c>
      <c r="C13" s="1" t="s">
        <v>34</v>
      </c>
      <c r="D13" s="12" t="s">
        <v>19</v>
      </c>
      <c r="E13" s="12"/>
      <c r="F13" s="11" t="s">
        <v>20</v>
      </c>
      <c r="G13" s="33"/>
      <c r="H13" s="1"/>
      <c r="I13" s="12" t="s">
        <v>21</v>
      </c>
      <c r="J13" s="12"/>
      <c r="K13" s="8" t="s">
        <v>21</v>
      </c>
      <c r="L13" s="38" t="s">
        <v>21</v>
      </c>
    </row>
    <row r="14" spans="1:13" ht="38.25" x14ac:dyDescent="0.2">
      <c r="A14" s="107">
        <v>7</v>
      </c>
      <c r="B14" s="92" t="s">
        <v>35</v>
      </c>
      <c r="C14" s="3" t="s">
        <v>36</v>
      </c>
      <c r="D14" s="12" t="s">
        <v>19</v>
      </c>
      <c r="E14" s="12"/>
      <c r="F14" s="11" t="s">
        <v>20</v>
      </c>
      <c r="G14" s="33"/>
      <c r="H14" s="3"/>
      <c r="I14" s="12" t="s">
        <v>21</v>
      </c>
      <c r="J14" s="12"/>
      <c r="K14" s="8" t="s">
        <v>21</v>
      </c>
      <c r="L14" s="38" t="s">
        <v>21</v>
      </c>
    </row>
    <row r="15" spans="1:13" ht="38.25" x14ac:dyDescent="0.2">
      <c r="A15" s="108"/>
      <c r="B15" s="109"/>
      <c r="C15" s="1" t="s">
        <v>37</v>
      </c>
      <c r="D15" s="12" t="s">
        <v>19</v>
      </c>
      <c r="E15" s="12"/>
      <c r="F15" s="11" t="s">
        <v>20</v>
      </c>
      <c r="G15" s="33"/>
      <c r="H15" s="1"/>
      <c r="I15" s="12" t="s">
        <v>21</v>
      </c>
      <c r="J15" s="12"/>
      <c r="K15" s="8" t="s">
        <v>21</v>
      </c>
      <c r="L15" s="38" t="s">
        <v>21</v>
      </c>
    </row>
    <row r="16" spans="1:13" ht="25.5" x14ac:dyDescent="0.2">
      <c r="A16" s="39">
        <v>8</v>
      </c>
      <c r="B16" s="92" t="s">
        <v>38</v>
      </c>
      <c r="C16" s="3" t="s">
        <v>39</v>
      </c>
      <c r="D16" s="12" t="s">
        <v>19</v>
      </c>
      <c r="E16" s="12"/>
      <c r="F16" s="11" t="s">
        <v>20</v>
      </c>
      <c r="G16" s="33"/>
      <c r="I16" s="12" t="s">
        <v>21</v>
      </c>
      <c r="J16" s="12"/>
      <c r="K16" s="8" t="s">
        <v>21</v>
      </c>
      <c r="L16" s="38" t="s">
        <v>21</v>
      </c>
    </row>
    <row r="17" spans="1:12" ht="22.5" customHeight="1" x14ac:dyDescent="0.2">
      <c r="A17" s="24">
        <v>9</v>
      </c>
      <c r="B17" s="109"/>
      <c r="C17" s="1" t="s">
        <v>40</v>
      </c>
      <c r="D17" s="12" t="s">
        <v>19</v>
      </c>
      <c r="E17" s="12"/>
      <c r="F17" s="11" t="s">
        <v>20</v>
      </c>
      <c r="G17" s="33"/>
      <c r="H17" s="1"/>
      <c r="I17" s="12" t="s">
        <v>21</v>
      </c>
      <c r="J17" s="12"/>
      <c r="K17" s="8" t="s">
        <v>21</v>
      </c>
      <c r="L17" s="38" t="s">
        <v>21</v>
      </c>
    </row>
    <row r="18" spans="1:12" ht="18.75" customHeight="1" x14ac:dyDescent="0.2">
      <c r="A18" s="24">
        <v>10</v>
      </c>
      <c r="B18" s="1" t="s">
        <v>41</v>
      </c>
      <c r="C18" s="1" t="s">
        <v>42</v>
      </c>
      <c r="D18" s="12" t="s">
        <v>19</v>
      </c>
      <c r="E18" s="12"/>
      <c r="F18" s="11" t="s">
        <v>20</v>
      </c>
      <c r="G18" s="33"/>
      <c r="H18" s="1"/>
      <c r="I18" s="12" t="s">
        <v>21</v>
      </c>
      <c r="J18" s="12"/>
      <c r="K18" s="8" t="s">
        <v>21</v>
      </c>
      <c r="L18" s="38" t="s">
        <v>21</v>
      </c>
    </row>
    <row r="19" spans="1:12" ht="25.5" x14ac:dyDescent="0.2">
      <c r="A19" s="39">
        <v>11</v>
      </c>
      <c r="B19" s="1" t="s">
        <v>43</v>
      </c>
      <c r="C19" s="1" t="s">
        <v>44</v>
      </c>
      <c r="D19" s="12" t="s">
        <v>19</v>
      </c>
      <c r="E19" s="12"/>
      <c r="F19" s="11" t="s">
        <v>20</v>
      </c>
      <c r="G19" s="33"/>
      <c r="H19" s="1"/>
      <c r="I19" s="12" t="s">
        <v>21</v>
      </c>
      <c r="J19" s="12"/>
      <c r="K19" s="8" t="s">
        <v>21</v>
      </c>
      <c r="L19" s="38" t="s">
        <v>21</v>
      </c>
    </row>
    <row r="20" spans="1:12" ht="51" x14ac:dyDescent="0.2">
      <c r="A20" s="24">
        <v>12</v>
      </c>
      <c r="B20" s="1" t="s">
        <v>45</v>
      </c>
      <c r="C20" s="1" t="s">
        <v>46</v>
      </c>
      <c r="D20" s="12" t="s">
        <v>19</v>
      </c>
      <c r="E20" s="12"/>
      <c r="F20" s="11" t="s">
        <v>20</v>
      </c>
      <c r="G20" s="33"/>
      <c r="H20" s="3" t="s">
        <v>47</v>
      </c>
      <c r="I20" s="27" t="s">
        <v>1</v>
      </c>
      <c r="J20" s="28">
        <v>0</v>
      </c>
      <c r="K20" s="10">
        <v>500</v>
      </c>
      <c r="L20" s="29" t="str">
        <f>IF(I20="Maak uw keuze (verplicht!)","Keuze maken in kolom G",IF(I20="Nee, niet verkrijgbaar",0,IF(I20="Ja, optioneel (tegen meerprijs)",0.3*K20,IF(I20="Ja, standaard onderdeel van (prijs) basisuitvoering",K20))))</f>
        <v>Keuze maken in kolom G</v>
      </c>
    </row>
    <row r="21" spans="1:12" ht="12.75" x14ac:dyDescent="0.2">
      <c r="A21" s="24">
        <v>13</v>
      </c>
      <c r="B21" s="1" t="s">
        <v>48</v>
      </c>
      <c r="C21" s="13" t="s">
        <v>49</v>
      </c>
      <c r="D21" s="12" t="s">
        <v>19</v>
      </c>
      <c r="E21" s="12"/>
      <c r="F21" s="11" t="s">
        <v>20</v>
      </c>
      <c r="G21" s="33"/>
      <c r="H21" s="13"/>
      <c r="I21" s="12" t="s">
        <v>21</v>
      </c>
      <c r="J21" s="12"/>
      <c r="K21" s="8" t="s">
        <v>21</v>
      </c>
      <c r="L21" s="38" t="s">
        <v>21</v>
      </c>
    </row>
    <row r="22" spans="1:12" ht="38.25" x14ac:dyDescent="0.2">
      <c r="A22" s="39">
        <v>14</v>
      </c>
      <c r="B22" s="1" t="s">
        <v>50</v>
      </c>
      <c r="C22" s="1" t="s">
        <v>51</v>
      </c>
      <c r="D22" s="12" t="s">
        <v>19</v>
      </c>
      <c r="E22" s="12"/>
      <c r="F22" s="11" t="s">
        <v>20</v>
      </c>
      <c r="G22" s="33"/>
      <c r="H22" s="1"/>
      <c r="I22" s="12" t="s">
        <v>21</v>
      </c>
      <c r="J22" s="12"/>
      <c r="K22" s="8" t="s">
        <v>21</v>
      </c>
      <c r="L22" s="38" t="s">
        <v>21</v>
      </c>
    </row>
    <row r="23" spans="1:12" ht="38.25" x14ac:dyDescent="0.2">
      <c r="A23" s="24">
        <v>15</v>
      </c>
      <c r="B23" s="1" t="s">
        <v>52</v>
      </c>
      <c r="C23" s="1" t="s">
        <v>53</v>
      </c>
      <c r="D23" s="12" t="s">
        <v>19</v>
      </c>
      <c r="E23" s="12"/>
      <c r="F23" s="11" t="s">
        <v>20</v>
      </c>
      <c r="G23" s="33"/>
      <c r="H23" s="1"/>
      <c r="I23" s="12" t="s">
        <v>21</v>
      </c>
      <c r="J23" s="12"/>
      <c r="K23" s="12" t="s">
        <v>21</v>
      </c>
      <c r="L23" s="25" t="s">
        <v>21</v>
      </c>
    </row>
    <row r="24" spans="1:12" s="15" customFormat="1" ht="36" customHeight="1" x14ac:dyDescent="0.25">
      <c r="A24" s="24">
        <v>16</v>
      </c>
      <c r="B24" s="92" t="s">
        <v>54</v>
      </c>
      <c r="C24" s="3" t="s">
        <v>55</v>
      </c>
      <c r="D24" s="12" t="s">
        <v>19</v>
      </c>
      <c r="E24" s="12" t="s">
        <v>19</v>
      </c>
      <c r="F24" s="11" t="s">
        <v>20</v>
      </c>
      <c r="G24" s="33"/>
      <c r="H24" s="3"/>
      <c r="I24" s="12" t="s">
        <v>21</v>
      </c>
      <c r="J24" s="12"/>
      <c r="K24" s="12" t="s">
        <v>21</v>
      </c>
      <c r="L24" s="25" t="s">
        <v>21</v>
      </c>
    </row>
    <row r="25" spans="1:12" ht="25.5" x14ac:dyDescent="0.2">
      <c r="A25" s="39">
        <v>17</v>
      </c>
      <c r="B25" s="109"/>
      <c r="C25" s="3" t="s">
        <v>56</v>
      </c>
      <c r="D25" s="12" t="s">
        <v>19</v>
      </c>
      <c r="E25" s="12" t="s">
        <v>19</v>
      </c>
      <c r="F25" s="11" t="s">
        <v>20</v>
      </c>
      <c r="G25" s="33"/>
      <c r="H25" s="3"/>
      <c r="I25" s="12" t="s">
        <v>21</v>
      </c>
      <c r="J25" s="12"/>
      <c r="K25" s="12" t="s">
        <v>21</v>
      </c>
      <c r="L25" s="25" t="s">
        <v>21</v>
      </c>
    </row>
    <row r="26" spans="1:12" ht="39" customHeight="1" x14ac:dyDescent="0.2">
      <c r="A26" s="24">
        <v>18</v>
      </c>
      <c r="B26" s="3" t="s">
        <v>57</v>
      </c>
      <c r="C26" s="3" t="s">
        <v>58</v>
      </c>
      <c r="D26" s="8" t="s">
        <v>19</v>
      </c>
      <c r="E26" s="12"/>
      <c r="F26" s="11" t="s">
        <v>20</v>
      </c>
      <c r="G26" s="33"/>
      <c r="H26" s="3"/>
      <c r="I26" s="12" t="s">
        <v>21</v>
      </c>
      <c r="J26" s="12"/>
      <c r="K26" s="12" t="s">
        <v>21</v>
      </c>
      <c r="L26" s="25" t="s">
        <v>21</v>
      </c>
    </row>
    <row r="27" spans="1:12" ht="53.25" customHeight="1" thickBot="1" x14ac:dyDescent="0.3">
      <c r="A27" s="90" t="s">
        <v>59</v>
      </c>
      <c r="B27" s="91"/>
      <c r="C27" s="91"/>
      <c r="D27" s="91"/>
      <c r="E27" s="91"/>
      <c r="F27" s="91"/>
      <c r="G27" s="91"/>
      <c r="H27" s="91"/>
      <c r="I27" s="91"/>
      <c r="J27" s="76" t="s">
        <v>60</v>
      </c>
      <c r="K27" s="76" t="s">
        <v>61</v>
      </c>
      <c r="L27" s="74" t="s">
        <v>62</v>
      </c>
    </row>
    <row r="28" spans="1:12" ht="34.5" customHeight="1" thickBot="1" x14ac:dyDescent="0.25">
      <c r="A28" s="35"/>
      <c r="B28" s="41"/>
      <c r="C28" s="37"/>
      <c r="D28" s="36"/>
      <c r="E28" s="36"/>
      <c r="F28" s="36"/>
      <c r="G28" s="36"/>
      <c r="H28" s="36"/>
      <c r="I28" s="36"/>
      <c r="J28" s="77">
        <f>SUM(J10:J26,J7)</f>
        <v>0</v>
      </c>
      <c r="K28" s="75">
        <f>SUM(K10:K26,K7)</f>
        <v>1500</v>
      </c>
      <c r="L28" s="75">
        <f>SUM(L10:L26,L7)</f>
        <v>0</v>
      </c>
    </row>
    <row r="29" spans="1:12" ht="12.75" x14ac:dyDescent="0.2">
      <c r="A29" s="52"/>
      <c r="B29" s="14"/>
      <c r="C29" s="14"/>
      <c r="L29" s="53"/>
    </row>
    <row r="30" spans="1:12" ht="35.25" customHeight="1" thickBot="1" x14ac:dyDescent="0.25">
      <c r="A30" s="54"/>
      <c r="B30" s="55" t="s">
        <v>63</v>
      </c>
      <c r="C30" s="56" t="s">
        <v>64</v>
      </c>
      <c r="D30" s="37"/>
      <c r="E30" s="37"/>
      <c r="F30" s="37"/>
      <c r="G30" s="37"/>
      <c r="H30" s="37"/>
      <c r="I30" s="37"/>
      <c r="J30" s="37"/>
      <c r="K30" s="37"/>
      <c r="L30" s="57"/>
    </row>
    <row r="31" spans="1:12" ht="12.75" x14ac:dyDescent="0.2">
      <c r="A31" s="14"/>
      <c r="B31" s="14"/>
      <c r="C31" s="14"/>
    </row>
    <row r="32" spans="1:12" ht="12.75" x14ac:dyDescent="0.2">
      <c r="A32" s="14"/>
      <c r="B32" s="14"/>
      <c r="C32" s="14"/>
    </row>
    <row r="33" spans="1:9" ht="12.75" x14ac:dyDescent="0.2">
      <c r="A33" s="14"/>
      <c r="B33" s="14"/>
      <c r="C33" s="14"/>
    </row>
    <row r="34" spans="1:9" ht="12.75" x14ac:dyDescent="0.2">
      <c r="A34" s="14"/>
      <c r="B34" s="14"/>
      <c r="C34" s="14"/>
    </row>
    <row r="35" spans="1:9" ht="12.75" x14ac:dyDescent="0.2">
      <c r="A35" s="14"/>
      <c r="B35" s="14"/>
      <c r="C35" s="14"/>
    </row>
    <row r="36" spans="1:9" ht="12.75" x14ac:dyDescent="0.2">
      <c r="A36" s="14"/>
      <c r="B36" s="14"/>
      <c r="C36" s="14"/>
    </row>
    <row r="37" spans="1:9" ht="12.75" x14ac:dyDescent="0.2">
      <c r="A37" s="14"/>
      <c r="B37" s="14"/>
      <c r="C37" s="14"/>
    </row>
    <row r="38" spans="1:9" ht="12.75" x14ac:dyDescent="0.2">
      <c r="A38" s="14"/>
      <c r="B38" s="14"/>
      <c r="C38" s="14"/>
    </row>
    <row r="39" spans="1:9" ht="12.75" x14ac:dyDescent="0.2">
      <c r="A39" s="14"/>
      <c r="B39" s="14"/>
      <c r="C39" s="14"/>
    </row>
    <row r="40" spans="1:9" ht="12.75" x14ac:dyDescent="0.2">
      <c r="C40" s="14"/>
    </row>
    <row r="41" spans="1:9" ht="12.75" x14ac:dyDescent="0.2">
      <c r="C41" s="14"/>
    </row>
    <row r="42" spans="1:9" ht="12.75" x14ac:dyDescent="0.2"/>
    <row r="43" spans="1:9" ht="12.75" x14ac:dyDescent="0.2">
      <c r="I43" t="s">
        <v>65</v>
      </c>
    </row>
    <row r="44" spans="1:9" ht="12.75" x14ac:dyDescent="0.2"/>
    <row r="45" spans="1:9" ht="12.75" x14ac:dyDescent="0.2"/>
    <row r="46" spans="1:9" ht="12.75" x14ac:dyDescent="0.2"/>
  </sheetData>
  <mergeCells count="15">
    <mergeCell ref="A1:L1"/>
    <mergeCell ref="A2:L2"/>
    <mergeCell ref="A3:L3"/>
    <mergeCell ref="A27:I27"/>
    <mergeCell ref="B11:B12"/>
    <mergeCell ref="A4:L4"/>
    <mergeCell ref="A5:B5"/>
    <mergeCell ref="B6:B7"/>
    <mergeCell ref="A8:F8"/>
    <mergeCell ref="H8:L8"/>
    <mergeCell ref="A9:B9"/>
    <mergeCell ref="A14:A15"/>
    <mergeCell ref="B14:B15"/>
    <mergeCell ref="B16:B17"/>
    <mergeCell ref="B24:B25"/>
  </mergeCells>
  <conditionalFormatting sqref="F6:F7">
    <cfRule type="cellIs" dxfId="3" priority="4" operator="equal">
      <formula>"Nee"</formula>
    </cfRule>
  </conditionalFormatting>
  <conditionalFormatting sqref="F6:F7">
    <cfRule type="cellIs" dxfId="2" priority="3" operator="equal">
      <formula>"Ja"</formula>
    </cfRule>
  </conditionalFormatting>
  <conditionalFormatting sqref="F10:F26">
    <cfRule type="cellIs" dxfId="1" priority="2" operator="equal">
      <formula>"Nee"</formula>
    </cfRule>
  </conditionalFormatting>
  <conditionalFormatting sqref="F10:F26">
    <cfRule type="cellIs" dxfId="0" priority="1" operator="equal">
      <formula>"Ja"</formula>
    </cfRule>
  </conditionalFormatting>
  <dataValidations count="2">
    <dataValidation type="list" allowBlank="1" showInputMessage="1" showErrorMessage="1" sqref="F6:F7 F10:F26" xr:uid="{00000000-0002-0000-0000-000000000000}">
      <formula1>"Maak uw keuze, Ja, Nee"</formula1>
    </dataValidation>
    <dataValidation type="list" allowBlank="1" showInputMessage="1" showErrorMessage="1" sqref="I7 I10 I20" xr:uid="{DA2B28C7-A0B0-4BE1-AB4E-2585E1E1791E}">
      <formula1>$M$1:$M$4</formula1>
    </dataValidation>
  </dataValidations>
  <pageMargins left="0.23622047244094491" right="0.23622047244094491" top="0.74803149606299213" bottom="0.74803149606299213" header="0.31496062992125984" footer="0.31496062992125984"/>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
  <sheetViews>
    <sheetView tabSelected="1" zoomScale="85" zoomScaleNormal="85" workbookViewId="0">
      <selection activeCell="A2" sqref="A2:L2"/>
    </sheetView>
  </sheetViews>
  <sheetFormatPr defaultColWidth="0" defaultRowHeight="12.75" x14ac:dyDescent="0.2"/>
  <cols>
    <col min="1" max="1" width="28.7109375" customWidth="1"/>
    <col min="2" max="2" width="13.28515625" customWidth="1"/>
    <col min="3" max="3" width="24.5703125" customWidth="1"/>
    <col min="4" max="4" width="18" bestFit="1" customWidth="1"/>
    <col min="5" max="6" width="20.7109375" customWidth="1"/>
    <col min="7" max="7" width="24.5703125" customWidth="1"/>
    <col min="8" max="8" width="23.28515625" customWidth="1"/>
    <col min="9" max="9" width="24.28515625" customWidth="1"/>
    <col min="10" max="11" width="17.7109375" customWidth="1"/>
    <col min="12" max="12" width="26.140625" customWidth="1"/>
    <col min="13" max="13" width="9.140625" hidden="1" customWidth="1"/>
    <col min="14" max="15" width="107.42578125" hidden="1" customWidth="1"/>
    <col min="16" max="16384" width="9.140625" hidden="1"/>
  </cols>
  <sheetData>
    <row r="1" spans="1:14" ht="50.1" customHeight="1" x14ac:dyDescent="0.2">
      <c r="A1" s="113" t="str">
        <f>'P7 EisenWensen - TB1'!A1:J1</f>
        <v xml:space="preserve">Bijlage G7 Programma van prijzen, eisen en wensen Perceel 7
Bosbouwwerktuigen (aanbouw- en getrokken) </v>
      </c>
      <c r="B1" s="114"/>
      <c r="C1" s="114"/>
      <c r="D1" s="114"/>
      <c r="E1" s="114"/>
      <c r="F1" s="114"/>
      <c r="G1" s="114"/>
      <c r="H1" s="114"/>
      <c r="I1" s="114"/>
      <c r="J1" s="114"/>
      <c r="K1" s="114"/>
      <c r="L1" s="115"/>
    </row>
    <row r="2" spans="1:14" s="4" customFormat="1" ht="30" customHeight="1" x14ac:dyDescent="0.25">
      <c r="A2" s="82" t="s">
        <v>124</v>
      </c>
      <c r="B2" s="83"/>
      <c r="C2" s="83"/>
      <c r="D2" s="83"/>
      <c r="E2" s="83"/>
      <c r="F2" s="83"/>
      <c r="G2" s="83"/>
      <c r="H2" s="83"/>
      <c r="I2" s="83"/>
      <c r="J2" s="83"/>
      <c r="K2" s="83"/>
      <c r="L2" s="116"/>
      <c r="M2"/>
      <c r="N2"/>
    </row>
    <row r="3" spans="1:14" s="5" customFormat="1" ht="47.25" customHeight="1" x14ac:dyDescent="0.2">
      <c r="A3" s="117" t="s">
        <v>66</v>
      </c>
      <c r="B3" s="118"/>
      <c r="C3" s="118"/>
      <c r="D3" s="118"/>
      <c r="E3" s="118"/>
      <c r="F3" s="118"/>
      <c r="G3" s="118"/>
      <c r="H3" s="118"/>
      <c r="I3" s="118"/>
      <c r="J3" s="118"/>
      <c r="K3" s="118"/>
      <c r="L3" s="119"/>
      <c r="M3"/>
      <c r="N3" s="9"/>
    </row>
    <row r="4" spans="1:14" s="5" customFormat="1" ht="72.75" customHeight="1" x14ac:dyDescent="0.2">
      <c r="A4" s="67" t="s">
        <v>67</v>
      </c>
      <c r="B4" s="68" t="s">
        <v>68</v>
      </c>
      <c r="C4" s="68" t="s">
        <v>69</v>
      </c>
      <c r="D4" s="69" t="s">
        <v>70</v>
      </c>
      <c r="E4" s="31" t="s">
        <v>71</v>
      </c>
      <c r="F4" s="31" t="s">
        <v>72</v>
      </c>
      <c r="G4" s="70" t="s">
        <v>73</v>
      </c>
      <c r="H4" s="71" t="s">
        <v>74</v>
      </c>
      <c r="I4" s="71" t="s">
        <v>75</v>
      </c>
      <c r="J4" s="71" t="s">
        <v>76</v>
      </c>
      <c r="K4" s="71" t="s">
        <v>77</v>
      </c>
      <c r="L4" s="72" t="s">
        <v>78</v>
      </c>
    </row>
    <row r="5" spans="1:14" s="5" customFormat="1" ht="29.25" customHeight="1" x14ac:dyDescent="0.2">
      <c r="A5" s="46" t="s">
        <v>79</v>
      </c>
      <c r="B5" s="3" t="s">
        <v>80</v>
      </c>
      <c r="C5" s="3"/>
      <c r="D5" s="3" t="s">
        <v>81</v>
      </c>
      <c r="E5" s="16"/>
      <c r="F5" s="16"/>
      <c r="G5" s="17">
        <v>0</v>
      </c>
      <c r="H5" s="42">
        <f>'P7 EisenWensen - TB1'!J$7</f>
        <v>0</v>
      </c>
      <c r="I5" s="43">
        <v>0</v>
      </c>
      <c r="J5" s="44">
        <f t="shared" ref="J5:J14" si="0">(G5+H5)*(100%-I5)</f>
        <v>0</v>
      </c>
      <c r="K5" s="17">
        <v>0</v>
      </c>
      <c r="L5" s="47">
        <f t="shared" ref="L5:L14" si="1">J5-K5</f>
        <v>0</v>
      </c>
    </row>
    <row r="6" spans="1:14" s="5" customFormat="1" ht="23.25" customHeight="1" x14ac:dyDescent="0.2">
      <c r="A6" s="46" t="s">
        <v>82</v>
      </c>
      <c r="B6" s="3" t="s">
        <v>80</v>
      </c>
      <c r="C6" s="6" t="s">
        <v>83</v>
      </c>
      <c r="D6" s="3" t="s">
        <v>84</v>
      </c>
      <c r="E6" s="16"/>
      <c r="F6" s="16"/>
      <c r="G6" s="17">
        <v>0</v>
      </c>
      <c r="H6" s="42">
        <f>'P7 EisenWensen - TB1'!J$7</f>
        <v>0</v>
      </c>
      <c r="I6" s="43">
        <v>0</v>
      </c>
      <c r="J6" s="44">
        <f t="shared" si="0"/>
        <v>0</v>
      </c>
      <c r="K6" s="17">
        <v>0</v>
      </c>
      <c r="L6" s="47">
        <f t="shared" si="1"/>
        <v>0</v>
      </c>
    </row>
    <row r="7" spans="1:14" ht="27" customHeight="1" x14ac:dyDescent="0.2">
      <c r="A7" s="46" t="s">
        <v>85</v>
      </c>
      <c r="B7" s="1" t="s">
        <v>80</v>
      </c>
      <c r="C7" s="1" t="s">
        <v>86</v>
      </c>
      <c r="D7" s="1" t="s">
        <v>87</v>
      </c>
      <c r="E7" s="16"/>
      <c r="F7" s="16"/>
      <c r="G7" s="17">
        <v>0</v>
      </c>
      <c r="H7" s="42">
        <f>'P7 EisenWensen - TB1'!J$7</f>
        <v>0</v>
      </c>
      <c r="I7" s="43">
        <v>0</v>
      </c>
      <c r="J7" s="44">
        <f t="shared" si="0"/>
        <v>0</v>
      </c>
      <c r="K7" s="17">
        <v>0</v>
      </c>
      <c r="L7" s="47">
        <f t="shared" si="1"/>
        <v>0</v>
      </c>
    </row>
    <row r="8" spans="1:14" ht="30.75" customHeight="1" x14ac:dyDescent="0.2">
      <c r="A8" s="46" t="s">
        <v>88</v>
      </c>
      <c r="B8" s="1" t="s">
        <v>89</v>
      </c>
      <c r="C8" s="1" t="s">
        <v>86</v>
      </c>
      <c r="D8" s="1" t="s">
        <v>90</v>
      </c>
      <c r="E8" s="16"/>
      <c r="F8" s="16"/>
      <c r="G8" s="17">
        <v>0</v>
      </c>
      <c r="H8" s="42">
        <f>'P7 EisenWensen - TB1'!J$7</f>
        <v>0</v>
      </c>
      <c r="I8" s="43">
        <v>0</v>
      </c>
      <c r="J8" s="44">
        <f t="shared" si="0"/>
        <v>0</v>
      </c>
      <c r="K8" s="17">
        <v>0</v>
      </c>
      <c r="L8" s="47">
        <f t="shared" si="1"/>
        <v>0</v>
      </c>
    </row>
    <row r="9" spans="1:14" ht="50.25" customHeight="1" x14ac:dyDescent="0.2">
      <c r="A9" s="46" t="s">
        <v>91</v>
      </c>
      <c r="B9" s="1" t="s">
        <v>80</v>
      </c>
      <c r="C9" s="1" t="s">
        <v>92</v>
      </c>
      <c r="D9" s="3" t="s">
        <v>93</v>
      </c>
      <c r="E9" s="16"/>
      <c r="F9" s="16"/>
      <c r="G9" s="17">
        <v>0</v>
      </c>
      <c r="H9" s="42">
        <f>'P7 EisenWensen - TB1'!J$7</f>
        <v>0</v>
      </c>
      <c r="I9" s="43">
        <v>0</v>
      </c>
      <c r="J9" s="44">
        <f t="shared" si="0"/>
        <v>0</v>
      </c>
      <c r="K9" s="17">
        <v>0</v>
      </c>
      <c r="L9" s="47">
        <f t="shared" si="1"/>
        <v>0</v>
      </c>
    </row>
    <row r="10" spans="1:14" ht="23.25" customHeight="1" x14ac:dyDescent="0.2">
      <c r="A10" s="46" t="s">
        <v>50</v>
      </c>
      <c r="B10" s="1" t="s">
        <v>80</v>
      </c>
      <c r="C10" s="1"/>
      <c r="D10" s="1" t="s">
        <v>94</v>
      </c>
      <c r="E10" s="16"/>
      <c r="F10" s="16"/>
      <c r="G10" s="17">
        <v>0</v>
      </c>
      <c r="H10" s="42">
        <f>'P7 EisenWensen - TB1'!J$7</f>
        <v>0</v>
      </c>
      <c r="I10" s="43">
        <v>0</v>
      </c>
      <c r="J10" s="44">
        <f t="shared" si="0"/>
        <v>0</v>
      </c>
      <c r="K10" s="17">
        <v>0</v>
      </c>
      <c r="L10" s="47">
        <f t="shared" si="1"/>
        <v>0</v>
      </c>
    </row>
    <row r="11" spans="1:14" ht="25.5" x14ac:dyDescent="0.2">
      <c r="A11" s="48" t="s">
        <v>27</v>
      </c>
      <c r="B11" s="1" t="s">
        <v>9</v>
      </c>
      <c r="C11" s="2" t="s">
        <v>65</v>
      </c>
      <c r="D11" s="7" t="s">
        <v>95</v>
      </c>
      <c r="E11" s="16"/>
      <c r="F11" s="16"/>
      <c r="G11" s="17">
        <v>0</v>
      </c>
      <c r="H11" s="42">
        <f>'P7 EisenWensen - TB1'!J7+'P7 EisenWensen - TB1'!J10</f>
        <v>0</v>
      </c>
      <c r="I11" s="43">
        <v>0</v>
      </c>
      <c r="J11" s="44">
        <f t="shared" si="0"/>
        <v>0</v>
      </c>
      <c r="K11" s="17">
        <v>0</v>
      </c>
      <c r="L11" s="47">
        <f t="shared" si="1"/>
        <v>0</v>
      </c>
    </row>
    <row r="12" spans="1:14" s="4" customFormat="1" ht="31.5" customHeight="1" x14ac:dyDescent="0.25">
      <c r="A12" s="46" t="s">
        <v>96</v>
      </c>
      <c r="B12" s="1" t="s">
        <v>80</v>
      </c>
      <c r="C12" s="3"/>
      <c r="D12" s="3" t="s">
        <v>97</v>
      </c>
      <c r="E12" s="16"/>
      <c r="F12" s="16"/>
      <c r="G12" s="17">
        <v>0</v>
      </c>
      <c r="H12" s="42">
        <f>'P7 EisenWensen - TB1'!J$7</f>
        <v>0</v>
      </c>
      <c r="I12" s="43">
        <v>0</v>
      </c>
      <c r="J12" s="44">
        <f t="shared" si="0"/>
        <v>0</v>
      </c>
      <c r="K12" s="17">
        <v>0</v>
      </c>
      <c r="L12" s="47">
        <f t="shared" si="1"/>
        <v>0</v>
      </c>
    </row>
    <row r="13" spans="1:14" ht="23.25" customHeight="1" x14ac:dyDescent="0.2">
      <c r="A13" s="46" t="s">
        <v>41</v>
      </c>
      <c r="B13" s="1" t="s">
        <v>80</v>
      </c>
      <c r="C13" s="1"/>
      <c r="D13" s="1" t="s">
        <v>98</v>
      </c>
      <c r="E13" s="16"/>
      <c r="F13" s="16"/>
      <c r="G13" s="17">
        <v>0</v>
      </c>
      <c r="H13" s="42">
        <f>'P7 EisenWensen - TB1'!J$7</f>
        <v>0</v>
      </c>
      <c r="I13" s="43">
        <v>0</v>
      </c>
      <c r="J13" s="44">
        <f t="shared" si="0"/>
        <v>0</v>
      </c>
      <c r="K13" s="17">
        <v>0</v>
      </c>
      <c r="L13" s="47">
        <f t="shared" si="1"/>
        <v>0</v>
      </c>
    </row>
    <row r="14" spans="1:14" ht="25.5" x14ac:dyDescent="0.2">
      <c r="A14" s="46" t="s">
        <v>99</v>
      </c>
      <c r="B14" s="1" t="s">
        <v>80</v>
      </c>
      <c r="C14" s="1" t="s">
        <v>100</v>
      </c>
      <c r="D14" s="1" t="s">
        <v>101</v>
      </c>
      <c r="E14" s="16"/>
      <c r="F14" s="16"/>
      <c r="G14" s="17">
        <v>0</v>
      </c>
      <c r="H14" s="42">
        <f>'P7 EisenWensen - TB1'!J$7</f>
        <v>0</v>
      </c>
      <c r="I14" s="43">
        <v>0</v>
      </c>
      <c r="J14" s="44">
        <f t="shared" si="0"/>
        <v>0</v>
      </c>
      <c r="K14" s="17">
        <v>0</v>
      </c>
      <c r="L14" s="47">
        <f t="shared" si="1"/>
        <v>0</v>
      </c>
    </row>
    <row r="15" spans="1:14" ht="28.5" customHeight="1" x14ac:dyDescent="0.2">
      <c r="A15" s="46" t="s">
        <v>102</v>
      </c>
      <c r="B15" s="1" t="s">
        <v>80</v>
      </c>
      <c r="C15" s="1" t="s">
        <v>103</v>
      </c>
      <c r="D15" s="1" t="s">
        <v>104</v>
      </c>
      <c r="E15" s="16"/>
      <c r="F15" s="16"/>
      <c r="G15" s="17">
        <v>0</v>
      </c>
      <c r="H15" s="42">
        <f>'P7 EisenWensen - TB1'!J7+'P7 EisenWensen - TB1'!J20</f>
        <v>0</v>
      </c>
      <c r="I15" s="43">
        <v>0</v>
      </c>
      <c r="J15" s="44">
        <f t="shared" ref="J15" si="2">(G15+H15)*(100%-I15)</f>
        <v>0</v>
      </c>
      <c r="K15" s="17">
        <v>0</v>
      </c>
      <c r="L15" s="47">
        <f t="shared" ref="L15" si="3">J15-K15</f>
        <v>0</v>
      </c>
    </row>
    <row r="16" spans="1:14" ht="23.25" customHeight="1" thickBot="1" x14ac:dyDescent="0.25">
      <c r="A16" s="46" t="s">
        <v>48</v>
      </c>
      <c r="B16" s="1" t="s">
        <v>80</v>
      </c>
      <c r="C16" s="1"/>
      <c r="D16" s="1" t="s">
        <v>105</v>
      </c>
      <c r="E16" s="16"/>
      <c r="F16" s="16"/>
      <c r="G16" s="17">
        <v>0</v>
      </c>
      <c r="H16" s="42">
        <f>'P7 EisenWensen - TB1'!J$7</f>
        <v>0</v>
      </c>
      <c r="I16" s="43">
        <v>0</v>
      </c>
      <c r="J16" s="44">
        <f t="shared" ref="J16" si="4">(G16+H16)*(100%-I16)</f>
        <v>0</v>
      </c>
      <c r="K16" s="17">
        <v>0</v>
      </c>
      <c r="L16" s="49">
        <f t="shared" ref="L16" si="5">J16-K16</f>
        <v>0</v>
      </c>
    </row>
    <row r="17" spans="1:13" ht="33.75" customHeight="1" thickBot="1" x14ac:dyDescent="0.35">
      <c r="A17" s="120" t="s">
        <v>106</v>
      </c>
      <c r="B17" s="121"/>
      <c r="C17" s="121"/>
      <c r="D17" s="121"/>
      <c r="E17" s="121"/>
      <c r="F17" s="121"/>
      <c r="G17" s="121"/>
      <c r="H17" s="121"/>
      <c r="I17" s="121"/>
      <c r="J17" s="121"/>
      <c r="K17" s="122"/>
      <c r="L17" s="45">
        <f>SUM(L5:L16)</f>
        <v>0</v>
      </c>
    </row>
    <row r="18" spans="1:13" x14ac:dyDescent="0.2">
      <c r="A18" s="58"/>
      <c r="L18" s="53"/>
    </row>
    <row r="19" spans="1:13" ht="48" customHeight="1" x14ac:dyDescent="0.25">
      <c r="A19" s="123" t="s">
        <v>107</v>
      </c>
      <c r="B19" s="124"/>
      <c r="C19" s="124"/>
      <c r="D19" s="125"/>
      <c r="F19" s="126" t="s">
        <v>108</v>
      </c>
      <c r="G19" s="127"/>
      <c r="H19" s="128" t="s">
        <v>109</v>
      </c>
      <c r="I19" s="128"/>
      <c r="J19" s="128"/>
      <c r="K19" s="128"/>
      <c r="L19" s="129"/>
      <c r="M19" s="40"/>
    </row>
    <row r="20" spans="1:13" ht="23.25" customHeight="1" x14ac:dyDescent="0.2">
      <c r="A20" s="59" t="s">
        <v>110</v>
      </c>
      <c r="B20" s="50" t="s">
        <v>111</v>
      </c>
      <c r="C20" s="7"/>
      <c r="D20" s="17">
        <v>0</v>
      </c>
      <c r="E20" s="60"/>
      <c r="F20" s="126" t="s">
        <v>112</v>
      </c>
      <c r="G20" s="127"/>
      <c r="H20" s="128" t="s">
        <v>113</v>
      </c>
      <c r="I20" s="128"/>
      <c r="J20" s="128"/>
      <c r="K20" s="128"/>
      <c r="L20" s="129"/>
      <c r="M20" s="40"/>
    </row>
    <row r="21" spans="1:13" ht="23.25" customHeight="1" x14ac:dyDescent="0.2">
      <c r="A21" s="62"/>
      <c r="B21" s="51" t="s">
        <v>114</v>
      </c>
      <c r="C21" s="7"/>
      <c r="D21" s="17">
        <v>0</v>
      </c>
      <c r="E21" s="60"/>
      <c r="F21" s="126" t="s">
        <v>115</v>
      </c>
      <c r="G21" s="127"/>
      <c r="H21" s="128" t="s">
        <v>116</v>
      </c>
      <c r="I21" s="128"/>
      <c r="J21" s="128"/>
      <c r="K21" s="128"/>
      <c r="L21" s="129"/>
      <c r="M21" s="40"/>
    </row>
    <row r="22" spans="1:13" ht="23.25" customHeight="1" x14ac:dyDescent="0.2">
      <c r="A22" s="62"/>
      <c r="B22" s="51" t="s">
        <v>117</v>
      </c>
      <c r="C22" s="7"/>
      <c r="D22" s="17">
        <v>0</v>
      </c>
      <c r="E22" s="60"/>
      <c r="F22" s="126" t="s">
        <v>118</v>
      </c>
      <c r="G22" s="127"/>
      <c r="H22" s="128" t="s">
        <v>119</v>
      </c>
      <c r="I22" s="128"/>
      <c r="J22" s="128"/>
      <c r="K22" s="128"/>
      <c r="L22" s="129"/>
      <c r="M22" s="40"/>
    </row>
    <row r="23" spans="1:13" ht="23.25" customHeight="1" x14ac:dyDescent="0.2">
      <c r="A23" s="73" t="s">
        <v>120</v>
      </c>
      <c r="B23" s="51" t="s">
        <v>121</v>
      </c>
      <c r="C23" s="7"/>
      <c r="D23" s="17">
        <v>0</v>
      </c>
      <c r="E23" s="60"/>
      <c r="F23" s="126" t="s">
        <v>122</v>
      </c>
      <c r="G23" s="127"/>
      <c r="H23" s="128" t="s">
        <v>123</v>
      </c>
      <c r="I23" s="128"/>
      <c r="J23" s="128"/>
      <c r="K23" s="128"/>
      <c r="L23" s="129"/>
      <c r="M23" s="40"/>
    </row>
    <row r="24" spans="1:13" ht="23.25" customHeight="1" x14ac:dyDescent="0.2">
      <c r="A24" s="63"/>
      <c r="B24" s="40"/>
      <c r="C24" s="40"/>
      <c r="D24" s="40"/>
      <c r="E24" s="40"/>
      <c r="F24" s="40"/>
      <c r="G24" s="40"/>
      <c r="H24" s="40"/>
      <c r="I24" s="40"/>
      <c r="J24" s="40"/>
      <c r="K24" s="40"/>
      <c r="L24" s="61"/>
      <c r="M24" s="40"/>
    </row>
    <row r="25" spans="1:13" ht="23.25" customHeight="1" thickBot="1" x14ac:dyDescent="0.25">
      <c r="A25" s="64" t="s">
        <v>63</v>
      </c>
      <c r="B25" s="110" t="s">
        <v>64</v>
      </c>
      <c r="C25" s="111"/>
      <c r="D25" s="111"/>
      <c r="E25" s="112"/>
      <c r="F25" s="65"/>
      <c r="G25" s="65"/>
      <c r="H25" s="65"/>
      <c r="I25" s="65"/>
      <c r="J25" s="65"/>
      <c r="K25" s="65"/>
      <c r="L25" s="66"/>
      <c r="M25" s="40"/>
    </row>
  </sheetData>
  <mergeCells count="16">
    <mergeCell ref="B25:E25"/>
    <mergeCell ref="A1:L1"/>
    <mergeCell ref="A2:L2"/>
    <mergeCell ref="A3:L3"/>
    <mergeCell ref="A17:K17"/>
    <mergeCell ref="A19:D19"/>
    <mergeCell ref="F19:G19"/>
    <mergeCell ref="H19:L19"/>
    <mergeCell ref="F20:G20"/>
    <mergeCell ref="H20:L20"/>
    <mergeCell ref="F21:G21"/>
    <mergeCell ref="H21:L21"/>
    <mergeCell ref="F22:G22"/>
    <mergeCell ref="H22:L22"/>
    <mergeCell ref="F23:G23"/>
    <mergeCell ref="H23:L23"/>
  </mergeCells>
  <pageMargins left="0.23622047244094491" right="0.23622047244094491" top="0.74803149606299213" bottom="0.74803149606299213" header="0.31496062992125984" footer="0.31496062992125984"/>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DE381C-3D5C-4214-8603-F59EA3D22B9E}">
  <ds:schemaRefs>
    <ds:schemaRef ds:uri="http://schemas.microsoft.com/sharepoint/v3/contenttype/forms"/>
  </ds:schemaRefs>
</ds:datastoreItem>
</file>

<file path=customXml/itemProps2.xml><?xml version="1.0" encoding="utf-8"?>
<ds:datastoreItem xmlns:ds="http://schemas.openxmlformats.org/officeDocument/2006/customXml" ds:itemID="{0556C30E-A1D0-4FCC-A8ED-9E35F6FEC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AA5BC0-89E8-450E-894A-6E327AA803E8}">
  <ds:schemaRefs>
    <ds:schemaRef ds:uri="http://purl.org/dc/elements/1.1/"/>
    <ds:schemaRef ds:uri="http://schemas.openxmlformats.org/package/2006/metadata/core-properties"/>
    <ds:schemaRef ds:uri="http://schemas.microsoft.com/office/2006/metadata/properties"/>
    <ds:schemaRef ds:uri="http://purl.org/dc/terms/"/>
    <ds:schemaRef ds:uri="http://purl.org/dc/dcmitype/"/>
    <ds:schemaRef ds:uri="ffb566e3-d5a7-4854-bfc5-8e7eea72c956"/>
    <ds:schemaRef ds:uri="http://schemas.microsoft.com/office/2006/documentManagement/types"/>
    <ds:schemaRef ds:uri="http://schemas.microsoft.com/office/infopath/2007/PartnerControls"/>
    <ds:schemaRef ds:uri="7118b4b7-3eda-4e1c-81b4-98bf5b2c624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P7 EisenWensen - TB1</vt:lpstr>
      <vt:lpstr>P7 Prijzen - TB2</vt:lpstr>
      <vt:lpstr>'P7 EisenWensen - TB1'!Afdrukbereik</vt:lpstr>
      <vt:lpstr>'P7 Prijzen - TB2'!Afdrukbereik</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dcterms:created xsi:type="dcterms:W3CDTF">2017-11-15T12:59:18Z</dcterms:created>
  <dcterms:modified xsi:type="dcterms:W3CDTF">2024-08-09T09:58:57Z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10254200</vt:r8>
  </property>
  <property fmtid="{D5CDD505-2E9C-101B-9397-08002B2CF9AE}" pid="4" name="MediaServiceImageTags">
    <vt:lpwstr/>
  </property>
</Properties>
</file>