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emehv-my.sharepoint.com/personal/kayleigh_rijnbeek_eindhoven_nl/Documents/Bureaublad/Publicatiestukken sport/"/>
    </mc:Choice>
  </mc:AlternateContent>
  <xr:revisionPtr revIDLastSave="778" documentId="8_{DDA60D06-C834-49D1-800F-AE518C017461}" xr6:coauthVersionLast="47" xr6:coauthVersionMax="47" xr10:uidLastSave="{E3C85255-4665-4DC9-A187-A4891E59BC13}"/>
  <bookViews>
    <workbookView xWindow="-165" yWindow="-165" windowWidth="29130" windowHeight="15930" xr2:uid="{68603782-8F7E-4146-A4EC-68A277AF351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P16" i="1"/>
  <c r="Q16" i="1" s="1"/>
  <c r="P33" i="1"/>
  <c r="P11" i="1"/>
  <c r="Q11" i="1" s="1"/>
  <c r="J31" i="1"/>
  <c r="P32" i="1"/>
  <c r="P8" i="1"/>
  <c r="Q8" i="1" s="1"/>
  <c r="P9" i="1"/>
  <c r="Q9" i="1" s="1"/>
  <c r="P10" i="1"/>
  <c r="Q10" i="1" s="1"/>
  <c r="P12" i="1"/>
  <c r="Q12" i="1" s="1"/>
  <c r="P13" i="1"/>
  <c r="Q13" i="1" s="1"/>
  <c r="P14" i="1"/>
  <c r="Q14" i="1" s="1"/>
  <c r="P15" i="1"/>
  <c r="Q15" i="1" s="1"/>
  <c r="P17" i="1"/>
  <c r="Q17" i="1" s="1"/>
  <c r="P18" i="1"/>
  <c r="Q18" i="1" s="1"/>
  <c r="P19" i="1"/>
  <c r="Q19" i="1" s="1"/>
  <c r="P7" i="1"/>
  <c r="P23" i="1"/>
  <c r="P24" i="1"/>
  <c r="P25" i="1"/>
  <c r="P26" i="1"/>
  <c r="P27" i="1"/>
  <c r="P28" i="1"/>
  <c r="P29" i="1"/>
  <c r="P30" i="1"/>
  <c r="P31" i="1"/>
  <c r="P22" i="1"/>
  <c r="J8" i="1" l="1"/>
  <c r="I8" i="1"/>
  <c r="I7" i="1"/>
  <c r="Q22" i="1"/>
  <c r="J19" i="1" l="1"/>
  <c r="R19" i="1" s="1"/>
  <c r="S19" i="1" s="1"/>
  <c r="I19" i="1"/>
  <c r="J12" i="1"/>
  <c r="I12" i="1"/>
  <c r="J9" i="1"/>
  <c r="I9" i="1"/>
  <c r="Q23" i="1"/>
  <c r="Q24" i="1"/>
  <c r="Q25" i="1"/>
  <c r="Q26" i="1"/>
  <c r="Q27" i="1"/>
  <c r="Q28" i="1"/>
  <c r="Q29" i="1"/>
  <c r="Q30" i="1"/>
  <c r="Q31" i="1"/>
  <c r="R31" i="1" s="1"/>
  <c r="Q32" i="1"/>
  <c r="Q33" i="1"/>
  <c r="I6" i="1"/>
  <c r="R8" i="1"/>
  <c r="S8" i="1" s="1"/>
  <c r="J22" i="1"/>
  <c r="R22" i="1" s="1"/>
  <c r="J23" i="1"/>
  <c r="J24" i="1"/>
  <c r="J25" i="1"/>
  <c r="J26" i="1"/>
  <c r="J28" i="1"/>
  <c r="J29" i="1"/>
  <c r="J30" i="1"/>
  <c r="J32" i="1"/>
  <c r="J33" i="1"/>
  <c r="J7" i="1"/>
  <c r="V6" i="1" s="1"/>
  <c r="J10" i="1"/>
  <c r="J11" i="1"/>
  <c r="J13" i="1"/>
  <c r="R13" i="1" s="1"/>
  <c r="S13" i="1" s="1"/>
  <c r="J14" i="1"/>
  <c r="R14" i="1" s="1"/>
  <c r="S14" i="1" s="1"/>
  <c r="J15" i="1"/>
  <c r="J16" i="1"/>
  <c r="J17" i="1"/>
  <c r="J18" i="1"/>
  <c r="J6" i="1"/>
  <c r="Q7" i="1"/>
  <c r="P6" i="1"/>
  <c r="Q6" i="1" s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I11" i="1"/>
  <c r="I13" i="1"/>
  <c r="I14" i="1"/>
  <c r="I15" i="1"/>
  <c r="I16" i="1"/>
  <c r="I17" i="1"/>
  <c r="I18" i="1"/>
  <c r="R30" i="1" l="1"/>
  <c r="R23" i="1"/>
  <c r="S23" i="1" s="1"/>
  <c r="R7" i="1"/>
  <c r="S7" i="1" s="1"/>
  <c r="R9" i="1"/>
  <c r="S9" i="1" s="1"/>
  <c r="R12" i="1"/>
  <c r="S12" i="1" s="1"/>
  <c r="R6" i="1"/>
  <c r="S6" i="1" s="1"/>
  <c r="R28" i="1"/>
  <c r="S28" i="1" s="1"/>
  <c r="R18" i="1"/>
  <c r="S18" i="1" s="1"/>
  <c r="R17" i="1"/>
  <c r="S17" i="1" s="1"/>
  <c r="R16" i="1"/>
  <c r="S16" i="1" s="1"/>
  <c r="R33" i="1"/>
  <c r="S33" i="1" s="1"/>
  <c r="R25" i="1"/>
  <c r="S25" i="1" s="1"/>
  <c r="R11" i="1"/>
  <c r="S11" i="1" s="1"/>
  <c r="R29" i="1"/>
  <c r="S29" i="1" s="1"/>
  <c r="R10" i="1"/>
  <c r="S10" i="1" s="1"/>
  <c r="R27" i="1"/>
  <c r="S27" i="1" s="1"/>
  <c r="R26" i="1"/>
  <c r="S26" i="1" s="1"/>
  <c r="R15" i="1"/>
  <c r="S15" i="1" s="1"/>
  <c r="R32" i="1"/>
  <c r="S32" i="1" s="1"/>
  <c r="R24" i="1"/>
  <c r="S24" i="1" s="1"/>
  <c r="S30" i="1"/>
  <c r="S31" i="1"/>
  <c r="S22" i="1"/>
</calcChain>
</file>

<file path=xl/sharedStrings.xml><?xml version="1.0" encoding="utf-8"?>
<sst xmlns="http://schemas.openxmlformats.org/spreadsheetml/2006/main" count="166" uniqueCount="88">
  <si>
    <t>Bijlage X Prijzenblad schoonmaakmiddelen, -materialen en machines - perceel 1</t>
  </si>
  <si>
    <t>Huidige producten</t>
  </si>
  <si>
    <t>Alternatief product (enkel invullen indien huidig product niet kan worden aangeboden)</t>
  </si>
  <si>
    <t>Categorie</t>
  </si>
  <si>
    <t>Algemene omschrijving</t>
  </si>
  <si>
    <t>Artikel naam</t>
  </si>
  <si>
    <t>PH</t>
  </si>
  <si>
    <t>Volume</t>
  </si>
  <si>
    <t>Eenheid</t>
  </si>
  <si>
    <t>Aantal</t>
  </si>
  <si>
    <t>Prijs</t>
  </si>
  <si>
    <t>Prijs/eenheid</t>
  </si>
  <si>
    <t>Bedrag</t>
  </si>
  <si>
    <t>Locatie</t>
  </si>
  <si>
    <t>Merk alternatief product</t>
  </si>
  <si>
    <t>Omschrijving artikel</t>
  </si>
  <si>
    <t>Totaal</t>
  </si>
  <si>
    <t>Totaal over 6 jaar</t>
  </si>
  <si>
    <t>Middelen</t>
  </si>
  <si>
    <t>Ontvetter voor schuimreiniging</t>
  </si>
  <si>
    <t>FD Hipro</t>
  </si>
  <si>
    <t>L</t>
  </si>
  <si>
    <t>Zwem</t>
  </si>
  <si>
    <t>Voorbeeld</t>
  </si>
  <si>
    <t>Schoonmaakmiddel 5L</t>
  </si>
  <si>
    <t>Ontkalker voor schuimreiniging</t>
  </si>
  <si>
    <t>Tana SANET Pools 10L</t>
  </si>
  <si>
    <t>&lt; 0,6</t>
  </si>
  <si>
    <t>Universele reiniger</t>
  </si>
  <si>
    <t>Greenspeed multi daily</t>
  </si>
  <si>
    <t>Sport</t>
  </si>
  <si>
    <t>Vloerreinigingsmiddel voor schrobmachine</t>
  </si>
  <si>
    <t>Autoscrub all10</t>
  </si>
  <si>
    <t>Zwem/sport</t>
  </si>
  <si>
    <t>Sanitair onderhoudsreiniger</t>
  </si>
  <si>
    <t>Greenspeed san daily</t>
  </si>
  <si>
    <t>Desinfectant op basis van waterstofperoxide</t>
  </si>
  <si>
    <t>Huwa-San TR-50 desinfectie (25 KG) NL</t>
  </si>
  <si>
    <t>0,4 – 1,8</t>
  </si>
  <si>
    <t>kg</t>
  </si>
  <si>
    <t>Greenspeed swan wc daily</t>
  </si>
  <si>
    <t>Dagelijkse ontvetter</t>
  </si>
  <si>
    <t>Express 9</t>
  </si>
  <si>
    <t>Krachtige sanitairreiniger</t>
  </si>
  <si>
    <t>Fix eco swan</t>
  </si>
  <si>
    <t>Ontvetter voor schrobmachine</t>
  </si>
  <si>
    <t>Booster-c</t>
  </si>
  <si>
    <t>Antifoam</t>
  </si>
  <si>
    <t>Foam ex</t>
  </si>
  <si>
    <t>Harsverwijderaar</t>
  </si>
  <si>
    <t>Au back Forte</t>
  </si>
  <si>
    <t>Kleur</t>
  </si>
  <si>
    <t>Maat</t>
  </si>
  <si>
    <t>Afvalbak</t>
  </si>
  <si>
    <t>Afvalbak Curver swing 50L</t>
  </si>
  <si>
    <t>50L</t>
  </si>
  <si>
    <t>Stuks</t>
  </si>
  <si>
    <t>Microvezeldoek</t>
  </si>
  <si>
    <t>Greenspeed original microvezeldoek</t>
  </si>
  <si>
    <t>Blauw/rood</t>
  </si>
  <si>
    <t>40 x 40cm</t>
  </si>
  <si>
    <t>Doseerdop</t>
  </si>
  <si>
    <t>Doseerdop 10ml</t>
  </si>
  <si>
    <t>10 ML</t>
  </si>
  <si>
    <t>Vloertrekker</t>
  </si>
  <si>
    <t>Vloertrekker WL</t>
  </si>
  <si>
    <t>75cm</t>
  </si>
  <si>
    <t>Handschoenen</t>
  </si>
  <si>
    <t>Wegwerphandschoenen nitril - ongepoederd 100 stuks</t>
  </si>
  <si>
    <t>M - XL</t>
  </si>
  <si>
    <t xml:space="preserve">verstuiver </t>
  </si>
  <si>
    <t>Flacon verstuiver 650ml</t>
  </si>
  <si>
    <t>spraykop verstuiver</t>
  </si>
  <si>
    <t>Hotelblikset</t>
  </si>
  <si>
    <t>Vuilblik Jobby met borstel</t>
  </si>
  <si>
    <t>Steel</t>
  </si>
  <si>
    <t>Alusteel met schroefdraad</t>
  </si>
  <si>
    <t>150cm</t>
  </si>
  <si>
    <t xml:space="preserve">Dikke borstelsteel  hout </t>
  </si>
  <si>
    <t>Borstels</t>
  </si>
  <si>
    <t>Unger ergo toiletgarnituur</t>
  </si>
  <si>
    <t>voegenborstel vloer/wandmodel met steelhouder</t>
  </si>
  <si>
    <t>Naam organisatie</t>
  </si>
  <si>
    <t>Naam ondertekenaar</t>
  </si>
  <si>
    <t>Functie</t>
  </si>
  <si>
    <t>Handtekening</t>
  </si>
  <si>
    <t>Materialen</t>
  </si>
  <si>
    <r>
      <rPr>
        <u/>
        <sz val="10"/>
        <color theme="1"/>
        <rFont val="Calibri"/>
        <family val="2"/>
      </rPr>
      <t>Instructies</t>
    </r>
    <r>
      <rPr>
        <sz val="10"/>
        <color theme="1"/>
        <rFont val="Calibri"/>
        <family val="2"/>
      </rPr>
      <t xml:space="preserve">:
- U vult de gele invulvelden in, wanneer u een alternatief product aanbiedt geeft u ook het merk, de artikelomschrijving en de volumeeenheid van het alternatieve product op in de daarvoor aangegeven 
cellen. U vult </t>
    </r>
    <r>
      <rPr>
        <sz val="10"/>
        <color rgb="FFFF0000"/>
        <rFont val="Calibri"/>
        <family val="2"/>
      </rPr>
      <t>niets</t>
    </r>
    <r>
      <rPr>
        <sz val="10"/>
        <color theme="1"/>
        <rFont val="Calibri"/>
        <family val="2"/>
      </rPr>
      <t xml:space="preserve"> in kolom H of kolom N wanneer u respectievelijk niet het huidige product of niet een alternatieve product aanbiedt. 
</t>
    </r>
    <r>
      <rPr>
        <sz val="10"/>
        <color rgb="FFFF0000"/>
        <rFont val="Calibri"/>
        <family val="2"/>
      </rPr>
      <t xml:space="preserve">- Indien u een alternatief aanbied bent u verplicht om kolom L en M in te vullen, niet invullen van deze cellen kan leiden tot uitsluiting. Voor middelen is ook kolom O verplicht, bij materialen vult u kolom O in indien dit relevant is.
- De gegevens in cel L, M, N en O op rij 6 dienen ter illustratie. Verwijder deze gegevens wanneer u het prijzenblad invult.
</t>
    </r>
    <r>
      <rPr>
        <sz val="10"/>
        <color theme="1"/>
        <rFont val="Calibri"/>
        <family val="2"/>
      </rPr>
      <t>- Alle prijzen zijn in Euro exclusief btw.
- Er kunnen geen rechten worden ontleend aan genoemde aantallen in dit prijzenblad. Deze aantallen zijn fictief, gebaseerd op de afgenomen aantallen gedurende het afgelopen jaar.
- De genoemde producten betreffen de meest bestelde producten gedurende het afgelopen jaar, op het prijzenblad is niet het volledige productoverzicht opgenomen. Over de overige producten wordt na gunning afgestemd.
- De inschrijfprijs betreft een all-in tarief en bevat alle kosten inclusief reis- en verblijfskosten, adminsitratiekosten, verzendkosten, etc.
- U mag geen negatieve tarieven opgeven.
- Daar waar merknamen worden gebruikt leest u "of vergelijkbaar".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</si>
</sst>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 [$€-413]\ * #,##0.00_ ;_ [$€-413]\ * \-#,##0.00_ ;_ [$€-413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165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/>
    <xf numFmtId="0" fontId="2" fillId="0" borderId="0" xfId="0" applyFont="1"/>
    <xf numFmtId="0" fontId="9" fillId="5" borderId="1" xfId="0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0" xfId="0" applyNumberFormat="1" applyFont="1"/>
    <xf numFmtId="0" fontId="7" fillId="2" borderId="1" xfId="0" applyFont="1" applyFill="1" applyBorder="1"/>
    <xf numFmtId="0" fontId="7" fillId="2" borderId="2" xfId="0" applyFont="1" applyFill="1" applyBorder="1"/>
    <xf numFmtId="0" fontId="3" fillId="0" borderId="0" xfId="0" applyFont="1"/>
    <xf numFmtId="0" fontId="4" fillId="0" borderId="0" xfId="0" applyFont="1" applyAlignment="1">
      <alignment wrapText="1"/>
    </xf>
    <xf numFmtId="0" fontId="9" fillId="5" borderId="1" xfId="0" applyFont="1" applyFill="1" applyBorder="1"/>
    <xf numFmtId="0" fontId="4" fillId="4" borderId="1" xfId="0" applyFont="1" applyFill="1" applyBorder="1" applyProtection="1">
      <protection locked="0"/>
    </xf>
    <xf numFmtId="0" fontId="9" fillId="5" borderId="6" xfId="0" applyFont="1" applyFill="1" applyBorder="1"/>
    <xf numFmtId="0" fontId="9" fillId="5" borderId="7" xfId="0" applyFont="1" applyFill="1" applyBorder="1"/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3">
    <cellStyle name="Normal" xfId="2" xr:uid="{F31CADB0-1198-40E9-91C2-E683FCB96DE4}"/>
    <cellStyle name="Standaard" xfId="0" builtinId="0"/>
    <cellStyle name="Valuta 2" xfId="1" xr:uid="{968B53AA-E668-4496-B886-2F47CE0EBD5E}"/>
  </cellStyles>
  <dxfs count="0"/>
  <tableStyles count="0" defaultTableStyle="TableStyleMedium2" defaultPivotStyle="PivotStyleLight16"/>
  <colors>
    <mruColors>
      <color rgb="FFFFFF8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9E3C-E0C8-47D0-A3A2-2ABE7B9B6E9E}">
  <dimension ref="A1:AU127"/>
  <sheetViews>
    <sheetView tabSelected="1" topLeftCell="A2" zoomScale="80" zoomScaleNormal="80" workbookViewId="0">
      <selection activeCell="D36" sqref="D36"/>
    </sheetView>
  </sheetViews>
  <sheetFormatPr defaultColWidth="8.7109375" defaultRowHeight="15" x14ac:dyDescent="0.25"/>
  <cols>
    <col min="1" max="1" width="8.7109375" style="5"/>
    <col min="2" max="2" width="36.28515625" style="5" customWidth="1"/>
    <col min="3" max="3" width="44" style="5" customWidth="1"/>
    <col min="4" max="4" width="10.140625" style="5" customWidth="1"/>
    <col min="5" max="7" width="8.7109375" style="5"/>
    <col min="8" max="8" width="11.7109375" style="5" customWidth="1"/>
    <col min="9" max="9" width="11.42578125" style="5" customWidth="1"/>
    <col min="10" max="11" width="13.5703125" style="5" customWidth="1"/>
    <col min="12" max="12" width="20.140625" style="5" customWidth="1"/>
    <col min="13" max="13" width="30" style="5" customWidth="1"/>
    <col min="14" max="15" width="11.7109375" style="5" customWidth="1"/>
    <col min="16" max="16" width="16.42578125" style="5" customWidth="1"/>
    <col min="17" max="17" width="18.42578125" style="5" customWidth="1"/>
    <col min="18" max="18" width="14.5703125" style="5" customWidth="1"/>
    <col min="19" max="19" width="14.140625" style="5" customWidth="1"/>
    <col min="20" max="20" width="16.5703125" style="5" customWidth="1"/>
    <col min="21" max="21" width="17.7109375" style="5" customWidth="1"/>
    <col min="22" max="22" width="34" style="5" customWidth="1"/>
    <col min="23" max="16384" width="8.7109375" style="5"/>
  </cols>
  <sheetData>
    <row r="1" spans="1:47" ht="23.25" x14ac:dyDescent="0.35">
      <c r="A1" s="13" t="s">
        <v>0</v>
      </c>
    </row>
    <row r="2" spans="1:47" ht="157.5" customHeight="1" x14ac:dyDescent="0.25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14.4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x14ac:dyDescent="0.25">
      <c r="A4" s="4"/>
      <c r="B4" s="21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1" t="s">
        <v>2</v>
      </c>
      <c r="M4" s="22"/>
      <c r="N4" s="22"/>
      <c r="O4" s="22"/>
      <c r="P4" s="22"/>
      <c r="Q4" s="2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x14ac:dyDescent="0.2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10</v>
      </c>
      <c r="O5" s="12" t="s">
        <v>7</v>
      </c>
      <c r="P5" s="12" t="s">
        <v>11</v>
      </c>
      <c r="Q5" s="12" t="s">
        <v>12</v>
      </c>
      <c r="R5" s="11" t="s">
        <v>16</v>
      </c>
      <c r="S5" s="11" t="s">
        <v>17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25">
      <c r="A6" s="20" t="s">
        <v>18</v>
      </c>
      <c r="B6" s="7" t="s">
        <v>19</v>
      </c>
      <c r="C6" s="7" t="s">
        <v>20</v>
      </c>
      <c r="D6" s="9">
        <v>13</v>
      </c>
      <c r="E6" s="9">
        <v>5</v>
      </c>
      <c r="F6" s="9" t="s">
        <v>21</v>
      </c>
      <c r="G6" s="7">
        <v>127</v>
      </c>
      <c r="H6" s="1"/>
      <c r="I6" s="8">
        <f>H6/E6</f>
        <v>0</v>
      </c>
      <c r="J6" s="8">
        <f>H6*G6</f>
        <v>0</v>
      </c>
      <c r="K6" s="7" t="s">
        <v>22</v>
      </c>
      <c r="L6" s="3" t="s">
        <v>23</v>
      </c>
      <c r="M6" s="3" t="s">
        <v>24</v>
      </c>
      <c r="N6" s="2">
        <v>5</v>
      </c>
      <c r="O6" s="3">
        <v>5</v>
      </c>
      <c r="P6" s="8">
        <f>N6/O6</f>
        <v>1</v>
      </c>
      <c r="Q6" s="8">
        <f>P6*E6*G6</f>
        <v>635</v>
      </c>
      <c r="R6" s="8">
        <f t="shared" ref="R6:R33" si="0">(IF(J6=0,Q6,IF(Q6=0,J6)))</f>
        <v>635</v>
      </c>
      <c r="S6" s="8">
        <f>R6*6</f>
        <v>3810</v>
      </c>
      <c r="T6" s="10"/>
      <c r="U6" s="10"/>
      <c r="V6" s="4">
        <f>IF(T6="",U6)</f>
        <v>0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20"/>
      <c r="B7" s="7" t="s">
        <v>25</v>
      </c>
      <c r="C7" s="7" t="s">
        <v>26</v>
      </c>
      <c r="D7" s="9" t="s">
        <v>27</v>
      </c>
      <c r="E7" s="9">
        <v>10</v>
      </c>
      <c r="F7" s="9" t="s">
        <v>21</v>
      </c>
      <c r="G7" s="7">
        <v>73</v>
      </c>
      <c r="H7" s="1"/>
      <c r="I7" s="8">
        <f>H7/E7</f>
        <v>0</v>
      </c>
      <c r="J7" s="8">
        <f t="shared" ref="J7:J18" si="1">H7*G7</f>
        <v>0</v>
      </c>
      <c r="K7" s="7" t="s">
        <v>22</v>
      </c>
      <c r="L7" s="3"/>
      <c r="M7" s="3"/>
      <c r="N7" s="2"/>
      <c r="O7" s="3"/>
      <c r="P7" s="8">
        <f>(IF(N7=0,0,IF(N7&gt;0,N7/O7)))</f>
        <v>0</v>
      </c>
      <c r="Q7" s="8">
        <f>P7*E7*G7</f>
        <v>0</v>
      </c>
      <c r="R7" s="8">
        <f t="shared" si="0"/>
        <v>0</v>
      </c>
      <c r="S7" s="8">
        <f t="shared" ref="S7:S19" si="2">R7*6</f>
        <v>0</v>
      </c>
      <c r="T7" s="4"/>
      <c r="U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20"/>
      <c r="B8" s="7" t="s">
        <v>28</v>
      </c>
      <c r="C8" s="7" t="s">
        <v>29</v>
      </c>
      <c r="D8" s="9">
        <v>6.2</v>
      </c>
      <c r="E8" s="9">
        <v>5</v>
      </c>
      <c r="F8" s="9" t="s">
        <v>21</v>
      </c>
      <c r="G8" s="7">
        <v>20</v>
      </c>
      <c r="H8" s="1"/>
      <c r="I8" s="8">
        <f>H8/E8</f>
        <v>0</v>
      </c>
      <c r="J8" s="8">
        <f t="shared" si="1"/>
        <v>0</v>
      </c>
      <c r="K8" s="7" t="s">
        <v>22</v>
      </c>
      <c r="L8" s="3"/>
      <c r="M8" s="3"/>
      <c r="N8" s="2"/>
      <c r="O8" s="3"/>
      <c r="P8" s="8">
        <f t="shared" ref="P8:P19" si="3">(IF(N8=0,0,IF(N8&gt;0,N8/O8)))</f>
        <v>0</v>
      </c>
      <c r="Q8" s="8">
        <f t="shared" ref="Q8:Q19" si="4">P8*E8*G8</f>
        <v>0</v>
      </c>
      <c r="R8" s="8">
        <f t="shared" si="0"/>
        <v>0</v>
      </c>
      <c r="S8" s="8">
        <f t="shared" si="2"/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20"/>
      <c r="B9" s="7" t="s">
        <v>28</v>
      </c>
      <c r="C9" s="7" t="s">
        <v>29</v>
      </c>
      <c r="D9" s="9">
        <v>6.2</v>
      </c>
      <c r="E9" s="9">
        <v>1</v>
      </c>
      <c r="F9" s="9" t="s">
        <v>21</v>
      </c>
      <c r="G9" s="7">
        <v>67</v>
      </c>
      <c r="H9" s="1"/>
      <c r="I9" s="8">
        <f t="shared" ref="I9" si="5">H9/E9</f>
        <v>0</v>
      </c>
      <c r="J9" s="8">
        <f t="shared" ref="J9" si="6">H9*G9</f>
        <v>0</v>
      </c>
      <c r="K9" s="7" t="s">
        <v>30</v>
      </c>
      <c r="L9" s="3"/>
      <c r="M9" s="3"/>
      <c r="N9" s="2"/>
      <c r="O9" s="3"/>
      <c r="P9" s="8">
        <f t="shared" si="3"/>
        <v>0</v>
      </c>
      <c r="Q9" s="8">
        <f t="shared" si="4"/>
        <v>0</v>
      </c>
      <c r="R9" s="8">
        <f>(IF(J9=0,Q9,IF(Q9=0,J9)))</f>
        <v>0</v>
      </c>
      <c r="S9" s="8">
        <f t="shared" si="2"/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20"/>
      <c r="B10" s="7" t="s">
        <v>31</v>
      </c>
      <c r="C10" s="7" t="s">
        <v>32</v>
      </c>
      <c r="D10" s="9">
        <v>9.6999999999999993</v>
      </c>
      <c r="E10" s="9">
        <v>10</v>
      </c>
      <c r="F10" s="9" t="s">
        <v>21</v>
      </c>
      <c r="G10" s="7">
        <v>26</v>
      </c>
      <c r="H10" s="1"/>
      <c r="I10" s="8">
        <f t="shared" ref="I10:I18" si="7">H10/E10</f>
        <v>0</v>
      </c>
      <c r="J10" s="8">
        <f t="shared" si="1"/>
        <v>0</v>
      </c>
      <c r="K10" s="7" t="s">
        <v>33</v>
      </c>
      <c r="L10" s="3"/>
      <c r="M10" s="3"/>
      <c r="N10" s="2"/>
      <c r="O10" s="3"/>
      <c r="P10" s="8">
        <f t="shared" si="3"/>
        <v>0</v>
      </c>
      <c r="Q10" s="8">
        <f t="shared" si="4"/>
        <v>0</v>
      </c>
      <c r="R10" s="8">
        <f t="shared" si="0"/>
        <v>0</v>
      </c>
      <c r="S10" s="8">
        <f t="shared" si="2"/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20"/>
      <c r="B11" s="7" t="s">
        <v>34</v>
      </c>
      <c r="C11" s="7" t="s">
        <v>35</v>
      </c>
      <c r="D11" s="9">
        <v>4</v>
      </c>
      <c r="E11" s="9">
        <v>5</v>
      </c>
      <c r="F11" s="9" t="s">
        <v>21</v>
      </c>
      <c r="G11" s="7">
        <v>34</v>
      </c>
      <c r="H11" s="1"/>
      <c r="I11" s="8">
        <f t="shared" si="7"/>
        <v>0</v>
      </c>
      <c r="J11" s="8">
        <f t="shared" si="1"/>
        <v>0</v>
      </c>
      <c r="K11" s="7" t="s">
        <v>22</v>
      </c>
      <c r="L11" s="3"/>
      <c r="M11" s="3"/>
      <c r="N11" s="2"/>
      <c r="O11" s="3"/>
      <c r="P11" s="8">
        <f t="shared" si="3"/>
        <v>0</v>
      </c>
      <c r="Q11" s="8">
        <f t="shared" si="4"/>
        <v>0</v>
      </c>
      <c r="R11" s="8">
        <f t="shared" si="0"/>
        <v>0</v>
      </c>
      <c r="S11" s="8">
        <f t="shared" si="2"/>
        <v>0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20"/>
      <c r="B12" s="7" t="s">
        <v>34</v>
      </c>
      <c r="C12" s="7" t="s">
        <v>35</v>
      </c>
      <c r="D12" s="9">
        <v>4</v>
      </c>
      <c r="E12" s="9">
        <v>1</v>
      </c>
      <c r="F12" s="9" t="s">
        <v>21</v>
      </c>
      <c r="G12" s="7">
        <v>58</v>
      </c>
      <c r="H12" s="1"/>
      <c r="I12" s="8">
        <f t="shared" ref="I12" si="8">H12/E12</f>
        <v>0</v>
      </c>
      <c r="J12" s="8">
        <f t="shared" ref="J12" si="9">H12*G12</f>
        <v>0</v>
      </c>
      <c r="K12" s="7" t="s">
        <v>30</v>
      </c>
      <c r="L12" s="3"/>
      <c r="M12" s="3"/>
      <c r="N12" s="2"/>
      <c r="O12" s="3"/>
      <c r="P12" s="8">
        <f t="shared" si="3"/>
        <v>0</v>
      </c>
      <c r="Q12" s="8">
        <f t="shared" si="4"/>
        <v>0</v>
      </c>
      <c r="R12" s="8">
        <f t="shared" si="0"/>
        <v>0</v>
      </c>
      <c r="S12" s="8">
        <f t="shared" si="2"/>
        <v>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20"/>
      <c r="B13" s="7" t="s">
        <v>36</v>
      </c>
      <c r="C13" s="7" t="s">
        <v>37</v>
      </c>
      <c r="D13" s="9" t="s">
        <v>38</v>
      </c>
      <c r="E13" s="9">
        <v>25</v>
      </c>
      <c r="F13" s="9" t="s">
        <v>39</v>
      </c>
      <c r="G13" s="7">
        <v>4</v>
      </c>
      <c r="H13" s="1"/>
      <c r="I13" s="8">
        <f t="shared" si="7"/>
        <v>0</v>
      </c>
      <c r="J13" s="8">
        <f t="shared" si="1"/>
        <v>0</v>
      </c>
      <c r="K13" s="7" t="s">
        <v>22</v>
      </c>
      <c r="L13" s="3"/>
      <c r="M13" s="3"/>
      <c r="N13" s="2"/>
      <c r="O13" s="3"/>
      <c r="P13" s="8">
        <f t="shared" si="3"/>
        <v>0</v>
      </c>
      <c r="Q13" s="8">
        <f t="shared" si="4"/>
        <v>0</v>
      </c>
      <c r="R13" s="8">
        <f t="shared" si="0"/>
        <v>0</v>
      </c>
      <c r="S13" s="8">
        <f t="shared" si="2"/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20"/>
      <c r="B14" s="7" t="s">
        <v>34</v>
      </c>
      <c r="C14" s="7" t="s">
        <v>40</v>
      </c>
      <c r="D14" s="9">
        <v>3</v>
      </c>
      <c r="E14" s="9">
        <v>0.75</v>
      </c>
      <c r="F14" s="9" t="s">
        <v>21</v>
      </c>
      <c r="G14" s="7">
        <v>330</v>
      </c>
      <c r="H14" s="1"/>
      <c r="I14" s="8">
        <f t="shared" si="7"/>
        <v>0</v>
      </c>
      <c r="J14" s="8">
        <f t="shared" si="1"/>
        <v>0</v>
      </c>
      <c r="K14" s="7" t="s">
        <v>22</v>
      </c>
      <c r="L14" s="3"/>
      <c r="M14" s="3"/>
      <c r="N14" s="2"/>
      <c r="O14" s="3"/>
      <c r="P14" s="8">
        <f t="shared" si="3"/>
        <v>0</v>
      </c>
      <c r="Q14" s="8">
        <f>P14*E14*G14</f>
        <v>0</v>
      </c>
      <c r="R14" s="8">
        <f t="shared" si="0"/>
        <v>0</v>
      </c>
      <c r="S14" s="8">
        <f t="shared" si="2"/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20"/>
      <c r="B15" s="7" t="s">
        <v>41</v>
      </c>
      <c r="C15" s="7" t="s">
        <v>42</v>
      </c>
      <c r="D15" s="9">
        <v>8.9</v>
      </c>
      <c r="E15" s="9">
        <v>5</v>
      </c>
      <c r="F15" s="9" t="s">
        <v>21</v>
      </c>
      <c r="G15" s="7">
        <v>42</v>
      </c>
      <c r="H15" s="1"/>
      <c r="I15" s="8">
        <f t="shared" si="7"/>
        <v>0</v>
      </c>
      <c r="J15" s="8">
        <f t="shared" si="1"/>
        <v>0</v>
      </c>
      <c r="K15" s="7" t="s">
        <v>22</v>
      </c>
      <c r="L15" s="3"/>
      <c r="M15" s="3"/>
      <c r="N15" s="2"/>
      <c r="O15" s="3"/>
      <c r="P15" s="8">
        <f t="shared" si="3"/>
        <v>0</v>
      </c>
      <c r="Q15" s="8">
        <f t="shared" si="4"/>
        <v>0</v>
      </c>
      <c r="R15" s="8">
        <f t="shared" si="0"/>
        <v>0</v>
      </c>
      <c r="S15" s="8">
        <f t="shared" si="2"/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20"/>
      <c r="B16" s="7" t="s">
        <v>43</v>
      </c>
      <c r="C16" s="7" t="s">
        <v>44</v>
      </c>
      <c r="D16" s="9">
        <v>2.9</v>
      </c>
      <c r="E16" s="9">
        <v>0.75</v>
      </c>
      <c r="F16" s="9" t="s">
        <v>21</v>
      </c>
      <c r="G16" s="7">
        <v>225</v>
      </c>
      <c r="H16" s="1"/>
      <c r="I16" s="8">
        <f t="shared" si="7"/>
        <v>0</v>
      </c>
      <c r="J16" s="8">
        <f t="shared" si="1"/>
        <v>0</v>
      </c>
      <c r="K16" s="7" t="s">
        <v>30</v>
      </c>
      <c r="L16" s="3"/>
      <c r="M16" s="3"/>
      <c r="N16" s="2"/>
      <c r="O16" s="3"/>
      <c r="P16" s="8">
        <f>(IF(N16=0,0,IF(N16&gt;0,N16/O16)))</f>
        <v>0</v>
      </c>
      <c r="Q16" s="8">
        <f>P16*E16*G16</f>
        <v>0</v>
      </c>
      <c r="R16" s="8">
        <f t="shared" si="0"/>
        <v>0</v>
      </c>
      <c r="S16" s="8">
        <f t="shared" si="2"/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20"/>
      <c r="B17" s="7" t="s">
        <v>45</v>
      </c>
      <c r="C17" s="7" t="s">
        <v>46</v>
      </c>
      <c r="D17" s="9">
        <v>11.4</v>
      </c>
      <c r="E17" s="9">
        <v>5</v>
      </c>
      <c r="F17" s="9" t="s">
        <v>21</v>
      </c>
      <c r="G17" s="7">
        <v>510</v>
      </c>
      <c r="H17" s="1"/>
      <c r="I17" s="8">
        <f t="shared" si="7"/>
        <v>0</v>
      </c>
      <c r="J17" s="8">
        <f t="shared" si="1"/>
        <v>0</v>
      </c>
      <c r="K17" s="7" t="s">
        <v>30</v>
      </c>
      <c r="L17" s="3"/>
      <c r="M17" s="3"/>
      <c r="N17" s="2"/>
      <c r="O17" s="3"/>
      <c r="P17" s="8">
        <f t="shared" si="3"/>
        <v>0</v>
      </c>
      <c r="Q17" s="8">
        <f t="shared" si="4"/>
        <v>0</v>
      </c>
      <c r="R17" s="8">
        <f t="shared" si="0"/>
        <v>0</v>
      </c>
      <c r="S17" s="8">
        <f t="shared" si="2"/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20"/>
      <c r="B18" s="7" t="s">
        <v>47</v>
      </c>
      <c r="C18" s="7" t="s">
        <v>48</v>
      </c>
      <c r="D18" s="9">
        <v>7.1</v>
      </c>
      <c r="E18" s="9">
        <v>5</v>
      </c>
      <c r="F18" s="9" t="s">
        <v>21</v>
      </c>
      <c r="G18" s="7">
        <v>35</v>
      </c>
      <c r="H18" s="1"/>
      <c r="I18" s="8">
        <f t="shared" si="7"/>
        <v>0</v>
      </c>
      <c r="J18" s="8">
        <f t="shared" si="1"/>
        <v>0</v>
      </c>
      <c r="K18" s="7" t="s">
        <v>30</v>
      </c>
      <c r="L18" s="3"/>
      <c r="M18" s="3"/>
      <c r="N18" s="2"/>
      <c r="O18" s="3"/>
      <c r="P18" s="8">
        <f t="shared" si="3"/>
        <v>0</v>
      </c>
      <c r="Q18" s="8">
        <f t="shared" si="4"/>
        <v>0</v>
      </c>
      <c r="R18" s="8">
        <f t="shared" si="0"/>
        <v>0</v>
      </c>
      <c r="S18" s="8">
        <f t="shared" si="2"/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20"/>
      <c r="B19" s="7" t="s">
        <v>49</v>
      </c>
      <c r="C19" s="7" t="s">
        <v>50</v>
      </c>
      <c r="D19" s="9">
        <v>9.6999999999999993</v>
      </c>
      <c r="E19" s="9">
        <v>10</v>
      </c>
      <c r="F19" s="9" t="s">
        <v>21</v>
      </c>
      <c r="G19" s="7">
        <v>26</v>
      </c>
      <c r="H19" s="1"/>
      <c r="I19" s="8">
        <f t="shared" ref="I19" si="10">H19/E19</f>
        <v>0</v>
      </c>
      <c r="J19" s="8">
        <f t="shared" ref="J19" si="11">H19*G19</f>
        <v>0</v>
      </c>
      <c r="K19" s="7" t="s">
        <v>30</v>
      </c>
      <c r="L19" s="3"/>
      <c r="M19" s="3"/>
      <c r="N19" s="2"/>
      <c r="O19" s="3"/>
      <c r="P19" s="8">
        <f t="shared" si="3"/>
        <v>0</v>
      </c>
      <c r="Q19" s="8">
        <f t="shared" si="4"/>
        <v>0</v>
      </c>
      <c r="R19" s="8">
        <f t="shared" si="0"/>
        <v>0</v>
      </c>
      <c r="S19" s="8">
        <f t="shared" si="2"/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2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7"/>
      <c r="R20" s="8"/>
      <c r="S20" s="7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11" t="s">
        <v>3</v>
      </c>
      <c r="B21" s="11" t="s">
        <v>4</v>
      </c>
      <c r="C21" s="11" t="s">
        <v>5</v>
      </c>
      <c r="D21" s="11" t="s">
        <v>51</v>
      </c>
      <c r="E21" s="11" t="s">
        <v>52</v>
      </c>
      <c r="F21" s="11" t="s">
        <v>8</v>
      </c>
      <c r="G21" s="11" t="s">
        <v>9</v>
      </c>
      <c r="H21" s="11" t="s">
        <v>10</v>
      </c>
      <c r="I21" s="11" t="s">
        <v>11</v>
      </c>
      <c r="J21" s="11" t="s">
        <v>12</v>
      </c>
      <c r="K21" s="11" t="s">
        <v>13</v>
      </c>
      <c r="L21" s="12" t="s">
        <v>14</v>
      </c>
      <c r="M21" s="12" t="s">
        <v>15</v>
      </c>
      <c r="N21" s="11" t="s">
        <v>10</v>
      </c>
      <c r="O21" s="11" t="s">
        <v>52</v>
      </c>
      <c r="P21" s="12" t="s">
        <v>11</v>
      </c>
      <c r="Q21" s="11" t="s">
        <v>12</v>
      </c>
      <c r="R21" s="11" t="s">
        <v>16</v>
      </c>
      <c r="S21" s="11" t="s">
        <v>17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20" t="s">
        <v>86</v>
      </c>
      <c r="B22" s="7" t="s">
        <v>53</v>
      </c>
      <c r="C22" s="7" t="s">
        <v>54</v>
      </c>
      <c r="D22" s="7"/>
      <c r="E22" s="7" t="s">
        <v>55</v>
      </c>
      <c r="F22" s="7" t="s">
        <v>56</v>
      </c>
      <c r="G22" s="7">
        <v>27</v>
      </c>
      <c r="H22" s="2"/>
      <c r="I22" s="8">
        <f t="shared" ref="I22:I33" si="12">H22</f>
        <v>0</v>
      </c>
      <c r="J22" s="8">
        <f t="shared" ref="J22:J33" si="13">H22*G22</f>
        <v>0</v>
      </c>
      <c r="K22" s="7" t="s">
        <v>22</v>
      </c>
      <c r="L22" s="3"/>
      <c r="M22" s="3"/>
      <c r="N22" s="2"/>
      <c r="O22" s="3"/>
      <c r="P22" s="8">
        <f>N22</f>
        <v>0</v>
      </c>
      <c r="Q22" s="8">
        <f t="shared" ref="Q22:Q33" si="14">N22*G22</f>
        <v>0</v>
      </c>
      <c r="R22" s="8">
        <f t="shared" si="0"/>
        <v>0</v>
      </c>
      <c r="S22" s="8">
        <f>R22*6</f>
        <v>0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20"/>
      <c r="B23" s="7" t="s">
        <v>57</v>
      </c>
      <c r="C23" s="7" t="s">
        <v>58</v>
      </c>
      <c r="D23" s="7" t="s">
        <v>59</v>
      </c>
      <c r="E23" s="7" t="s">
        <v>60</v>
      </c>
      <c r="F23" s="7" t="s">
        <v>56</v>
      </c>
      <c r="G23" s="7">
        <v>430</v>
      </c>
      <c r="H23" s="2"/>
      <c r="I23" s="8">
        <f t="shared" si="12"/>
        <v>0</v>
      </c>
      <c r="J23" s="8">
        <f t="shared" si="13"/>
        <v>0</v>
      </c>
      <c r="K23" s="7" t="s">
        <v>22</v>
      </c>
      <c r="L23" s="3"/>
      <c r="M23" s="3"/>
      <c r="N23" s="2"/>
      <c r="O23" s="3"/>
      <c r="P23" s="8">
        <f t="shared" ref="P23:P31" si="15">N23</f>
        <v>0</v>
      </c>
      <c r="Q23" s="8">
        <f t="shared" si="14"/>
        <v>0</v>
      </c>
      <c r="R23" s="8">
        <f t="shared" si="0"/>
        <v>0</v>
      </c>
      <c r="S23" s="8">
        <f t="shared" ref="S23:S33" si="16">R23*6</f>
        <v>0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20"/>
      <c r="B24" s="7" t="s">
        <v>61</v>
      </c>
      <c r="C24" s="7" t="s">
        <v>62</v>
      </c>
      <c r="D24" s="7"/>
      <c r="E24" s="7" t="s">
        <v>63</v>
      </c>
      <c r="F24" s="7" t="s">
        <v>56</v>
      </c>
      <c r="G24" s="7">
        <v>44</v>
      </c>
      <c r="H24" s="2"/>
      <c r="I24" s="8">
        <f t="shared" si="12"/>
        <v>0</v>
      </c>
      <c r="J24" s="8">
        <f t="shared" si="13"/>
        <v>0</v>
      </c>
      <c r="K24" s="7" t="s">
        <v>30</v>
      </c>
      <c r="L24" s="3"/>
      <c r="M24" s="3"/>
      <c r="N24" s="2"/>
      <c r="O24" s="3"/>
      <c r="P24" s="8">
        <f t="shared" si="15"/>
        <v>0</v>
      </c>
      <c r="Q24" s="8">
        <f t="shared" si="14"/>
        <v>0</v>
      </c>
      <c r="R24" s="8">
        <f t="shared" si="0"/>
        <v>0</v>
      </c>
      <c r="S24" s="8">
        <f t="shared" si="16"/>
        <v>0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20"/>
      <c r="B25" s="7" t="s">
        <v>64</v>
      </c>
      <c r="C25" s="7" t="s">
        <v>65</v>
      </c>
      <c r="D25" s="7"/>
      <c r="E25" s="7" t="s">
        <v>66</v>
      </c>
      <c r="F25" s="7" t="s">
        <v>56</v>
      </c>
      <c r="G25" s="7">
        <v>28</v>
      </c>
      <c r="H25" s="2"/>
      <c r="I25" s="8">
        <f t="shared" si="12"/>
        <v>0</v>
      </c>
      <c r="J25" s="8">
        <f t="shared" si="13"/>
        <v>0</v>
      </c>
      <c r="K25" s="7" t="s">
        <v>22</v>
      </c>
      <c r="L25" s="3"/>
      <c r="M25" s="3"/>
      <c r="N25" s="2"/>
      <c r="O25" s="3"/>
      <c r="P25" s="8">
        <f t="shared" si="15"/>
        <v>0</v>
      </c>
      <c r="Q25" s="8">
        <f t="shared" si="14"/>
        <v>0</v>
      </c>
      <c r="R25" s="8">
        <f t="shared" si="0"/>
        <v>0</v>
      </c>
      <c r="S25" s="8">
        <f t="shared" si="16"/>
        <v>0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20"/>
      <c r="B26" s="7" t="s">
        <v>67</v>
      </c>
      <c r="C26" s="7" t="s">
        <v>68</v>
      </c>
      <c r="D26" s="7"/>
      <c r="E26" s="7" t="s">
        <v>69</v>
      </c>
      <c r="F26" s="7" t="s">
        <v>56</v>
      </c>
      <c r="G26" s="7">
        <v>129</v>
      </c>
      <c r="H26" s="2"/>
      <c r="I26" s="8">
        <f t="shared" si="12"/>
        <v>0</v>
      </c>
      <c r="J26" s="8">
        <f t="shared" si="13"/>
        <v>0</v>
      </c>
      <c r="K26" s="7" t="s">
        <v>22</v>
      </c>
      <c r="L26" s="3"/>
      <c r="M26" s="3"/>
      <c r="N26" s="2"/>
      <c r="O26" s="3"/>
      <c r="P26" s="8">
        <f t="shared" si="15"/>
        <v>0</v>
      </c>
      <c r="Q26" s="8">
        <f t="shared" si="14"/>
        <v>0</v>
      </c>
      <c r="R26" s="8">
        <f t="shared" si="0"/>
        <v>0</v>
      </c>
      <c r="S26" s="8">
        <f t="shared" si="16"/>
        <v>0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20"/>
      <c r="B27" s="7" t="s">
        <v>70</v>
      </c>
      <c r="C27" s="7" t="s">
        <v>71</v>
      </c>
      <c r="D27" s="7" t="s">
        <v>59</v>
      </c>
      <c r="E27" s="7"/>
      <c r="F27" s="7" t="s">
        <v>56</v>
      </c>
      <c r="G27" s="7">
        <v>5</v>
      </c>
      <c r="H27" s="2"/>
      <c r="I27" s="8">
        <f t="shared" si="12"/>
        <v>0</v>
      </c>
      <c r="J27" s="8">
        <f>H27*G27</f>
        <v>0</v>
      </c>
      <c r="K27" s="7" t="s">
        <v>22</v>
      </c>
      <c r="L27" s="3"/>
      <c r="M27" s="3"/>
      <c r="N27" s="2"/>
      <c r="O27" s="3"/>
      <c r="P27" s="8">
        <f t="shared" si="15"/>
        <v>0</v>
      </c>
      <c r="Q27" s="8">
        <f t="shared" si="14"/>
        <v>0</v>
      </c>
      <c r="R27" s="8">
        <f t="shared" si="0"/>
        <v>0</v>
      </c>
      <c r="S27" s="8">
        <f t="shared" si="16"/>
        <v>0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20"/>
      <c r="B28" s="7" t="s">
        <v>70</v>
      </c>
      <c r="C28" s="7" t="s">
        <v>72</v>
      </c>
      <c r="D28" s="7" t="s">
        <v>59</v>
      </c>
      <c r="E28" s="7"/>
      <c r="F28" s="7" t="s">
        <v>56</v>
      </c>
      <c r="G28" s="7">
        <v>47</v>
      </c>
      <c r="H28" s="2"/>
      <c r="I28" s="8">
        <f t="shared" si="12"/>
        <v>0</v>
      </c>
      <c r="J28" s="8">
        <f t="shared" si="13"/>
        <v>0</v>
      </c>
      <c r="K28" s="7" t="s">
        <v>22</v>
      </c>
      <c r="L28" s="3"/>
      <c r="M28" s="3"/>
      <c r="N28" s="2"/>
      <c r="O28" s="3"/>
      <c r="P28" s="8">
        <f t="shared" si="15"/>
        <v>0</v>
      </c>
      <c r="Q28" s="8">
        <f t="shared" si="14"/>
        <v>0</v>
      </c>
      <c r="R28" s="8">
        <f t="shared" si="0"/>
        <v>0</v>
      </c>
      <c r="S28" s="8">
        <f t="shared" si="16"/>
        <v>0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20"/>
      <c r="B29" s="7" t="s">
        <v>73</v>
      </c>
      <c r="C29" s="7" t="s">
        <v>74</v>
      </c>
      <c r="D29" s="7"/>
      <c r="E29" s="7"/>
      <c r="F29" s="7" t="s">
        <v>56</v>
      </c>
      <c r="G29" s="7">
        <v>8</v>
      </c>
      <c r="H29" s="2"/>
      <c r="I29" s="8">
        <f t="shared" si="12"/>
        <v>0</v>
      </c>
      <c r="J29" s="8">
        <f t="shared" si="13"/>
        <v>0</v>
      </c>
      <c r="K29" s="7" t="s">
        <v>22</v>
      </c>
      <c r="L29" s="3"/>
      <c r="M29" s="3"/>
      <c r="N29" s="2"/>
      <c r="O29" s="3"/>
      <c r="P29" s="8">
        <f t="shared" si="15"/>
        <v>0</v>
      </c>
      <c r="Q29" s="8">
        <f t="shared" si="14"/>
        <v>0</v>
      </c>
      <c r="R29" s="8">
        <f t="shared" si="0"/>
        <v>0</v>
      </c>
      <c r="S29" s="8">
        <f t="shared" si="16"/>
        <v>0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20"/>
      <c r="B30" s="7" t="s">
        <v>75</v>
      </c>
      <c r="C30" s="7" t="s">
        <v>76</v>
      </c>
      <c r="D30" s="7"/>
      <c r="E30" s="7" t="s">
        <v>77</v>
      </c>
      <c r="F30" s="7" t="s">
        <v>56</v>
      </c>
      <c r="G30" s="7">
        <v>20</v>
      </c>
      <c r="H30" s="2"/>
      <c r="I30" s="8">
        <f t="shared" si="12"/>
        <v>0</v>
      </c>
      <c r="J30" s="8">
        <f t="shared" si="13"/>
        <v>0</v>
      </c>
      <c r="K30" s="7" t="s">
        <v>22</v>
      </c>
      <c r="L30" s="3"/>
      <c r="M30" s="3"/>
      <c r="N30" s="2"/>
      <c r="O30" s="3"/>
      <c r="P30" s="8">
        <f t="shared" si="15"/>
        <v>0</v>
      </c>
      <c r="Q30" s="8">
        <f t="shared" si="14"/>
        <v>0</v>
      </c>
      <c r="R30" s="8">
        <f t="shared" si="0"/>
        <v>0</v>
      </c>
      <c r="S30" s="8">
        <f t="shared" si="16"/>
        <v>0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20"/>
      <c r="B31" s="7" t="s">
        <v>75</v>
      </c>
      <c r="C31" s="7" t="s">
        <v>78</v>
      </c>
      <c r="D31" s="7"/>
      <c r="E31" s="7" t="s">
        <v>77</v>
      </c>
      <c r="F31" s="7" t="s">
        <v>56</v>
      </c>
      <c r="G31" s="7">
        <v>22</v>
      </c>
      <c r="H31" s="2"/>
      <c r="I31" s="8">
        <f t="shared" si="12"/>
        <v>0</v>
      </c>
      <c r="J31" s="8">
        <f>H31*G31</f>
        <v>0</v>
      </c>
      <c r="K31" s="7" t="s">
        <v>22</v>
      </c>
      <c r="L31" s="3"/>
      <c r="M31" s="3"/>
      <c r="N31" s="2"/>
      <c r="O31" s="3"/>
      <c r="P31" s="8">
        <f t="shared" si="15"/>
        <v>0</v>
      </c>
      <c r="Q31" s="8">
        <f t="shared" si="14"/>
        <v>0</v>
      </c>
      <c r="R31" s="8">
        <f t="shared" si="0"/>
        <v>0</v>
      </c>
      <c r="S31" s="8">
        <f t="shared" si="16"/>
        <v>0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20"/>
      <c r="B32" s="7" t="s">
        <v>79</v>
      </c>
      <c r="C32" s="7" t="s">
        <v>80</v>
      </c>
      <c r="D32" s="7"/>
      <c r="E32" s="7"/>
      <c r="F32" s="7" t="s">
        <v>56</v>
      </c>
      <c r="G32" s="7">
        <v>7</v>
      </c>
      <c r="H32" s="2"/>
      <c r="I32" s="8">
        <f t="shared" si="12"/>
        <v>0</v>
      </c>
      <c r="J32" s="8">
        <f t="shared" si="13"/>
        <v>0</v>
      </c>
      <c r="K32" s="7" t="s">
        <v>22</v>
      </c>
      <c r="L32" s="3"/>
      <c r="M32" s="3"/>
      <c r="N32" s="2"/>
      <c r="O32" s="3"/>
      <c r="P32" s="8">
        <f>N32</f>
        <v>0</v>
      </c>
      <c r="Q32" s="8">
        <f t="shared" si="14"/>
        <v>0</v>
      </c>
      <c r="R32" s="8">
        <f t="shared" si="0"/>
        <v>0</v>
      </c>
      <c r="S32" s="8">
        <f t="shared" si="16"/>
        <v>0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20"/>
      <c r="B33" s="7" t="s">
        <v>79</v>
      </c>
      <c r="C33" s="7" t="s">
        <v>81</v>
      </c>
      <c r="D33" s="7"/>
      <c r="E33" s="7"/>
      <c r="F33" s="7" t="s">
        <v>56</v>
      </c>
      <c r="G33" s="7">
        <v>5</v>
      </c>
      <c r="H33" s="2"/>
      <c r="I33" s="8">
        <f t="shared" si="12"/>
        <v>0</v>
      </c>
      <c r="J33" s="8">
        <f t="shared" si="13"/>
        <v>0</v>
      </c>
      <c r="K33" s="7" t="s">
        <v>22</v>
      </c>
      <c r="L33" s="3"/>
      <c r="M33" s="3"/>
      <c r="N33" s="2"/>
      <c r="O33" s="3"/>
      <c r="P33" s="8">
        <f>N33</f>
        <v>0</v>
      </c>
      <c r="Q33" s="8">
        <f t="shared" si="14"/>
        <v>0</v>
      </c>
      <c r="R33" s="8">
        <f t="shared" si="0"/>
        <v>0</v>
      </c>
      <c r="S33" s="8">
        <f t="shared" si="16"/>
        <v>0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2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17" t="s">
        <v>82</v>
      </c>
      <c r="B38" s="18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6" t="s">
        <v>83</v>
      </c>
      <c r="B39" s="6"/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15" t="s">
        <v>84</v>
      </c>
      <c r="B40" s="15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15" t="s">
        <v>85</v>
      </c>
      <c r="B41" s="15"/>
      <c r="C41" s="1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15"/>
      <c r="B42" s="15"/>
      <c r="C42" s="1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15"/>
      <c r="B43" s="15"/>
      <c r="C43" s="1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1:47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1:47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1:47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1:47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1:47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1:47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1:47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1:47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1:47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1:47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1:47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</sheetData>
  <sheetProtection algorithmName="SHA-512" hashValue="FGthGzT7ycubPYicUxCJOjPQnWvRBulu9FxiwSc2duQW93hrmWLKxf6k/0LZ+efuHrBkD0qtnK+MPuHcU6lYRQ==" saltValue="8MgpPQcAYKXYPUUA8zljhw==" spinCount="100000" sheet="1" objects="1" scenarios="1"/>
  <mergeCells count="9">
    <mergeCell ref="A41:B43"/>
    <mergeCell ref="C41:C43"/>
    <mergeCell ref="A40:B40"/>
    <mergeCell ref="A38:B38"/>
    <mergeCell ref="A2:S2"/>
    <mergeCell ref="A6:A20"/>
    <mergeCell ref="A22:A34"/>
    <mergeCell ref="B4:K4"/>
    <mergeCell ref="L4:Q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4FBFDFA443CB46BA15C4CF3D3DCE4F" ma:contentTypeVersion="4" ma:contentTypeDescription="Een nieuw document maken." ma:contentTypeScope="" ma:versionID="ab057254de181472d2738d2567b15613">
  <xsd:schema xmlns:xsd="http://www.w3.org/2001/XMLSchema" xmlns:xs="http://www.w3.org/2001/XMLSchema" xmlns:p="http://schemas.microsoft.com/office/2006/metadata/properties" xmlns:ns2="0123494b-711f-47f3-9c0e-8a86af035718" targetNamespace="http://schemas.microsoft.com/office/2006/metadata/properties" ma:root="true" ma:fieldsID="9d6474c681078a1ef0eee2907aabd715" ns2:_="">
    <xsd:import namespace="0123494b-711f-47f3-9c0e-8a86af035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3494b-711f-47f3-9c0e-8a86af035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FCA19-A567-48C9-918F-F5C7D8565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05A4D2-C82B-4EB7-9927-A122E8ACA144}">
  <ds:schemaRefs>
    <ds:schemaRef ds:uri="http://purl.org/dc/elements/1.1/"/>
    <ds:schemaRef ds:uri="http://schemas.microsoft.com/office/2006/metadata/properties"/>
    <ds:schemaRef ds:uri="http://purl.org/dc/terms/"/>
    <ds:schemaRef ds:uri="0123494b-711f-47f3-9c0e-8a86af035718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0255DA-CE09-4AFF-A65C-E01569C92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23494b-711f-47f3-9c0e-8a86af035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Kayleigh Rijnbeek</dc:creator>
  <cp:keywords/>
  <dc:description/>
  <cp:lastModifiedBy>Kayleigh Rijnbeek</cp:lastModifiedBy>
  <cp:revision/>
  <dcterms:created xsi:type="dcterms:W3CDTF">2024-07-31T08:51:33Z</dcterms:created>
  <dcterms:modified xsi:type="dcterms:W3CDTF">2024-09-26T12:52:33Z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0x010100984FBFDFA443CB46BA15C4CF3D3DCE4F</vt:lpwstr>
  </property>
</Properties>
</file>