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linewerken.sharepoint.com/teams/HLNAanbestedingfinancieelsysteem3788/Shared Documents/General/4. Aanbestedingsstukken/Bijlagen aanbesteding/"/>
    </mc:Choice>
  </mc:AlternateContent>
  <xr:revisionPtr revIDLastSave="227" documentId="8_{992BFCBF-BBB2-4C7E-B3BB-23542D50F8F4}" xr6:coauthVersionLast="47" xr6:coauthVersionMax="47" xr10:uidLastSave="{1CD35C2F-5D11-4EB5-BCC3-2E4543B198C7}"/>
  <bookViews>
    <workbookView xWindow="-108" yWindow="-108" windowWidth="23256" windowHeight="12456" activeTab="4" xr2:uid="{CDBD1E85-E3B0-4628-B795-CBB4B89D700D}"/>
  </bookViews>
  <sheets>
    <sheet name="Projectinrichting" sheetId="6" r:id="rId1"/>
    <sheet name="Inrichting activa" sheetId="7" r:id="rId2"/>
    <sheet name="Detailgegevens" sheetId="4" r:id="rId3"/>
    <sheet name="Verschillende projecten" sheetId="5" r:id="rId4"/>
    <sheet name="Budgethoudersregeling" sheetId="9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5" i="4" l="1"/>
  <c r="N15" i="4"/>
  <c r="N16" i="4"/>
  <c r="O21" i="4"/>
  <c r="N21" i="4"/>
  <c r="M21" i="4"/>
  <c r="E18" i="5"/>
  <c r="D18" i="5"/>
  <c r="E14" i="5"/>
  <c r="D14" i="5"/>
  <c r="K25" i="4"/>
  <c r="K49" i="4" s="1"/>
  <c r="H49" i="4"/>
  <c r="H46" i="4"/>
  <c r="L25" i="4"/>
  <c r="L49" i="4" s="1"/>
  <c r="N13" i="4"/>
  <c r="O13" i="4"/>
  <c r="K26" i="4"/>
  <c r="J25" i="4"/>
  <c r="J49" i="4" s="1"/>
  <c r="I26" i="4"/>
  <c r="I25" i="4"/>
  <c r="I49" i="4" s="1"/>
  <c r="H25" i="4"/>
  <c r="I24" i="4"/>
  <c r="N24" i="4" s="1"/>
  <c r="P20" i="4"/>
  <c r="O20" i="4"/>
  <c r="P14" i="4"/>
  <c r="P22" i="4" s="1"/>
  <c r="N14" i="4"/>
  <c r="N20" i="4"/>
  <c r="G35" i="4"/>
  <c r="H35" i="4"/>
  <c r="I35" i="4"/>
  <c r="J35" i="4"/>
  <c r="K35" i="4"/>
  <c r="L35" i="4"/>
  <c r="F35" i="4"/>
  <c r="G34" i="4"/>
  <c r="H34" i="4"/>
  <c r="I34" i="4"/>
  <c r="J34" i="4"/>
  <c r="K34" i="4"/>
  <c r="L34" i="4"/>
  <c r="F34" i="4"/>
  <c r="N9" i="4"/>
  <c r="O9" i="4" s="1"/>
  <c r="N10" i="4"/>
  <c r="O10" i="4" s="1"/>
  <c r="N11" i="4"/>
  <c r="O11" i="4" s="1"/>
  <c r="N12" i="4"/>
  <c r="O12" i="4" s="1"/>
  <c r="O16" i="4"/>
  <c r="N17" i="4"/>
  <c r="N18" i="4"/>
  <c r="N8" i="4"/>
  <c r="G22" i="4"/>
  <c r="H22" i="4"/>
  <c r="I22" i="4"/>
  <c r="J22" i="4"/>
  <c r="K22" i="4"/>
  <c r="L22" i="4"/>
  <c r="F22" i="4"/>
  <c r="F25" i="4" s="1"/>
  <c r="F49" i="4" s="1"/>
  <c r="M20" i="4"/>
  <c r="N22" i="4" l="1"/>
  <c r="N49" i="4"/>
  <c r="N25" i="4"/>
  <c r="N28" i="4" s="1"/>
  <c r="N26" i="4"/>
  <c r="J36" i="4"/>
  <c r="K36" i="4"/>
  <c r="O8" i="4"/>
  <c r="O22" i="4" s="1"/>
  <c r="F36" i="4"/>
  <c r="G36" i="4"/>
  <c r="I36" i="4"/>
  <c r="M34" i="4"/>
  <c r="M22" i="4"/>
  <c r="H36" i="4"/>
  <c r="M35" i="4"/>
  <c r="L36" i="4"/>
  <c r="M36" i="4" l="1"/>
</calcChain>
</file>

<file path=xl/sharedStrings.xml><?xml version="1.0" encoding="utf-8"?>
<sst xmlns="http://schemas.openxmlformats.org/spreadsheetml/2006/main" count="183" uniqueCount="131">
  <si>
    <r>
      <t xml:space="preserve"> </t>
    </r>
    <r>
      <rPr>
        <i/>
        <sz val="11"/>
        <color theme="1"/>
        <rFont val="Calibri"/>
        <family val="2"/>
        <scheme val="minor"/>
      </rPr>
      <t>NB: Het bedrag wordt reeds in 2024 ontvangen, maar de kosten worden pas in 2026 gemaakt</t>
    </r>
  </si>
  <si>
    <t xml:space="preserve">Project Filmhuis </t>
  </si>
  <si>
    <t>Waarvan:</t>
  </si>
  <si>
    <t>Filmhuis</t>
  </si>
  <si>
    <t>Totaal</t>
  </si>
  <si>
    <t>Invest.</t>
  </si>
  <si>
    <t>Expl</t>
  </si>
  <si>
    <t>Fase:</t>
  </si>
  <si>
    <t>Type kosten /opbrengsten</t>
  </si>
  <si>
    <t>Kostensoort</t>
  </si>
  <si>
    <t>Initiatief</t>
  </si>
  <si>
    <t>Externe plankosten</t>
  </si>
  <si>
    <t>430000 - Onderzoekskosten</t>
  </si>
  <si>
    <t>Definitie</t>
  </si>
  <si>
    <t>430001 - Advieskosten</t>
  </si>
  <si>
    <t>Ontwerp</t>
  </si>
  <si>
    <t>Voorbereiding</t>
  </si>
  <si>
    <t>Bouwrijpmaken</t>
  </si>
  <si>
    <t>430002 - Verwerving</t>
  </si>
  <si>
    <t>Realisatie</t>
  </si>
  <si>
    <t>Bouwkosten</t>
  </si>
  <si>
    <t>430003 - Aanneemsom</t>
  </si>
  <si>
    <t>Installaties</t>
  </si>
  <si>
    <t>Asbestsanering</t>
  </si>
  <si>
    <t>430004 - Aanneemsom</t>
  </si>
  <si>
    <t>Nazorg</t>
  </si>
  <si>
    <t>Onderhoud uit aanbesteding</t>
  </si>
  <si>
    <t>430004 - Onderhoud</t>
  </si>
  <si>
    <t>Afgesloten</t>
  </si>
  <si>
    <t>Opbrengsten:</t>
  </si>
  <si>
    <t>Subsidies Provincie</t>
  </si>
  <si>
    <t>830000 - Subsidies</t>
  </si>
  <si>
    <t>Bijdrage exploitant</t>
  </si>
  <si>
    <t>Bijdragen derden</t>
  </si>
  <si>
    <t>84000 - Bijdragen derden</t>
  </si>
  <si>
    <t>Totale kosten</t>
  </si>
  <si>
    <t>Activamodule</t>
  </si>
  <si>
    <t>Grond</t>
  </si>
  <si>
    <t>Afschrijving: neen</t>
  </si>
  <si>
    <t>Gebouw</t>
  </si>
  <si>
    <t xml:space="preserve">Afschrijving: 35 jaar </t>
  </si>
  <si>
    <t>Afschrijving: 15 jaar</t>
  </si>
  <si>
    <t>Totale opbrengsten</t>
  </si>
  <si>
    <t>Saldo</t>
  </si>
  <si>
    <t>Begrotingswijziging</t>
  </si>
  <si>
    <t>Interne uren</t>
  </si>
  <si>
    <t>45000 Salarissen</t>
  </si>
  <si>
    <t>Onttrekking Alg. reserve</t>
  </si>
  <si>
    <t>860000 - Ontrekking R&amp;V</t>
  </si>
  <si>
    <t>Totaal kosten</t>
  </si>
  <si>
    <t>Grondopbrengsten</t>
  </si>
  <si>
    <t>Totaal opbrengsten</t>
  </si>
  <si>
    <r>
      <t> Inrichting project:</t>
    </r>
    <r>
      <rPr>
        <sz val="11"/>
        <color theme="1"/>
        <rFont val="Calibri"/>
        <family val="2"/>
      </rPr>
      <t> </t>
    </r>
  </si>
  <si>
    <r>
      <t>·</t>
    </r>
    <r>
      <rPr>
        <sz val="7"/>
        <color theme="1"/>
        <rFont val="Times New Roman"/>
        <family val="1"/>
      </rPr>
      <t xml:space="preserve">                  </t>
    </r>
    <r>
      <rPr>
        <sz val="10"/>
        <color theme="1"/>
        <rFont val="Arial"/>
        <family val="2"/>
      </rPr>
      <t>Kostendrager: </t>
    </r>
  </si>
  <si>
    <r>
      <t>o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Naam: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Filmhuis, nieuwbouw en renovatie </t>
    </r>
  </si>
  <si>
    <r>
      <t>o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Type Kostendrager: project / exploitatie / balans / subsidiemodule </t>
    </r>
  </si>
  <si>
    <r>
      <t>o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Jaar votering projectbudget: 2024. </t>
    </r>
  </si>
  <si>
    <r>
      <t>o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Jaar wijziging projectbudget: 2026.</t>
    </r>
  </si>
  <si>
    <r>
      <t>o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Jaar verwacht gereed: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2030. </t>
    </r>
  </si>
  <si>
    <r>
      <t>o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Start jaar afschrijving: 2030.</t>
    </r>
  </si>
  <si>
    <r>
      <t>o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Fasering: initiatief / definitie / ontwerp / voorbereiding / realisatie / nazorg / afgesloten. </t>
    </r>
  </si>
  <si>
    <r>
      <t>o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Soort projectbudget: nieuwbouw / vervanging. </t>
    </r>
  </si>
  <si>
    <r>
      <t>o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Balanscodering activum IV3 (componenten, zie voorgaand):</t>
    </r>
  </si>
  <si>
    <t>A121 Grond</t>
  </si>
  <si>
    <t>A123 Gebouwen met economisch nut en</t>
  </si>
  <si>
    <t>A126 Machines/Apparaten-Installaties (componenten). </t>
  </si>
  <si>
    <r>
      <t>o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BTW-labeling:</t>
    </r>
  </si>
  <si>
    <t>Tot en met de voorbereidingsfase 100% compensabel</t>
  </si>
  <si>
    <t xml:space="preserve">Volgende fasen 70% BTW vooraftrek, 20% compensabel en 10% kostprijsverhogend. </t>
  </si>
  <si>
    <r>
      <t>o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Arial"/>
        <family val="2"/>
      </rPr>
      <t>Programma’s en kernthema’s:</t>
    </r>
  </si>
  <si>
    <t>Raadsprogramma Sport, cultuur en recreatie</t>
  </si>
  <si>
    <t xml:space="preserve">Bestuursprogramma Centrum. </t>
  </si>
  <si>
    <t>Kernthema: Cultuur en Centrum</t>
  </si>
  <si>
    <r>
      <t>·</t>
    </r>
    <r>
      <rPr>
        <sz val="7"/>
        <color theme="1"/>
        <rFont val="Times New Roman"/>
        <family val="1"/>
      </rPr>
      <t xml:space="preserve">          </t>
    </r>
    <r>
      <rPr>
        <sz val="10"/>
        <color theme="1"/>
        <rFont val="Arial"/>
        <family val="2"/>
      </rPr>
      <t>Kostensoort (hoofdrekening / sub-rekening): </t>
    </r>
  </si>
  <si>
    <r>
      <t>o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>Omschrijving kostensoort. </t>
    </r>
  </si>
  <si>
    <r>
      <t>o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>Baten / lasten / activa / passiva. </t>
    </r>
  </si>
  <si>
    <r>
      <t>o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>Dekking: activering / reserve / baten &amp; lasten / bijdrage   </t>
    </r>
  </si>
  <si>
    <r>
      <t>o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 xml:space="preserve">Exploitatiesoort: directe baten / directe lasten / kapitaallasten / kapitaallasten dekking </t>
    </r>
  </si>
  <si>
    <r>
      <t>o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>IV3 balanscodering. </t>
    </r>
  </si>
  <si>
    <r>
      <t>o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>Economische categorie. </t>
    </r>
  </si>
  <si>
    <r>
      <t>o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>Team: centrum</t>
    </r>
  </si>
  <si>
    <t>Project 2: Romeins museum</t>
  </si>
  <si>
    <t>Project 3: Schinkelkwadrant Zuid</t>
  </si>
  <si>
    <t>Projectleider:</t>
  </si>
  <si>
    <t>Willem Vlieger</t>
  </si>
  <si>
    <t>Kees Dorrestijn</t>
  </si>
  <si>
    <r>
      <t>Inrichting activa:</t>
    </r>
    <r>
      <rPr>
        <b/>
        <sz val="10"/>
        <color theme="1"/>
        <rFont val="Arial"/>
        <family val="2"/>
      </rPr>
      <t> 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</si>
  <si>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Activanummers. 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</si>
  <si>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Activa namen: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</si>
  <si>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>Grond Filmhuis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</si>
  <si>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>Installaties Filmhuis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</si>
  <si>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>Gebouw Filmhuis 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</si>
  <si>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Kostendrager (bedrijfseenheid) kapitaallasten (exploitatie / B&amp;L): taakveld 5.2 Centrumontwikkeling. 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</si>
  <si>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Kostensoort kapitaallasten (rente &amp; afschrijving): economische categorie L7.4 rente en L7.3 afschrijving. 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</si>
  <si>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Status: in voorbereiding / in gebruik / afgesloten. 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</si>
  <si>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 xml:space="preserve">Soort activum (waar op balans conform IV3): 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</si>
  <si>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>A121 Grond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</si>
  <si>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>A123 Gebouwen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</si>
  <si>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>A126 Machines/apparaten/installaties. 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</si>
  <si>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Afschrijving in jaren: grond: géén afschrijving; gebouw: 35 jaar en machines/app: 15 jaar. 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</si>
  <si>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Nut: economisch nut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</si>
  <si>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Soort investering: vervanging / uitbreiding. </t>
    </r>
  </si>
  <si>
    <r>
      <t>·</t>
    </r>
    <r>
      <rPr>
        <sz val="7"/>
        <color theme="1"/>
        <rFont val="Times New Roman"/>
        <family val="1"/>
      </rPr>
      <t xml:space="preserve">        </t>
    </r>
    <r>
      <rPr>
        <sz val="10"/>
        <color theme="1"/>
        <rFont val="Arial"/>
        <family val="2"/>
      </rPr>
      <t>Team: Cultuur en Centrum</t>
    </r>
  </si>
  <si>
    <r>
      <t>o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Arial"/>
        <family val="2"/>
      </rPr>
      <t>Afdeling/Domein: Economie</t>
    </r>
  </si>
  <si>
    <t> </t>
  </si>
  <si>
    <t>Overige opmerkingen:</t>
  </si>
  <si>
    <t>Accordeur (prestatieverklaarder) mag niet gelijk zijn aan BH2 of BH3 (4-ogen principe).</t>
  </si>
  <si>
    <t>BH2 = Directie = directeur economie Piet Pieterssen</t>
  </si>
  <si>
    <t>BH3 = Teammanager / Projectleider = projectleider Sjaak Janssen</t>
  </si>
  <si>
    <r>
      <rPr>
        <b/>
        <sz val="9"/>
        <color rgb="FF000000"/>
        <rFont val="Verdana"/>
      </rPr>
      <t xml:space="preserve">BH3 </t>
    </r>
    <r>
      <rPr>
        <sz val="9"/>
        <color rgb="FF000000"/>
        <rFont val="Verdana"/>
      </rPr>
      <t xml:space="preserve">kan een verplichting/factuur autoriseren tot € 1.500.000,-. Wanneer de verplichting/factuur hoger is dan € 1.500.000,- moet ook de </t>
    </r>
    <r>
      <rPr>
        <b/>
        <sz val="9"/>
        <color rgb="FF000000"/>
        <rFont val="Verdana"/>
      </rPr>
      <t>BH2</t>
    </r>
    <r>
      <rPr>
        <sz val="9"/>
        <color rgb="FF000000"/>
        <rFont val="Verdana"/>
      </rPr>
      <t xml:space="preserve"> deze nog extra autoriseren.</t>
    </r>
  </si>
  <si>
    <t>Rollen</t>
  </si>
  <si>
    <t>Budgethoudersregeling</t>
  </si>
  <si>
    <t>Uitgangspunten</t>
  </si>
  <si>
    <t>Controleur = financieel medewerker die een verplichting controleert.</t>
  </si>
  <si>
    <t>Besteller = medewerker die een verplichting registreert. Deze wordt later in het registratie / betalingsproces van de inkoopfactuur / crediteuren de Accordeur (prestatieverklaarder). Accordeur = projectondersteuner Thea Theunissen</t>
  </si>
  <si>
    <t>Subsidie culturele activiteiten</t>
  </si>
  <si>
    <t>443800 - Inkomensoverdr. Ov. instellingen + personen</t>
  </si>
  <si>
    <t>Akkoordverklaarder: Prestatieverklaring</t>
  </si>
  <si>
    <t>Controleur: Administratieve controle</t>
  </si>
  <si>
    <t>Fiatteur (Budgethouder): Goedkeuring factuur</t>
  </si>
  <si>
    <t>&lt;Optioneel&gt; Extra budgethouder: Goedkeuring factuur</t>
  </si>
  <si>
    <t>Crediteuren: Opvoeren en voorcoderen factuur</t>
  </si>
  <si>
    <t>Crediteuren: Betaalbaarstelling</t>
  </si>
  <si>
    <t>Controleur: Extra administratieve controle</t>
  </si>
  <si>
    <t>&lt;Optioneel, bij wijziging/overschrijding in verplichting&gt; Fiatteur (Budgethouder): Goedkeuring factuur</t>
  </si>
  <si>
    <t>Standaard workflow facturen (zonder verplichting):</t>
  </si>
  <si>
    <t>Standaard workflow facturen (met verplichting):</t>
  </si>
  <si>
    <t>Standaard proces debiteuren:</t>
  </si>
  <si>
    <t>Medewerker van domein: Levert gegevens voor facturatie aan</t>
  </si>
  <si>
    <t>Budgethouder: Keurt opdracht tot facturatie goed</t>
  </si>
  <si>
    <t>Medewerker debiteuren: Verwerkt opdracht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</si>
</sst>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Symbol"/>
      <family val="1"/>
      <charset val="2"/>
    </font>
    <font>
      <sz val="7"/>
      <color theme="1"/>
      <name val="Times New Roman"/>
      <family val="1"/>
    </font>
    <font>
      <sz val="10"/>
      <color theme="1"/>
      <name val="Courier New"/>
      <family val="3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9"/>
      <color theme="1"/>
      <name val="Symbol"/>
      <family val="1"/>
      <charset val="2"/>
    </font>
    <font>
      <sz val="9"/>
      <color theme="1"/>
      <name val="Courier New"/>
      <family val="3"/>
    </font>
    <font>
      <b/>
      <sz val="9"/>
      <color theme="1"/>
      <name val="Verdana"/>
      <charset val="1"/>
    </font>
    <font>
      <sz val="9"/>
      <color theme="1"/>
      <name val="Verdana"/>
      <charset val="1"/>
    </font>
    <font>
      <b/>
      <sz val="9"/>
      <color rgb="FF000000"/>
      <name val="Verdana"/>
    </font>
    <font>
      <sz val="9"/>
      <color rgb="FF000000"/>
      <name val="Verdana"/>
    </font>
    <font>
      <b/>
      <sz val="9"/>
      <color rgb="FF000000"/>
      <name val="Verdana"/>
      <charset val="1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64" fontId="0" fillId="0" borderId="0" xfId="1" applyNumberFormat="1" applyFont="1" applyAlignment="1">
      <alignment vertical="center"/>
    </xf>
    <xf numFmtId="164" fontId="2" fillId="0" borderId="1" xfId="1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64" fontId="2" fillId="0" borderId="2" xfId="1" applyNumberFormat="1" applyFont="1" applyBorder="1" applyAlignment="1">
      <alignment vertical="center"/>
    </xf>
    <xf numFmtId="164" fontId="2" fillId="0" borderId="0" xfId="1" applyNumberFormat="1" applyFont="1" applyAlignment="1">
      <alignment vertical="center"/>
    </xf>
    <xf numFmtId="0" fontId="2" fillId="0" borderId="0" xfId="0" applyFont="1"/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horizontal="right" vertical="center"/>
    </xf>
    <xf numFmtId="164" fontId="0" fillId="0" borderId="0" xfId="1" applyNumberFormat="1" applyFont="1" applyAlignment="1">
      <alignment horizontal="right" vertical="center"/>
    </xf>
    <xf numFmtId="164" fontId="2" fillId="0" borderId="0" xfId="1" applyNumberFormat="1" applyFont="1" applyAlignment="1">
      <alignment horizontal="right" vertical="center"/>
    </xf>
    <xf numFmtId="164" fontId="0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164" fontId="2" fillId="0" borderId="2" xfId="1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0" fillId="0" borderId="3" xfId="0" applyBorder="1" applyAlignment="1">
      <alignment vertical="center"/>
    </xf>
    <xf numFmtId="164" fontId="0" fillId="0" borderId="3" xfId="0" applyNumberForma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164" fontId="2" fillId="0" borderId="0" xfId="0" applyNumberFormat="1" applyFont="1"/>
    <xf numFmtId="0" fontId="0" fillId="0" borderId="3" xfId="0" applyBorder="1"/>
    <xf numFmtId="0" fontId="5" fillId="0" borderId="0" xfId="0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horizontal="left" vertical="center" indent="7"/>
    </xf>
    <xf numFmtId="0" fontId="10" fillId="0" borderId="0" xfId="0" applyFont="1" applyAlignment="1">
      <alignment horizontal="left" vertical="center" indent="10"/>
    </xf>
    <xf numFmtId="0" fontId="8" fillId="0" borderId="0" xfId="0" applyFont="1" applyAlignment="1">
      <alignment horizontal="left" vertical="center" indent="6"/>
    </xf>
    <xf numFmtId="0" fontId="10" fillId="0" borderId="0" xfId="0" applyFont="1" applyAlignment="1">
      <alignment horizontal="left" vertical="center" indent="8"/>
    </xf>
    <xf numFmtId="0" fontId="11" fillId="0" borderId="0" xfId="0" applyFont="1" applyAlignment="1">
      <alignment horizontal="left" vertical="center" indent="10"/>
    </xf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left" vertical="center" indent="5"/>
    </xf>
    <xf numFmtId="0" fontId="15" fillId="0" borderId="0" xfId="0" applyFont="1" applyAlignment="1">
      <alignment horizontal="left" vertical="center" indent="10"/>
    </xf>
    <xf numFmtId="0" fontId="16" fillId="0" borderId="0" xfId="0" applyFont="1"/>
    <xf numFmtId="0" fontId="17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CECF5-320A-41EF-9DBF-5E9F16271460}">
  <sheetPr>
    <tabColor rgb="FF00B0F0"/>
  </sheetPr>
  <dimension ref="A1:A31"/>
  <sheetViews>
    <sheetView topLeftCell="A4" workbookViewId="0">
      <selection activeCell="C16" sqref="C16:K17"/>
    </sheetView>
  </sheetViews>
  <sheetFormatPr defaultRowHeight="14.4" x14ac:dyDescent="0.3"/>
  <cols>
    <col min="1" max="1" width="4.44140625" customWidth="1"/>
    <col min="2" max="2" width="6.109375" customWidth="1"/>
  </cols>
  <sheetData>
    <row r="1" spans="1:1" x14ac:dyDescent="0.3">
      <c r="A1" s="27" t="s">
        <v>52</v>
      </c>
    </row>
    <row r="2" spans="1:1" x14ac:dyDescent="0.3">
      <c r="A2" s="28" t="s">
        <v>53</v>
      </c>
    </row>
    <row r="3" spans="1:1" x14ac:dyDescent="0.3">
      <c r="A3" s="31" t="s">
        <v>54</v>
      </c>
    </row>
    <row r="4" spans="1:1" x14ac:dyDescent="0.3">
      <c r="A4" s="31" t="s">
        <v>55</v>
      </c>
    </row>
    <row r="5" spans="1:1" x14ac:dyDescent="0.3">
      <c r="A5" s="31" t="s">
        <v>56</v>
      </c>
    </row>
    <row r="6" spans="1:1" x14ac:dyDescent="0.3">
      <c r="A6" s="31" t="s">
        <v>57</v>
      </c>
    </row>
    <row r="7" spans="1:1" x14ac:dyDescent="0.3">
      <c r="A7" s="31" t="s">
        <v>58</v>
      </c>
    </row>
    <row r="8" spans="1:1" x14ac:dyDescent="0.3">
      <c r="A8" s="31" t="s">
        <v>59</v>
      </c>
    </row>
    <row r="9" spans="1:1" x14ac:dyDescent="0.3">
      <c r="A9" s="31" t="s">
        <v>60</v>
      </c>
    </row>
    <row r="10" spans="1:1" x14ac:dyDescent="0.3">
      <c r="A10" s="29" t="s">
        <v>61</v>
      </c>
    </row>
    <row r="11" spans="1:1" x14ac:dyDescent="0.3">
      <c r="A11" s="29" t="s">
        <v>62</v>
      </c>
    </row>
    <row r="12" spans="1:1" x14ac:dyDescent="0.3">
      <c r="A12" s="32" t="s">
        <v>63</v>
      </c>
    </row>
    <row r="13" spans="1:1" x14ac:dyDescent="0.3">
      <c r="A13" s="32" t="s">
        <v>64</v>
      </c>
    </row>
    <row r="14" spans="1:1" x14ac:dyDescent="0.3">
      <c r="A14" s="32" t="s">
        <v>65</v>
      </c>
    </row>
    <row r="15" spans="1:1" x14ac:dyDescent="0.3">
      <c r="A15" s="29" t="s">
        <v>66</v>
      </c>
    </row>
    <row r="16" spans="1:1" x14ac:dyDescent="0.3">
      <c r="A16" s="32" t="s">
        <v>67</v>
      </c>
    </row>
    <row r="17" spans="1:1" x14ac:dyDescent="0.3">
      <c r="A17" s="32" t="s">
        <v>68</v>
      </c>
    </row>
    <row r="18" spans="1:1" x14ac:dyDescent="0.3">
      <c r="A18" s="29" t="s">
        <v>69</v>
      </c>
    </row>
    <row r="19" spans="1:1" x14ac:dyDescent="0.3">
      <c r="A19" s="32" t="s">
        <v>70</v>
      </c>
    </row>
    <row r="20" spans="1:1" x14ac:dyDescent="0.3">
      <c r="A20" s="32" t="s">
        <v>71</v>
      </c>
    </row>
    <row r="21" spans="1:1" x14ac:dyDescent="0.3">
      <c r="A21" s="32" t="s">
        <v>72</v>
      </c>
    </row>
    <row r="22" spans="1:1" x14ac:dyDescent="0.3">
      <c r="A22" s="32"/>
    </row>
    <row r="23" spans="1:1" x14ac:dyDescent="0.3">
      <c r="A23" s="30" t="s">
        <v>73</v>
      </c>
    </row>
    <row r="24" spans="1:1" x14ac:dyDescent="0.3">
      <c r="A24" s="29" t="s">
        <v>74</v>
      </c>
    </row>
    <row r="25" spans="1:1" x14ac:dyDescent="0.3">
      <c r="A25" s="29" t="s">
        <v>75</v>
      </c>
    </row>
    <row r="26" spans="1:1" x14ac:dyDescent="0.3">
      <c r="A26" s="29" t="s">
        <v>76</v>
      </c>
    </row>
    <row r="27" spans="1:1" x14ac:dyDescent="0.3">
      <c r="A27" s="29" t="s">
        <v>77</v>
      </c>
    </row>
    <row r="28" spans="1:1" x14ac:dyDescent="0.3">
      <c r="A28" s="29" t="s">
        <v>78</v>
      </c>
    </row>
    <row r="29" spans="1:1" x14ac:dyDescent="0.3">
      <c r="A29" s="29" t="s">
        <v>79</v>
      </c>
    </row>
    <row r="30" spans="1:1" x14ac:dyDescent="0.3">
      <c r="A30" s="29" t="s">
        <v>103</v>
      </c>
    </row>
    <row r="31" spans="1:1" x14ac:dyDescent="0.3">
      <c r="A31" s="29" t="s">
        <v>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E9AFA-E4EE-44C9-9970-E640654AAD26}">
  <sheetPr>
    <tabColor rgb="FF00B0F0"/>
  </sheetPr>
  <dimension ref="A1:A17"/>
  <sheetViews>
    <sheetView workbookViewId="0">
      <selection activeCell="E28" sqref="E28"/>
    </sheetView>
  </sheetViews>
  <sheetFormatPr defaultRowHeight="14.4" x14ac:dyDescent="0.3"/>
  <sheetData>
    <row r="1" spans="1:1" x14ac:dyDescent="0.3">
      <c r="A1" s="35" t="s">
        <v>86</v>
      </c>
    </row>
    <row r="2" spans="1:1" x14ac:dyDescent="0.3">
      <c r="A2" s="36" t="s">
        <v>87</v>
      </c>
    </row>
    <row r="3" spans="1:1" x14ac:dyDescent="0.3">
      <c r="A3" s="36" t="s">
        <v>88</v>
      </c>
    </row>
    <row r="4" spans="1:1" x14ac:dyDescent="0.3">
      <c r="A4" s="37" t="s">
        <v>89</v>
      </c>
    </row>
    <row r="5" spans="1:1" x14ac:dyDescent="0.3">
      <c r="A5" s="37" t="s">
        <v>90</v>
      </c>
    </row>
    <row r="6" spans="1:1" x14ac:dyDescent="0.3">
      <c r="A6" s="37" t="s">
        <v>91</v>
      </c>
    </row>
    <row r="7" spans="1:1" x14ac:dyDescent="0.3">
      <c r="A7" s="36" t="s">
        <v>92</v>
      </c>
    </row>
    <row r="8" spans="1:1" x14ac:dyDescent="0.3">
      <c r="A8" s="36" t="s">
        <v>93</v>
      </c>
    </row>
    <row r="9" spans="1:1" x14ac:dyDescent="0.3">
      <c r="A9" s="36" t="s">
        <v>94</v>
      </c>
    </row>
    <row r="10" spans="1:1" x14ac:dyDescent="0.3">
      <c r="A10" s="36" t="s">
        <v>95</v>
      </c>
    </row>
    <row r="11" spans="1:1" x14ac:dyDescent="0.3">
      <c r="A11" s="37" t="s">
        <v>96</v>
      </c>
    </row>
    <row r="12" spans="1:1" x14ac:dyDescent="0.3">
      <c r="A12" s="37" t="s">
        <v>97</v>
      </c>
    </row>
    <row r="13" spans="1:1" x14ac:dyDescent="0.3">
      <c r="A13" s="37" t="s">
        <v>98</v>
      </c>
    </row>
    <row r="14" spans="1:1" x14ac:dyDescent="0.3">
      <c r="A14" s="36" t="s">
        <v>99</v>
      </c>
    </row>
    <row r="15" spans="1:1" x14ac:dyDescent="0.3">
      <c r="A15" s="36" t="s">
        <v>100</v>
      </c>
    </row>
    <row r="16" spans="1:1" x14ac:dyDescent="0.3">
      <c r="A16" s="36" t="s">
        <v>101</v>
      </c>
    </row>
    <row r="17" spans="1:1" x14ac:dyDescent="0.3">
      <c r="A17" s="36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85BFE-3C52-4CDA-AA10-373882285850}">
  <sheetPr>
    <tabColor rgb="FF00B0F0"/>
  </sheetPr>
  <dimension ref="B2:P49"/>
  <sheetViews>
    <sheetView topLeftCell="A4" zoomScaleNormal="100" workbookViewId="0">
      <selection activeCell="E18" sqref="E18"/>
    </sheetView>
  </sheetViews>
  <sheetFormatPr defaultRowHeight="14.4" x14ac:dyDescent="0.3"/>
  <cols>
    <col min="2" max="2" width="24.88671875" customWidth="1"/>
    <col min="3" max="3" width="24.6640625" bestFit="1" customWidth="1"/>
    <col min="4" max="4" width="26.109375" customWidth="1"/>
    <col min="5" max="5" width="24.6640625" customWidth="1"/>
    <col min="6" max="6" width="13.5546875" bestFit="1" customWidth="1"/>
    <col min="7" max="7" width="10.33203125" bestFit="1" customWidth="1"/>
    <col min="8" max="8" width="12.5546875" bestFit="1" customWidth="1"/>
    <col min="9" max="12" width="11.88671875" bestFit="1" customWidth="1"/>
    <col min="13" max="13" width="12.88671875" bestFit="1" customWidth="1"/>
    <col min="14" max="14" width="13.44140625" customWidth="1"/>
    <col min="15" max="15" width="12.88671875" bestFit="1" customWidth="1"/>
    <col min="16" max="16" width="11" bestFit="1" customWidth="1"/>
  </cols>
  <sheetData>
    <row r="2" spans="2:16" x14ac:dyDescent="0.3">
      <c r="B2" s="11" t="s">
        <v>0</v>
      </c>
    </row>
    <row r="4" spans="2:16" x14ac:dyDescent="0.3">
      <c r="B4" s="3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2:16" x14ac:dyDescent="0.3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O5" t="s">
        <v>2</v>
      </c>
    </row>
    <row r="6" spans="2:16" x14ac:dyDescent="0.3">
      <c r="B6" s="19" t="s">
        <v>3</v>
      </c>
      <c r="C6" s="2"/>
      <c r="D6" s="2"/>
      <c r="E6" s="2"/>
      <c r="F6" s="13">
        <v>2024</v>
      </c>
      <c r="G6" s="13">
        <v>2025</v>
      </c>
      <c r="H6" s="13">
        <v>2026</v>
      </c>
      <c r="I6" s="13">
        <v>2027</v>
      </c>
      <c r="J6" s="13">
        <v>2028</v>
      </c>
      <c r="K6" s="13">
        <v>2029</v>
      </c>
      <c r="L6" s="13">
        <v>2030</v>
      </c>
      <c r="M6" s="13" t="s">
        <v>4</v>
      </c>
      <c r="O6" t="s">
        <v>5</v>
      </c>
      <c r="P6" t="s">
        <v>6</v>
      </c>
    </row>
    <row r="7" spans="2:16" x14ac:dyDescent="0.3">
      <c r="B7" s="3" t="s">
        <v>7</v>
      </c>
      <c r="C7" s="10" t="s">
        <v>8</v>
      </c>
      <c r="D7" s="3" t="s">
        <v>9</v>
      </c>
      <c r="E7" s="1"/>
      <c r="F7" s="14"/>
      <c r="G7" s="14"/>
      <c r="H7" s="14"/>
      <c r="I7" s="14"/>
      <c r="J7" s="14"/>
      <c r="K7" s="14"/>
      <c r="L7" s="14"/>
      <c r="M7" s="15"/>
    </row>
    <row r="8" spans="2:16" x14ac:dyDescent="0.3">
      <c r="B8" t="s">
        <v>10</v>
      </c>
      <c r="C8" t="s">
        <v>11</v>
      </c>
      <c r="D8" s="11" t="s">
        <v>12</v>
      </c>
      <c r="E8" s="11"/>
      <c r="F8" s="14">
        <v>500000</v>
      </c>
      <c r="G8" s="14">
        <v>400000</v>
      </c>
      <c r="H8" s="14"/>
      <c r="I8" s="14"/>
      <c r="J8" s="14"/>
      <c r="K8" s="14"/>
      <c r="L8" s="14"/>
      <c r="M8" s="15"/>
      <c r="N8" s="11">
        <f>SUM(F8:M8)</f>
        <v>900000</v>
      </c>
      <c r="O8" s="11">
        <f>+N8</f>
        <v>900000</v>
      </c>
    </row>
    <row r="9" spans="2:16" x14ac:dyDescent="0.3">
      <c r="B9" t="s">
        <v>13</v>
      </c>
      <c r="C9" t="s">
        <v>11</v>
      </c>
      <c r="D9" s="11" t="s">
        <v>14</v>
      </c>
      <c r="E9" s="11"/>
      <c r="F9" s="14"/>
      <c r="G9" s="14"/>
      <c r="H9" s="16">
        <v>1300000</v>
      </c>
      <c r="I9" s="14"/>
      <c r="J9" s="14"/>
      <c r="K9" s="14"/>
      <c r="L9" s="14"/>
      <c r="M9" s="15"/>
      <c r="N9" s="11">
        <f t="shared" ref="N9:N18" si="0">SUM(F9:M9)</f>
        <v>1300000</v>
      </c>
      <c r="O9" s="11">
        <f t="shared" ref="O9:O16" si="1">+N9</f>
        <v>1300000</v>
      </c>
    </row>
    <row r="10" spans="2:16" x14ac:dyDescent="0.3">
      <c r="B10" t="s">
        <v>15</v>
      </c>
      <c r="C10" t="s">
        <v>11</v>
      </c>
      <c r="D10" s="11" t="s">
        <v>14</v>
      </c>
      <c r="E10" s="11"/>
      <c r="F10" s="14"/>
      <c r="G10" s="14"/>
      <c r="H10" s="14"/>
      <c r="I10" s="14">
        <v>2700000</v>
      </c>
      <c r="J10" s="14"/>
      <c r="K10" s="14"/>
      <c r="L10" s="14"/>
      <c r="M10" s="15"/>
      <c r="N10" s="11">
        <f t="shared" si="0"/>
        <v>2700000</v>
      </c>
      <c r="O10" s="11">
        <f t="shared" si="1"/>
        <v>2700000</v>
      </c>
    </row>
    <row r="11" spans="2:16" x14ac:dyDescent="0.3">
      <c r="B11" t="s">
        <v>16</v>
      </c>
      <c r="C11" t="s">
        <v>17</v>
      </c>
      <c r="D11" s="11" t="s">
        <v>18</v>
      </c>
      <c r="E11" s="11"/>
      <c r="F11" s="14"/>
      <c r="G11" s="14"/>
      <c r="H11" s="14"/>
      <c r="I11" s="14">
        <v>1800000</v>
      </c>
      <c r="J11" s="14"/>
      <c r="K11" s="14"/>
      <c r="L11" s="14"/>
      <c r="M11" s="15"/>
      <c r="N11" s="11">
        <f t="shared" si="0"/>
        <v>1800000</v>
      </c>
      <c r="O11" s="11">
        <f t="shared" si="1"/>
        <v>1800000</v>
      </c>
    </row>
    <row r="12" spans="2:16" x14ac:dyDescent="0.3">
      <c r="B12" t="s">
        <v>19</v>
      </c>
      <c r="C12" t="s">
        <v>20</v>
      </c>
      <c r="D12" s="11" t="s">
        <v>21</v>
      </c>
      <c r="E12" s="11"/>
      <c r="F12" s="14"/>
      <c r="G12" s="14"/>
      <c r="H12" s="14"/>
      <c r="I12" s="14"/>
      <c r="J12" s="14">
        <v>5000000</v>
      </c>
      <c r="K12" s="14"/>
      <c r="L12" s="14"/>
      <c r="M12" s="15"/>
      <c r="N12" s="11">
        <f t="shared" si="0"/>
        <v>5000000</v>
      </c>
      <c r="O12" s="11">
        <f t="shared" si="1"/>
        <v>5000000</v>
      </c>
    </row>
    <row r="13" spans="2:16" x14ac:dyDescent="0.3">
      <c r="B13" t="s">
        <v>19</v>
      </c>
      <c r="C13" t="s">
        <v>22</v>
      </c>
      <c r="D13" s="11" t="s">
        <v>21</v>
      </c>
      <c r="E13" s="11"/>
      <c r="F13" s="14"/>
      <c r="G13" s="14"/>
      <c r="H13" s="14"/>
      <c r="I13" s="14"/>
      <c r="J13" s="14"/>
      <c r="K13" s="14">
        <v>2200000</v>
      </c>
      <c r="L13" s="14"/>
      <c r="M13" s="15"/>
      <c r="N13" s="11">
        <f t="shared" ref="N13" si="2">SUM(F13:M13)</f>
        <v>2200000</v>
      </c>
      <c r="O13" s="11">
        <f t="shared" si="1"/>
        <v>2200000</v>
      </c>
    </row>
    <row r="14" spans="2:16" x14ac:dyDescent="0.3">
      <c r="B14" t="s">
        <v>19</v>
      </c>
      <c r="C14" t="s">
        <v>23</v>
      </c>
      <c r="D14" s="11" t="s">
        <v>21</v>
      </c>
      <c r="E14" s="11"/>
      <c r="F14" s="14"/>
      <c r="G14" s="14"/>
      <c r="H14" s="14">
        <v>500000</v>
      </c>
      <c r="I14" s="14"/>
      <c r="J14" s="14"/>
      <c r="K14" s="14"/>
      <c r="L14" s="14"/>
      <c r="M14" s="15"/>
      <c r="N14" s="11">
        <f t="shared" si="0"/>
        <v>500000</v>
      </c>
      <c r="O14" s="11"/>
      <c r="P14" s="11">
        <f>+H14</f>
        <v>500000</v>
      </c>
    </row>
    <row r="15" spans="2:16" x14ac:dyDescent="0.3">
      <c r="B15" t="s">
        <v>19</v>
      </c>
      <c r="C15" t="s">
        <v>115</v>
      </c>
      <c r="D15" s="11" t="s">
        <v>116</v>
      </c>
      <c r="E15" s="11"/>
      <c r="F15" s="14"/>
      <c r="G15" s="14"/>
      <c r="H15" s="14"/>
      <c r="I15" s="14"/>
      <c r="J15" s="14">
        <v>1000000</v>
      </c>
      <c r="K15" s="14"/>
      <c r="L15" s="14"/>
      <c r="M15" s="15"/>
      <c r="N15" s="11">
        <f>SUM(F15:M15)</f>
        <v>1000000</v>
      </c>
      <c r="O15" s="11"/>
      <c r="P15" s="11">
        <f>+J15</f>
        <v>1000000</v>
      </c>
    </row>
    <row r="16" spans="2:16" x14ac:dyDescent="0.3">
      <c r="B16" t="s">
        <v>25</v>
      </c>
      <c r="C16" t="s">
        <v>26</v>
      </c>
      <c r="D16" s="11" t="s">
        <v>27</v>
      </c>
      <c r="E16" s="11"/>
      <c r="F16" s="14"/>
      <c r="G16" s="14"/>
      <c r="H16" s="14"/>
      <c r="I16" s="14"/>
      <c r="J16" s="14"/>
      <c r="K16" s="17"/>
      <c r="L16" s="14">
        <v>3600000</v>
      </c>
      <c r="M16" s="15"/>
      <c r="N16" s="11">
        <f>SUM(F16:M16)</f>
        <v>3600000</v>
      </c>
      <c r="O16" s="11">
        <f t="shared" si="1"/>
        <v>3600000</v>
      </c>
    </row>
    <row r="17" spans="2:16" x14ac:dyDescent="0.3">
      <c r="B17" t="s">
        <v>28</v>
      </c>
      <c r="F17" s="14"/>
      <c r="G17" s="14"/>
      <c r="H17" s="14"/>
      <c r="I17" s="14"/>
      <c r="J17" s="14"/>
      <c r="K17" s="14"/>
      <c r="L17" s="14"/>
      <c r="M17" s="15"/>
      <c r="N17" s="11">
        <f t="shared" si="0"/>
        <v>0</v>
      </c>
    </row>
    <row r="18" spans="2:16" x14ac:dyDescent="0.3">
      <c r="F18" s="14"/>
      <c r="G18" s="14"/>
      <c r="H18" s="14"/>
      <c r="I18" s="14"/>
      <c r="J18" s="14"/>
      <c r="K18" s="14"/>
      <c r="L18" s="14"/>
      <c r="M18" s="15"/>
      <c r="N18" s="11">
        <f t="shared" si="0"/>
        <v>0</v>
      </c>
    </row>
    <row r="19" spans="2:16" x14ac:dyDescent="0.3">
      <c r="B19" s="26" t="s">
        <v>29</v>
      </c>
      <c r="C19" s="12"/>
      <c r="D19" s="12"/>
      <c r="E19" s="12"/>
      <c r="F19" s="14"/>
      <c r="G19" s="14"/>
      <c r="H19" s="14"/>
      <c r="I19" s="14"/>
      <c r="J19" s="14"/>
      <c r="K19" s="14"/>
      <c r="L19" s="14"/>
      <c r="M19" s="15"/>
      <c r="N19" s="11"/>
    </row>
    <row r="20" spans="2:16" x14ac:dyDescent="0.3">
      <c r="B20" t="s">
        <v>19</v>
      </c>
      <c r="C20" t="s">
        <v>30</v>
      </c>
      <c r="D20" s="1" t="s">
        <v>31</v>
      </c>
      <c r="E20" s="1"/>
      <c r="F20" s="14">
        <v>0</v>
      </c>
      <c r="G20" s="14">
        <v>0</v>
      </c>
      <c r="H20" s="14">
        <v>-500000</v>
      </c>
      <c r="I20" s="14">
        <v>0</v>
      </c>
      <c r="J20" s="14">
        <v>0</v>
      </c>
      <c r="K20" s="14">
        <v>0</v>
      </c>
      <c r="L20" s="14">
        <v>0</v>
      </c>
      <c r="M20" s="15">
        <f>SUM(F20:L20)</f>
        <v>-500000</v>
      </c>
      <c r="N20" s="11">
        <f>SUM(F20:L20)</f>
        <v>-500000</v>
      </c>
      <c r="O20" s="11">
        <f>+L20</f>
        <v>0</v>
      </c>
      <c r="P20" s="11">
        <f>+H20</f>
        <v>-500000</v>
      </c>
    </row>
    <row r="21" spans="2:16" x14ac:dyDescent="0.3">
      <c r="B21" s="1" t="s">
        <v>32</v>
      </c>
      <c r="C21" s="1" t="s">
        <v>33</v>
      </c>
      <c r="D21" s="1" t="s">
        <v>34</v>
      </c>
      <c r="E21" s="1"/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-500000</v>
      </c>
      <c r="L21" s="14">
        <v>0</v>
      </c>
      <c r="M21" s="15">
        <f>SUM(F21:L21)</f>
        <v>-500000</v>
      </c>
      <c r="N21" s="11">
        <f>SUM(F21:L21)</f>
        <v>-500000</v>
      </c>
      <c r="O21" s="11">
        <f>K21</f>
        <v>-500000</v>
      </c>
      <c r="P21" s="11">
        <v>0</v>
      </c>
    </row>
    <row r="22" spans="2:16" ht="15" thickBot="1" x14ac:dyDescent="0.35">
      <c r="B22" s="7" t="s">
        <v>35</v>
      </c>
      <c r="C22" s="7"/>
      <c r="D22" s="7"/>
      <c r="E22" s="7"/>
      <c r="F22" s="18">
        <f t="shared" ref="F22:L22" si="3">SUM(F8:F21)</f>
        <v>500000</v>
      </c>
      <c r="G22" s="18">
        <f t="shared" si="3"/>
        <v>400000</v>
      </c>
      <c r="H22" s="18">
        <f t="shared" si="3"/>
        <v>1300000</v>
      </c>
      <c r="I22" s="18">
        <f t="shared" si="3"/>
        <v>4500000</v>
      </c>
      <c r="J22" s="18">
        <f t="shared" si="3"/>
        <v>6000000</v>
      </c>
      <c r="K22" s="18">
        <f t="shared" si="3"/>
        <v>1700000</v>
      </c>
      <c r="L22" s="18">
        <f t="shared" si="3"/>
        <v>3600000</v>
      </c>
      <c r="M22" s="18">
        <f>SUM(F22:L22)</f>
        <v>18000000</v>
      </c>
      <c r="N22" s="20">
        <f>SUM(N7:N21)</f>
        <v>18000000</v>
      </c>
      <c r="O22" s="24">
        <f>SUM(O8:O21)</f>
        <v>17000000</v>
      </c>
      <c r="P22" s="11">
        <f>SUM(P8:P21)</f>
        <v>1000000</v>
      </c>
    </row>
    <row r="23" spans="2:16" ht="15" thickTop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6" x14ac:dyDescent="0.3">
      <c r="B24" s="1" t="s">
        <v>36</v>
      </c>
      <c r="C24" s="1"/>
      <c r="D24" s="21" t="s">
        <v>37</v>
      </c>
      <c r="E24" s="25" t="s">
        <v>38</v>
      </c>
      <c r="F24" s="21"/>
      <c r="G24" s="21"/>
      <c r="H24" s="21"/>
      <c r="I24" s="22">
        <f>+I11</f>
        <v>1800000</v>
      </c>
      <c r="J24" s="21"/>
      <c r="K24" s="21"/>
      <c r="L24" s="22"/>
      <c r="M24" s="21"/>
      <c r="N24" s="23">
        <f>SUM(F24:M24)</f>
        <v>1800000</v>
      </c>
    </row>
    <row r="25" spans="2:16" x14ac:dyDescent="0.3">
      <c r="B25" s="1"/>
      <c r="C25" s="1"/>
      <c r="D25" s="21" t="s">
        <v>39</v>
      </c>
      <c r="E25" s="25" t="s">
        <v>40</v>
      </c>
      <c r="F25" s="22">
        <f>+F22</f>
        <v>500000</v>
      </c>
      <c r="G25" s="21"/>
      <c r="H25" s="22">
        <f>+H9</f>
        <v>1300000</v>
      </c>
      <c r="I25" s="22">
        <f>+I10/2</f>
        <v>1350000</v>
      </c>
      <c r="J25" s="22">
        <f>+J12</f>
        <v>5000000</v>
      </c>
      <c r="K25" s="22">
        <f>+K21</f>
        <v>-500000</v>
      </c>
      <c r="L25" s="22">
        <f>3000000+L20</f>
        <v>3000000</v>
      </c>
      <c r="M25" s="21"/>
      <c r="N25" s="23">
        <f t="shared" ref="N25:N26" si="4">SUM(F25:M25)</f>
        <v>10650000</v>
      </c>
    </row>
    <row r="26" spans="2:16" x14ac:dyDescent="0.3">
      <c r="B26" s="1"/>
      <c r="C26" s="1"/>
      <c r="D26" s="21" t="s">
        <v>22</v>
      </c>
      <c r="E26" s="25" t="s">
        <v>41</v>
      </c>
      <c r="F26" s="21"/>
      <c r="G26" s="22">
        <v>400000</v>
      </c>
      <c r="H26" s="21"/>
      <c r="I26" s="22">
        <f>+I10/2</f>
        <v>1350000</v>
      </c>
      <c r="J26" s="21"/>
      <c r="K26" s="22">
        <f>+K13</f>
        <v>2200000</v>
      </c>
      <c r="L26" s="22">
        <v>600000</v>
      </c>
      <c r="M26" s="21"/>
      <c r="N26" s="23">
        <f t="shared" si="4"/>
        <v>4550000</v>
      </c>
    </row>
    <row r="27" spans="2:16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6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24">
        <f>SUM(N24:N27)</f>
        <v>17000000</v>
      </c>
    </row>
    <row r="29" spans="2:16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16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2:16" x14ac:dyDescent="0.3">
      <c r="C31" s="3"/>
      <c r="D31" s="3"/>
      <c r="E31" s="3" t="s">
        <v>1</v>
      </c>
      <c r="F31" s="3"/>
      <c r="G31" s="3"/>
      <c r="H31" s="3"/>
      <c r="I31" s="3"/>
      <c r="J31" s="3"/>
      <c r="K31" s="3"/>
      <c r="L31" s="3"/>
      <c r="M31" s="1"/>
    </row>
    <row r="32" spans="2:16" x14ac:dyDescent="0.3">
      <c r="B32" s="1"/>
      <c r="F32" s="1"/>
      <c r="G32" s="1"/>
      <c r="H32" s="1"/>
      <c r="I32" s="1"/>
      <c r="J32" s="1"/>
      <c r="K32" s="1"/>
      <c r="L32" s="1"/>
      <c r="M32" s="1"/>
    </row>
    <row r="33" spans="2:13" x14ac:dyDescent="0.3">
      <c r="E33" s="2" t="s">
        <v>3</v>
      </c>
      <c r="F33" s="2">
        <v>2024</v>
      </c>
      <c r="G33" s="2">
        <v>2025</v>
      </c>
      <c r="H33" s="2">
        <v>2026</v>
      </c>
      <c r="I33" s="2">
        <v>2027</v>
      </c>
      <c r="J33" s="2">
        <v>2028</v>
      </c>
      <c r="K33" s="2">
        <v>2029</v>
      </c>
      <c r="L33" s="2">
        <v>2030</v>
      </c>
      <c r="M33" s="2" t="s">
        <v>4</v>
      </c>
    </row>
    <row r="34" spans="2:13" x14ac:dyDescent="0.3">
      <c r="E34" s="1" t="s">
        <v>35</v>
      </c>
      <c r="F34" s="5">
        <f t="shared" ref="F34:L34" si="5">SUM(F8:F16)</f>
        <v>500000</v>
      </c>
      <c r="G34" s="5">
        <f t="shared" si="5"/>
        <v>400000</v>
      </c>
      <c r="H34" s="5">
        <f t="shared" si="5"/>
        <v>1800000</v>
      </c>
      <c r="I34" s="5">
        <f t="shared" si="5"/>
        <v>4500000</v>
      </c>
      <c r="J34" s="5">
        <f t="shared" si="5"/>
        <v>6000000</v>
      </c>
      <c r="K34" s="5">
        <f t="shared" si="5"/>
        <v>2200000</v>
      </c>
      <c r="L34" s="5">
        <f t="shared" si="5"/>
        <v>3600000</v>
      </c>
      <c r="M34" s="9">
        <f>SUM(F34:L34)</f>
        <v>19000000</v>
      </c>
    </row>
    <row r="35" spans="2:13" x14ac:dyDescent="0.3">
      <c r="E35" s="1" t="s">
        <v>42</v>
      </c>
      <c r="F35" s="5">
        <f>SUM(F20:F21)</f>
        <v>0</v>
      </c>
      <c r="G35" s="5">
        <f t="shared" ref="G35:L35" si="6">SUM(G20:G21)</f>
        <v>0</v>
      </c>
      <c r="H35" s="5">
        <f t="shared" si="6"/>
        <v>-500000</v>
      </c>
      <c r="I35" s="5">
        <f t="shared" si="6"/>
        <v>0</v>
      </c>
      <c r="J35" s="5">
        <f t="shared" si="6"/>
        <v>0</v>
      </c>
      <c r="K35" s="5">
        <f t="shared" si="6"/>
        <v>-500000</v>
      </c>
      <c r="L35" s="5">
        <f t="shared" si="6"/>
        <v>0</v>
      </c>
      <c r="M35" s="9">
        <f>SUM(F35:L35)</f>
        <v>-1000000</v>
      </c>
    </row>
    <row r="36" spans="2:13" ht="15" thickBot="1" x14ac:dyDescent="0.35">
      <c r="E36" s="7" t="s">
        <v>43</v>
      </c>
      <c r="F36" s="8">
        <f>SUM(F34:F35)</f>
        <v>500000</v>
      </c>
      <c r="G36" s="8">
        <f t="shared" ref="G36:M36" si="7">SUM(G34:G35)</f>
        <v>400000</v>
      </c>
      <c r="H36" s="8">
        <f t="shared" si="7"/>
        <v>1300000</v>
      </c>
      <c r="I36" s="8">
        <f t="shared" si="7"/>
        <v>4500000</v>
      </c>
      <c r="J36" s="8">
        <f t="shared" si="7"/>
        <v>6000000</v>
      </c>
      <c r="K36" s="8">
        <f t="shared" si="7"/>
        <v>1700000</v>
      </c>
      <c r="L36" s="8">
        <f t="shared" si="7"/>
        <v>3600000</v>
      </c>
      <c r="M36" s="8">
        <f t="shared" si="7"/>
        <v>18000000</v>
      </c>
    </row>
    <row r="37" spans="2:13" ht="15" thickTop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2:13" x14ac:dyDescent="0.3">
      <c r="B38" s="10" t="s">
        <v>44</v>
      </c>
    </row>
    <row r="41" spans="2:13" x14ac:dyDescent="0.3">
      <c r="B41" t="s">
        <v>16</v>
      </c>
      <c r="C41" t="s">
        <v>45</v>
      </c>
      <c r="D41" t="s">
        <v>46</v>
      </c>
      <c r="E41" s="5"/>
      <c r="F41" s="5"/>
      <c r="G41" s="5"/>
      <c r="H41" s="5">
        <v>200000</v>
      </c>
      <c r="I41" s="5"/>
      <c r="J41" s="5"/>
      <c r="K41" s="5"/>
      <c r="L41" s="5"/>
      <c r="M41" s="5"/>
    </row>
    <row r="42" spans="2:13" x14ac:dyDescent="0.3">
      <c r="B42" t="s">
        <v>19</v>
      </c>
      <c r="C42" t="s">
        <v>45</v>
      </c>
      <c r="D42" t="s">
        <v>46</v>
      </c>
      <c r="E42" s="5"/>
      <c r="F42" s="5"/>
      <c r="G42" s="5"/>
      <c r="H42" s="5"/>
      <c r="I42" s="5">
        <v>200000</v>
      </c>
      <c r="J42" s="5">
        <v>200000</v>
      </c>
      <c r="K42" s="5"/>
      <c r="L42" s="5"/>
      <c r="M42" s="5"/>
    </row>
    <row r="43" spans="2:13" x14ac:dyDescent="0.3">
      <c r="B43" t="s">
        <v>25</v>
      </c>
      <c r="C43" t="s">
        <v>45</v>
      </c>
      <c r="D43" t="s">
        <v>46</v>
      </c>
      <c r="E43" s="5"/>
      <c r="F43" s="5"/>
      <c r="G43" s="5"/>
      <c r="H43" s="5"/>
      <c r="I43" s="5"/>
      <c r="J43" s="5"/>
      <c r="K43" s="5">
        <v>400000</v>
      </c>
      <c r="L43" s="5"/>
      <c r="M43" s="5"/>
    </row>
    <row r="45" spans="2:13" x14ac:dyDescent="0.3">
      <c r="B45" t="s">
        <v>19</v>
      </c>
      <c r="C45" t="s">
        <v>23</v>
      </c>
      <c r="D45" s="11" t="s">
        <v>21</v>
      </c>
      <c r="E45" s="11"/>
      <c r="F45" s="14"/>
      <c r="G45" s="14"/>
      <c r="H45" s="14">
        <v>1000000</v>
      </c>
    </row>
    <row r="46" spans="2:13" x14ac:dyDescent="0.3">
      <c r="B46" t="s">
        <v>19</v>
      </c>
      <c r="C46" t="s">
        <v>47</v>
      </c>
      <c r="D46" s="1" t="s">
        <v>48</v>
      </c>
      <c r="H46" s="11">
        <f>-H45</f>
        <v>-1000000</v>
      </c>
    </row>
    <row r="49" spans="2:14" x14ac:dyDescent="0.3">
      <c r="B49" s="1" t="s">
        <v>36</v>
      </c>
      <c r="D49" s="21" t="s">
        <v>39</v>
      </c>
      <c r="E49" s="25" t="s">
        <v>40</v>
      </c>
      <c r="F49" s="22">
        <f>+F25</f>
        <v>500000</v>
      </c>
      <c r="G49" s="21"/>
      <c r="H49" s="22">
        <f>+H25+H41</f>
        <v>1500000</v>
      </c>
      <c r="I49" s="22">
        <f>+I25+I42</f>
        <v>1550000</v>
      </c>
      <c r="J49" s="22">
        <f t="shared" ref="J49:L49" si="8">+J25+J42</f>
        <v>5200000</v>
      </c>
      <c r="K49" s="22">
        <f>+K25+K43</f>
        <v>-100000</v>
      </c>
      <c r="L49" s="22">
        <f t="shared" si="8"/>
        <v>3000000</v>
      </c>
      <c r="M49" s="21"/>
      <c r="N49" s="23">
        <f t="shared" ref="N49" si="9">SUM(F49:M49)</f>
        <v>11650000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B6345-3DE2-49EE-9CB9-199218EA35F0}">
  <sheetPr>
    <tabColor rgb="FF00B0F0"/>
  </sheetPr>
  <dimension ref="B2:E22"/>
  <sheetViews>
    <sheetView workbookViewId="0">
      <selection activeCell="D6" sqref="D6"/>
    </sheetView>
  </sheetViews>
  <sheetFormatPr defaultRowHeight="15" customHeight="1" x14ac:dyDescent="0.3"/>
  <cols>
    <col min="2" max="2" width="26.6640625" bestFit="1" customWidth="1"/>
    <col min="3" max="3" width="24.6640625" bestFit="1" customWidth="1"/>
    <col min="4" max="4" width="20.33203125" customWidth="1"/>
    <col min="5" max="5" width="21.33203125" customWidth="1"/>
  </cols>
  <sheetData>
    <row r="2" spans="2:5" ht="14.4" x14ac:dyDescent="0.3"/>
    <row r="3" spans="2:5" ht="28.8" x14ac:dyDescent="0.3">
      <c r="D3" s="34" t="s">
        <v>81</v>
      </c>
      <c r="E3" s="34" t="s">
        <v>82</v>
      </c>
    </row>
    <row r="4" spans="2:5" ht="14.4" x14ac:dyDescent="0.3">
      <c r="C4" s="33" t="s">
        <v>83</v>
      </c>
      <c r="D4" t="s">
        <v>84</v>
      </c>
      <c r="E4" t="s">
        <v>85</v>
      </c>
    </row>
    <row r="5" spans="2:5" ht="14.4" x14ac:dyDescent="0.3">
      <c r="B5" s="10" t="s">
        <v>8</v>
      </c>
      <c r="C5" s="3" t="s">
        <v>9</v>
      </c>
    </row>
    <row r="6" spans="2:5" ht="14.4" x14ac:dyDescent="0.3">
      <c r="B6" t="s">
        <v>11</v>
      </c>
      <c r="C6" s="11" t="s">
        <v>12</v>
      </c>
      <c r="D6" s="5">
        <v>100000</v>
      </c>
      <c r="E6" s="5">
        <v>1000000</v>
      </c>
    </row>
    <row r="7" spans="2:5" ht="14.4" x14ac:dyDescent="0.3">
      <c r="B7" t="s">
        <v>11</v>
      </c>
      <c r="C7" s="11" t="s">
        <v>14</v>
      </c>
      <c r="D7" s="5">
        <v>300000</v>
      </c>
      <c r="E7" s="5">
        <v>400000</v>
      </c>
    </row>
    <row r="8" spans="2:5" ht="14.4" x14ac:dyDescent="0.3">
      <c r="B8" t="s">
        <v>11</v>
      </c>
      <c r="C8" s="11" t="s">
        <v>14</v>
      </c>
      <c r="D8" s="5">
        <v>5000000</v>
      </c>
      <c r="E8" s="5">
        <v>1500000</v>
      </c>
    </row>
    <row r="9" spans="2:5" ht="14.4" x14ac:dyDescent="0.3">
      <c r="B9" t="s">
        <v>17</v>
      </c>
      <c r="C9" s="11" t="s">
        <v>18</v>
      </c>
      <c r="D9" s="5">
        <v>0</v>
      </c>
      <c r="E9" s="5">
        <v>0</v>
      </c>
    </row>
    <row r="10" spans="2:5" ht="14.4" x14ac:dyDescent="0.3">
      <c r="B10" t="s">
        <v>20</v>
      </c>
      <c r="C10" s="11" t="s">
        <v>21</v>
      </c>
      <c r="D10" s="5">
        <v>1500000</v>
      </c>
      <c r="E10" s="5">
        <v>500000</v>
      </c>
    </row>
    <row r="11" spans="2:5" ht="14.4" x14ac:dyDescent="0.3">
      <c r="B11" t="s">
        <v>22</v>
      </c>
      <c r="C11" s="11" t="s">
        <v>21</v>
      </c>
      <c r="D11" s="5">
        <v>0</v>
      </c>
      <c r="E11" s="5">
        <v>100000</v>
      </c>
    </row>
    <row r="12" spans="2:5" ht="14.4" x14ac:dyDescent="0.3">
      <c r="B12" t="s">
        <v>23</v>
      </c>
      <c r="C12" s="11" t="s">
        <v>24</v>
      </c>
      <c r="D12" s="5">
        <v>0</v>
      </c>
      <c r="E12" s="5">
        <v>50000</v>
      </c>
    </row>
    <row r="13" spans="2:5" ht="14.4" x14ac:dyDescent="0.3">
      <c r="B13" t="s">
        <v>26</v>
      </c>
      <c r="C13" s="11" t="s">
        <v>27</v>
      </c>
    </row>
    <row r="14" spans="2:5" ht="14.4" x14ac:dyDescent="0.3">
      <c r="C14" s="4" t="s">
        <v>49</v>
      </c>
      <c r="D14" s="6">
        <f>SUM(D6:D13)</f>
        <v>6900000</v>
      </c>
      <c r="E14" s="6">
        <f>SUM(E6:E13)</f>
        <v>3550000</v>
      </c>
    </row>
    <row r="15" spans="2:5" ht="14.4" x14ac:dyDescent="0.3"/>
    <row r="16" spans="2:5" ht="14.4" x14ac:dyDescent="0.3">
      <c r="B16" t="s">
        <v>50</v>
      </c>
      <c r="C16" s="1" t="s">
        <v>31</v>
      </c>
      <c r="E16" s="11">
        <v>-4000000</v>
      </c>
    </row>
    <row r="17" spans="2:5" ht="14.4" x14ac:dyDescent="0.3">
      <c r="B17" s="1" t="s">
        <v>33</v>
      </c>
      <c r="C17" s="1" t="s">
        <v>34</v>
      </c>
      <c r="D17" s="11">
        <v>-2000000</v>
      </c>
    </row>
    <row r="18" spans="2:5" ht="14.4" x14ac:dyDescent="0.3">
      <c r="C18" s="4" t="s">
        <v>51</v>
      </c>
      <c r="D18" s="6">
        <f>SUM(D16:D17)</f>
        <v>-2000000</v>
      </c>
      <c r="E18" s="6">
        <f>SUM(E16:E17)</f>
        <v>-4000000</v>
      </c>
    </row>
    <row r="19" spans="2:5" ht="14.4" x14ac:dyDescent="0.3"/>
    <row r="20" spans="2:5" ht="14.4" x14ac:dyDescent="0.3"/>
    <row r="21" spans="2:5" ht="14.4" x14ac:dyDescent="0.3"/>
    <row r="22" spans="2:5" ht="14.4" x14ac:dyDescent="0.3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7B32A-291B-405A-9B8F-B4230E45CD32}">
  <sheetPr>
    <tabColor rgb="FF00B0F0"/>
  </sheetPr>
  <dimension ref="A1:A33"/>
  <sheetViews>
    <sheetView tabSelected="1" topLeftCell="A20" zoomScale="130" zoomScaleNormal="130" workbookViewId="0">
      <selection activeCell="A34" sqref="A34"/>
    </sheetView>
  </sheetViews>
  <sheetFormatPr defaultRowHeight="14.4" x14ac:dyDescent="0.3"/>
  <cols>
    <col min="1" max="1" width="255.77734375" bestFit="1" customWidth="1"/>
  </cols>
  <sheetData>
    <row r="1" spans="1:1" x14ac:dyDescent="0.3">
      <c r="A1" s="38" t="s">
        <v>111</v>
      </c>
    </row>
    <row r="2" spans="1:1" x14ac:dyDescent="0.3">
      <c r="A2" s="38" t="s">
        <v>110</v>
      </c>
    </row>
    <row r="3" spans="1:1" x14ac:dyDescent="0.3">
      <c r="A3" s="39" t="s">
        <v>107</v>
      </c>
    </row>
    <row r="4" spans="1:1" x14ac:dyDescent="0.3">
      <c r="A4" s="39" t="s">
        <v>108</v>
      </c>
    </row>
    <row r="5" spans="1:1" x14ac:dyDescent="0.3">
      <c r="A5" s="39" t="s">
        <v>114</v>
      </c>
    </row>
    <row r="6" spans="1:1" x14ac:dyDescent="0.3">
      <c r="A6" s="39" t="s">
        <v>113</v>
      </c>
    </row>
    <row r="7" spans="1:1" x14ac:dyDescent="0.3">
      <c r="A7" s="39"/>
    </row>
    <row r="8" spans="1:1" x14ac:dyDescent="0.3">
      <c r="A8" s="38" t="s">
        <v>112</v>
      </c>
    </row>
    <row r="9" spans="1:1" x14ac:dyDescent="0.3">
      <c r="A9" s="40" t="s">
        <v>109</v>
      </c>
    </row>
    <row r="10" spans="1:1" x14ac:dyDescent="0.3">
      <c r="A10" s="39" t="s">
        <v>104</v>
      </c>
    </row>
    <row r="11" spans="1:1" x14ac:dyDescent="0.3">
      <c r="A11" s="38" t="s">
        <v>105</v>
      </c>
    </row>
    <row r="12" spans="1:1" x14ac:dyDescent="0.3">
      <c r="A12" s="39" t="s">
        <v>106</v>
      </c>
    </row>
    <row r="13" spans="1:1" x14ac:dyDescent="0.3">
      <c r="A13" s="39"/>
    </row>
    <row r="14" spans="1:1" x14ac:dyDescent="0.3">
      <c r="A14" s="41" t="s">
        <v>125</v>
      </c>
    </row>
    <row r="15" spans="1:1" x14ac:dyDescent="0.3">
      <c r="A15" s="42" t="s">
        <v>121</v>
      </c>
    </row>
    <row r="16" spans="1:1" x14ac:dyDescent="0.3">
      <c r="A16" s="42" t="s">
        <v>118</v>
      </c>
    </row>
    <row r="17" spans="1:1" x14ac:dyDescent="0.3">
      <c r="A17" s="42" t="s">
        <v>117</v>
      </c>
    </row>
    <row r="18" spans="1:1" x14ac:dyDescent="0.3">
      <c r="A18" s="42" t="s">
        <v>123</v>
      </c>
    </row>
    <row r="19" spans="1:1" x14ac:dyDescent="0.3">
      <c r="A19" s="42" t="s">
        <v>119</v>
      </c>
    </row>
    <row r="20" spans="1:1" x14ac:dyDescent="0.3">
      <c r="A20" s="42" t="s">
        <v>120</v>
      </c>
    </row>
    <row r="21" spans="1:1" x14ac:dyDescent="0.3">
      <c r="A21" s="42" t="s">
        <v>122</v>
      </c>
    </row>
    <row r="23" spans="1:1" x14ac:dyDescent="0.3">
      <c r="A23" s="41" t="s">
        <v>126</v>
      </c>
    </row>
    <row r="24" spans="1:1" x14ac:dyDescent="0.3">
      <c r="A24" s="42" t="s">
        <v>121</v>
      </c>
    </row>
    <row r="25" spans="1:1" x14ac:dyDescent="0.3">
      <c r="A25" s="42" t="s">
        <v>117</v>
      </c>
    </row>
    <row r="26" spans="1:1" x14ac:dyDescent="0.3">
      <c r="A26" s="42" t="s">
        <v>123</v>
      </c>
    </row>
    <row r="27" spans="1:1" x14ac:dyDescent="0.3">
      <c r="A27" s="42" t="s">
        <v>124</v>
      </c>
    </row>
    <row r="28" spans="1:1" x14ac:dyDescent="0.3">
      <c r="A28" s="42" t="s">
        <v>122</v>
      </c>
    </row>
    <row r="30" spans="1:1" x14ac:dyDescent="0.3">
      <c r="A30" s="10" t="s">
        <v>127</v>
      </c>
    </row>
    <row r="31" spans="1:1" x14ac:dyDescent="0.3">
      <c r="A31" s="42" t="s">
        <v>128</v>
      </c>
    </row>
    <row r="32" spans="1:1" x14ac:dyDescent="0.3">
      <c r="A32" s="42" t="s">
        <v>129</v>
      </c>
    </row>
    <row r="33" spans="1:1" x14ac:dyDescent="0.3">
      <c r="A33" s="42" t="s">
        <v>130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3EB723183D444DBEFA72BB743801FE" ma:contentTypeVersion="14" ma:contentTypeDescription="Create a new document." ma:contentTypeScope="" ma:versionID="3796e8eae9d31b07ce6062f249f81785">
  <xsd:schema xmlns:xsd="http://www.w3.org/2001/XMLSchema" xmlns:xs="http://www.w3.org/2001/XMLSchema" xmlns:p="http://schemas.microsoft.com/office/2006/metadata/properties" xmlns:ns2="16cb87b2-820a-4e97-a902-7c68a3f4521b" xmlns:ns3="b8073a75-f465-49ab-8415-3695577484ba" targetNamespace="http://schemas.microsoft.com/office/2006/metadata/properties" ma:root="true" ma:fieldsID="794d0c824e72d72b5b78d67633fe7936" ns2:_="" ns3:_="">
    <xsd:import namespace="16cb87b2-820a-4e97-a902-7c68a3f4521b"/>
    <xsd:import namespace="b8073a75-f465-49ab-8415-3695577484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b87b2-820a-4e97-a902-7c68a3f452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54a357-1465-48f4-bc48-fc550fd522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073a75-f465-49ab-8415-3695577484b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d2c4c10-879b-4977-8a73-46820f4c7107}" ma:internalName="TaxCatchAll" ma:showField="CatchAllData" ma:web="b8073a75-f465-49ab-8415-3695577484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073a75-f465-49ab-8415-3695577484ba" xsi:nil="true"/>
    <lcf76f155ced4ddcb4097134ff3c332f xmlns="16cb87b2-820a-4e97-a902-7c68a3f4521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DCE3FE4-F432-467E-9FC9-62A12DDCB2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72720C-CC75-46DF-89D0-DD330CF72E6D}"/>
</file>

<file path=customXml/itemProps3.xml><?xml version="1.0" encoding="utf-8"?>
<ds:datastoreItem xmlns:ds="http://schemas.openxmlformats.org/officeDocument/2006/customXml" ds:itemID="{2C88E825-E148-452D-9258-49B77F07BB47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16cb87b2-820a-4e97-a902-7c68a3f4521b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b8073a75-f465-49ab-8415-3695577484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Projectinrichting</vt:lpstr>
      <vt:lpstr>Inrichting activa</vt:lpstr>
      <vt:lpstr>Detailgegevens</vt:lpstr>
      <vt:lpstr>Verschillende projecten</vt:lpstr>
      <vt:lpstr>Budgethoudersregeling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Reinders, Eduard</dc:creator>
  <cp:keywords/>
  <dc:description/>
  <cp:lastModifiedBy>Ruben de Heij | ORGfit.</cp:lastModifiedBy>
  <cp:revision/>
  <dcterms:created xsi:type="dcterms:W3CDTF">2024-08-12T11:06:42Z</dcterms:created>
  <dcterms:modified xsi:type="dcterms:W3CDTF">2024-08-29T07:52:18Z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0x010100C53EB723183D444DBEFA72BB743801FE</vt:lpwstr>
  </property>
  <property fmtid="{D5CDD505-2E9C-101B-9397-08002B2CF9AE}" pid="3" name="MediaServiceImageTags">
    <vt:lpwstr/>
  </property>
</Properties>
</file>