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queryTables/queryTable1.xml" ContentType="application/vnd.openxmlformats-officedocument.spreadsheetml.query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mc:AlternateContent xmlns:mc="http://schemas.openxmlformats.org/markup-compatibility/2006">
    <mc:Choice Requires="x15">
      <x15ac:absPath xmlns:x15ac="http://schemas.microsoft.com/office/spreadsheetml/2010/11/ac" url="https://uwvnl.sharepoint.com/sites/FBInkuitv1Lopendetraject/Gedeelde documenten/General/632 UWV Panel/1. Aanbestedingsdossier/5. Publicatiedoc/"/>
    </mc:Choice>
  </mc:AlternateContent>
  <xr:revisionPtr revIDLastSave="149" documentId="8_{5A9C47AA-FDEA-4DEC-B2C2-7D7AA161F3EA}" xr6:coauthVersionLast="47" xr6:coauthVersionMax="47" xr10:uidLastSave="{7A7F9A66-978D-40BE-81C3-2A618D0A0107}"/>
  <bookViews>
    <workbookView xWindow="-110" yWindow="-110" windowWidth="19420" windowHeight="10420" activeTab="1" xr2:uid="{00000000-000D-0000-FFFF-FFFF00000000}"/>
  </bookViews>
  <sheets>
    <sheet name="instructie" sheetId="14" r:id="rId1"/>
    <sheet name="prijzenblad" sheetId="7" r:id="rId2"/>
    <sheet name="beschrijving onderzoek" sheetId="15" r:id="rId3"/>
    <sheet name="Prijsopgaveformulier (2)" sheetId="9" state="hidden" r:id="rId4"/>
    <sheet name="Tabel3" sheetId="13" state="hidden" r:id="rId5"/>
  </sheets>
  <definedNames>
    <definedName name="ExternalData_1" localSheetId="4" hidden="1">Tabel3!$A$1:$A$6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7" i="7" l="1"/>
  <c r="D41" i="7"/>
  <c r="D40" i="7"/>
  <c r="D39" i="7"/>
  <c r="D38" i="7"/>
  <c r="D37" i="7"/>
  <c r="D36" i="7"/>
  <c r="D35" i="7"/>
  <c r="D34" i="7"/>
  <c r="D33" i="7"/>
  <c r="D32" i="7"/>
  <c r="D31" i="7"/>
  <c r="D30" i="7"/>
  <c r="D29" i="7"/>
  <c r="D28" i="7"/>
  <c r="D25" i="7"/>
  <c r="D24" i="7"/>
  <c r="D23" i="7"/>
  <c r="D22" i="7"/>
  <c r="D21" i="7"/>
  <c r="D20" i="7"/>
  <c r="D19" i="7"/>
  <c r="D18" i="7"/>
  <c r="D17" i="7"/>
  <c r="D16" i="7"/>
  <c r="D15" i="7"/>
  <c r="D14" i="7"/>
  <c r="C46" i="9" l="1"/>
  <c r="C38" i="9"/>
  <c r="C41" i="9"/>
  <c r="C42" i="9"/>
  <c r="C22" i="9"/>
  <c r="C37" i="9"/>
  <c r="C18" i="9"/>
  <c r="D42" i="7" l="1"/>
  <c r="E28" i="7" s="1"/>
  <c r="C11" i="9"/>
  <c r="D26" i="7"/>
  <c r="E14" i="7" s="1"/>
  <c r="C55" i="9"/>
  <c r="C51" i="9"/>
  <c r="E44" i="7" l="1"/>
  <c r="C26" i="9"/>
  <c r="C52" i="9"/>
  <c r="C39" i="9"/>
  <c r="C40" i="9" s="1"/>
  <c r="C56" i="9"/>
  <c r="C53" i="9"/>
  <c r="C54" i="9" s="1"/>
  <c r="D11" i="9"/>
  <c r="C19" i="9"/>
  <c r="C20" i="9" s="1"/>
  <c r="C21" i="9" s="1"/>
  <c r="C23" i="9"/>
  <c r="C29" i="9" l="1"/>
  <c r="C30" i="9" s="1"/>
  <c r="D30" i="9" s="1"/>
  <c r="E44" i="9" s="1"/>
  <c r="C44" i="9" l="1"/>
  <c r="D44" i="9" s="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A40D0F1-6381-4F2B-87C8-9EC4ABADFF49}" keepAlive="1" name="Query - Tabel1" description="Verbinding maken met de query Tabel1 in de werkmap." type="5" refreshedVersion="0" background="1">
    <dbPr connection="Provider=Microsoft.Mashup.OleDb.1;Data Source=$Workbook$;Location=Tabel1;Extended Properties=&quot;&quot;" command="SELECT * FROM [Tabel1]"/>
  </connection>
  <connection id="2" xr16:uid="{C73A9FAA-04EA-4A9A-A5E5-739D17A23E60}" keepAlive="1" name="Query - Tabel3" description="Verbinding maken met de query Tabel3 in de werkmap." type="5" refreshedVersion="8" background="1" saveData="1">
    <dbPr connection="Provider=Microsoft.Mashup.OleDb.1;Data Source=$Workbook$;Location=Tabel3;Extended Properties=&quot;&quot;" command="SELECT * FROM [Tabel3]"/>
  </connection>
</connections>
</file>

<file path=xl/sharedStrings.xml><?xml version="1.0" encoding="utf-8"?>
<sst xmlns="http://schemas.openxmlformats.org/spreadsheetml/2006/main" count="142" uniqueCount="97">
  <si>
    <t>Naam Inschrijver</t>
  </si>
  <si>
    <t>Conform specificaties in het programma van eisen</t>
  </si>
  <si>
    <t>Y verticaal</t>
  </si>
  <si>
    <t>X horizontaal</t>
  </si>
  <si>
    <t>Inschrijfprijs</t>
  </si>
  <si>
    <t>Punten</t>
  </si>
  <si>
    <t>Eenmalig</t>
  </si>
  <si>
    <t>weging</t>
  </si>
  <si>
    <t>Structurele kosten</t>
  </si>
  <si>
    <t>Totaal per jaar</t>
  </si>
  <si>
    <t>Licentiekosten of platformkosten op basis van beschreven PVE</t>
  </si>
  <si>
    <t>Panelbeheer op basis van beschreven PVE</t>
  </si>
  <si>
    <t>Totaal structuele kosten</t>
  </si>
  <si>
    <t>Variabele onderzoekskosten</t>
  </si>
  <si>
    <t>uurtarief</t>
  </si>
  <si>
    <t>Projectleider/Senior Onderzoeker</t>
  </si>
  <si>
    <t>Medior onderzoeker</t>
  </si>
  <si>
    <t xml:space="preserve"> Standaard kwantitatief onderzoek. Maximaal 20 vragen, 15 gesloten en 5 open. Waarbij uitstuur aan volledige panel</t>
  </si>
  <si>
    <t>rol</t>
  </si>
  <si>
    <t>Aantal uur</t>
  </si>
  <si>
    <t>totaal per onderzoek</t>
  </si>
  <si>
    <t>totaal per jaar</t>
  </si>
  <si>
    <t>projectleider/senior onderzoeker</t>
  </si>
  <si>
    <t>medior onderzoeker</t>
  </si>
  <si>
    <t xml:space="preserve">Standaard kwalitatief onderzoek. Kwalitatief onderzoek = community onderzoek, gedurende één week 3 'online' activiteiten (1 per subpanel) waarbij een aantal verdiepende vragen wordt voorgelegd aan maximaal 120 panelleden op het panelplatform. Panelleden kunnen op elkaar reageren, Opdrachtnemer modereert en vraagt door. </t>
  </si>
  <si>
    <t>Totaalkosten kwalitatief onderzoek</t>
  </si>
  <si>
    <t>Fictieve totaalprijs</t>
  </si>
  <si>
    <t>Standaard kwantitatief onderzoek</t>
  </si>
  <si>
    <t>Standaard kwalitatief onderzoek</t>
  </si>
  <si>
    <t>TOTALE FICTIEVE (exclusief BTW)</t>
  </si>
  <si>
    <t>Platform en onderzoeken</t>
  </si>
  <si>
    <t xml:space="preserve">Aanbesteding: 
</t>
  </si>
  <si>
    <t>Aantal punten</t>
  </si>
  <si>
    <t>Totaal fictieve aanneemsom - exclusief BTW</t>
  </si>
  <si>
    <t>Huidig kostenniveau</t>
  </si>
  <si>
    <t>Percentage hoog</t>
  </si>
  <si>
    <t>Percentage laag</t>
  </si>
  <si>
    <t>uitstekend</t>
  </si>
  <si>
    <t>goed</t>
  </si>
  <si>
    <t>voldoende</t>
  </si>
  <si>
    <t>matig</t>
  </si>
  <si>
    <t>slecht/niet</t>
  </si>
  <si>
    <t>Optie 1 Opstellen vragenlijst (incl. één feedbackronde) x12</t>
  </si>
  <si>
    <t xml:space="preserve">Optie 2 Vragenlijst check x4 </t>
  </si>
  <si>
    <t>Projectmanagement (inclusief kick off) x16</t>
  </si>
  <si>
    <t>Steekproeftrekking en (monitoren) datacollectie x16</t>
  </si>
  <si>
    <t>Opschonen en verwerken resultaten inclusief tabellenboek x16</t>
  </si>
  <si>
    <t>Rapportage x16</t>
  </si>
  <si>
    <t>gemiddelde kosten kwantitatief onderzoek</t>
  </si>
  <si>
    <t>Kolom1</t>
  </si>
  <si>
    <t xml:space="preserve"> </t>
  </si>
  <si>
    <t>Bijlage 5: Prijsopgaveformulier</t>
  </si>
  <si>
    <t>Europese Aanbesteding UWV panel</t>
  </si>
  <si>
    <t>De prijzen die Inschrijver in dit document opgeeft, gelden gedurende de contractperiode. Aanvullend kan conform de bepalingen in de raamovereenkomst indexatie toegepast worden.</t>
  </si>
  <si>
    <t>De opgevoerde uren per rol bij standaard kwantitafief onderzoek en standaard kwalitatief onderzoek is gebaseerd op de beschrijving onderzoek (tab 3)</t>
  </si>
  <si>
    <t>Aan de in dit prijsopgaveformulier gehanteerde aantallen kan door Inschrijver nu en in de toekomst geen enkel recht worden ontleend ten aanzien van de tijdens de uitvoering van de opdracht werkelijk te realiseren hoeveelheden c.q. te realiseren omzet.</t>
  </si>
  <si>
    <t>Invulinstructie:</t>
  </si>
  <si>
    <t>Projectmanagement (inclusief kick off) x2</t>
  </si>
  <si>
    <t>Opstellen vragen / gespreksleidraad / activiteitenkalender x2</t>
  </si>
  <si>
    <t>Programmeren/klaarzetten van de vragen op panelplatform x2</t>
  </si>
  <si>
    <t>Uitnodiging en werving panelleden x2</t>
  </si>
  <si>
    <t>Opschonen en verwerken resultaten x2</t>
  </si>
  <si>
    <t>Modereren van community x2</t>
  </si>
  <si>
    <t>Rapportage x2</t>
  </si>
  <si>
    <t>Activiteiten Kwantitatief onderzoek</t>
  </si>
  <si>
    <t>Activiteiten kwalitatief onderzoek</t>
  </si>
  <si>
    <t xml:space="preserve">Projectmanagement (incl kick-off) </t>
  </si>
  <si>
    <t>Bespreking briefing, opzet en voorstel onderzoek, planning van het onderzoek, begeleiding van het onderzoek, eindverantwoordelijkheid onderzoek</t>
  </si>
  <si>
    <t>Optie 1. Opstellen vragenlijst (incl. één feedbackronde)</t>
  </si>
  <si>
    <t xml:space="preserve">Opstellen en afstemmen van de vragenlijst. In minimaal één, max twee, feedbackrondes is ruimte voor UWV om feedback hierop te geven. </t>
  </si>
  <si>
    <t>Opstellen vragen / gespreksleidraad / activiteitenkalender</t>
  </si>
  <si>
    <t xml:space="preserve">Opstellen en afstemmen vragen (In minimaal één, max twee, feedbackrondes is ruimte voor UWV om feedback hierop te geven.) </t>
  </si>
  <si>
    <t>Optie 2. Vragenlijst check</t>
  </si>
  <si>
    <t>controleren technisch en inhoudelijk, testen van vragenlijst</t>
  </si>
  <si>
    <t>Programmeren/klaarzetten van de vragen op panelplatform</t>
  </si>
  <si>
    <t xml:space="preserve">Opstellen, afstemmen, programmeren, klaarzetten van activiteiten en opstellen van uitnodigingsteksten </t>
  </si>
  <si>
    <t>Programmeren en testen vragenlijst</t>
  </si>
  <si>
    <t>Opstellen, afstemmen, programmeren en testen van vragenlijst en uitnodiging</t>
  </si>
  <si>
    <t>Uitnodiging en werving panelleden</t>
  </si>
  <si>
    <t>Uitzetten vooraankondiging, werving deelnemers voorafgaand en gedurende veldwerk</t>
  </si>
  <si>
    <t>Steekproeftrekking en (monitoren) datacollectie</t>
  </si>
  <si>
    <t>Uitzetten van vragenlijsten naar geselecteerde panelleden, monitoren verloop (technisch en inhoudelijk)</t>
  </si>
  <si>
    <t>Modereren van community</t>
  </si>
  <si>
    <t>Begeleiden panelleden bij vragen/oefeningen, begeleiding forum discussies en actieve communicatie met panelleden tijdens veldwerk</t>
  </si>
  <si>
    <t>Opschonen en verwerken resultaten inclusief tabellenboek</t>
  </si>
  <si>
    <t>Opschonen en verwerken resultaten, inclusief max 5. uitsplitsingen (bijv. WIA, WW, Wajong, geslacht, leeftijd) in kruistabellen (Excel en SPSS)</t>
  </si>
  <si>
    <t xml:space="preserve">Opschonen en verwerken resultaten </t>
  </si>
  <si>
    <t>Uitwerken en analyseren van uitkomsten</t>
  </si>
  <si>
    <t>Rapportage (incl. één feedbackronde)</t>
  </si>
  <si>
    <t xml:space="preserve">Rapportage van uitkomsten (incl. analyse op totaalniveau en max 5. uitsplitsingen/klantgroepen). Waar significante verschillen tussen klantgroepen wordt hierop gerapporteerd. Rapportage is doorgaans in vorm van uitgebreide Powerpointrapportage met bespreking en duiding van uitkomsten, belangrijkste conclusies en aanbevelingen. In minimaal één, max twee, feedbackrondes is ruimte voor UWV om feedback hierop te geven. </t>
  </si>
  <si>
    <t>Rapportage</t>
  </si>
  <si>
    <t xml:space="preserve">Rapportage van uitkomsten, doorgaans in vorm van bondige Powerpointrapportage met bespreking van uitkomsten en belangrijkste bevindingen </t>
  </si>
  <si>
    <t>Eenmalige Inrichtingskosten (gemaximeerd op maximaal 20.000 excl btw)</t>
  </si>
  <si>
    <t>De opgegeven uurtarieven voor de rol projectleider/senior onderzoeker en voor de rol medioronderzoeker is bij het uitvoeren van kwantitatief onderzoek en kwalitatief onderzoek hetzelfde. Ook bij het afnemen van onderzoeken (nadere offerte) waarbij de omvang of de activiteiten afwijken worden dezelfde uurtarieven gehanteerd. Indien de omvang of activiteiten afwijken ten opzichte van het standaard kwalitatief en kwantitief onderzoek  in het prijzenblad,  dan geldt de voorwaarde dat de uren in de nadere offerte in verhouding dienen te staan tot de uren die zijn opgeven in het prijzenblad.</t>
  </si>
  <si>
    <r>
      <t>Alle</t>
    </r>
    <r>
      <rPr>
        <sz val="11"/>
        <color rgb="FF000000"/>
        <rFont val="Calibri"/>
        <family val="2"/>
      </rPr>
      <t xml:space="preserve"> groene velden op het werkblad Prijzenblad</t>
    </r>
    <r>
      <rPr>
        <b/>
        <sz val="9"/>
        <color rgb="FF000000"/>
        <rFont val="Verdana"/>
        <family val="2"/>
      </rPr>
      <t xml:space="preserve"> </t>
    </r>
    <r>
      <rPr>
        <sz val="11"/>
        <color rgb="FF000000"/>
        <rFont val="Calibri"/>
        <family val="2"/>
      </rPr>
      <t>dienen door Inschrijver ingevuld te worden. Het prijzenblad bestaat uit eenmalige inrichtingskosten, vaste structurele jaarlijkse kosten en variabele kosten per jaar. De ingevulde variabele kosten worden automatisch vermenigvuldigd met een fictief aantal producten per jaar. Dit is een inschatting om de variabele kosten mee te laten wegen in het prijsmodel. De structuele kosten en variabele kosten hebben een weging toegekend gekregen. De totale kosten per onderdeel worden gekoppeld aan de betreffende weging en dit resulteert in een automatisch uitgerekende som in de oranje cel: de totaalprijs waarmee gerekend wordt in de beoordeling.</t>
    </r>
  </si>
  <si>
    <t xml:space="preserve">De eenmalige implementatiekosten zijn gemaximeerd op € 20.000 exclusief BTW. U dient voor dit onderdeel een onderbouwing/open calculatie op te nemen bij Gunningscriterium G2 plan van aanpak. De eenmalige implementatiekosten worden niet meegenomen in de prijsbeoordeling om een gelijk speelveld te creeeren. </t>
  </si>
  <si>
    <t xml:space="preserve">Voor de structurele jaarlijkse kosten dient u een onderbouwing/open calculatie op te nemen bij Gunningscriterium 2 Plan van aanpak waarin terugkomt uit welke onderdelen de prijs bestaat en wat de kosten per onderdeel zijn.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</si>
</sst>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 &quot;€&quot;\ * #,##0.00_ ;_ &quot;€&quot;\ * \-#,##0.00_ ;_ &quot;€&quot;\ * &quot;-&quot;??_ ;_ @_ "/>
    <numFmt numFmtId="43" formatCode="_ * #,##0.00_ ;_ * \-#,##0.00_ ;_ * &quot;-&quot;??_ ;_ @_ "/>
    <numFmt numFmtId="164" formatCode="&quot;€&quot;\ #,##0.00"/>
    <numFmt numFmtId="165" formatCode="_ &quot;€&quot;\ * #,##0.0_ ;_ &quot;€&quot;\ * \-#,##0.0_ ;_ &quot;€&quot;\ * &quot;-&quot;??_ ;_ @_ "/>
    <numFmt numFmtId="166" formatCode="_ [$€-413]\ * #,##0.00_ ;_ [$€-413]\ * \-#,##0.00_ ;_ [$€-413]\ * &quot;-&quot;??_ ;_ @_ "/>
    <numFmt numFmtId="167" formatCode="_ &quot;€&quot;\ * #,##0_ ;_ &quot;€&quot;\ * \-#,##0_ ;_ &quot;€&quot;\ * &quot;-&quot;??_ ;_ @_ "/>
    <numFmt numFmtId="168" formatCode="_ * #,##0_ ;_ * \-#,##0_ ;_ * &quot;-&quot;??_ ;_ @_ "/>
    <numFmt numFmtId="169" formatCode="_ &quot;€&quot;\ * #,##0.000_ ;_ &quot;€&quot;\ * \-#,##0.000_ ;_ &quot;€&quot;\ * &quot;-&quot;??_ ;_ @_ "/>
  </numFmts>
  <fonts count="22" x14ac:knownFonts="1">
    <font>
      <sz val="9"/>
      <color theme="1"/>
      <name val="Verdana"/>
      <family val="2"/>
    </font>
    <font>
      <sz val="11"/>
      <color theme="1"/>
      <name val="Calibri"/>
      <family val="2"/>
      <scheme val="minor"/>
    </font>
    <font>
      <sz val="11"/>
      <color theme="1"/>
      <name val="Calibri"/>
      <family val="2"/>
      <scheme val="minor"/>
    </font>
    <font>
      <b/>
      <sz val="9"/>
      <color theme="0"/>
      <name val="Verdana"/>
      <family val="2"/>
    </font>
    <font>
      <b/>
      <sz val="9"/>
      <color theme="1"/>
      <name val="Verdana"/>
      <family val="2"/>
    </font>
    <font>
      <b/>
      <sz val="11"/>
      <color theme="0"/>
      <name val="Verdana"/>
      <family val="2"/>
    </font>
    <font>
      <b/>
      <sz val="10"/>
      <color theme="0"/>
      <name val="Verdana"/>
      <family val="2"/>
    </font>
    <font>
      <sz val="10"/>
      <color theme="1"/>
      <name val="Verdana"/>
      <family val="2"/>
    </font>
    <font>
      <b/>
      <sz val="10"/>
      <color theme="1"/>
      <name val="Verdana"/>
      <family val="2"/>
    </font>
    <font>
      <sz val="10"/>
      <color theme="9" tint="-0.249977111117893"/>
      <name val="Verdana"/>
      <family val="2"/>
    </font>
    <font>
      <sz val="9"/>
      <color theme="1"/>
      <name val="Verdana"/>
      <family val="2"/>
    </font>
    <font>
      <b/>
      <sz val="11"/>
      <color rgb="FF000000"/>
      <name val="Calibri"/>
      <family val="2"/>
    </font>
    <font>
      <sz val="11"/>
      <color rgb="FF000000"/>
      <name val="Calibri"/>
      <family val="2"/>
    </font>
    <font>
      <b/>
      <sz val="11"/>
      <name val="Calibri"/>
      <family val="2"/>
    </font>
    <font>
      <sz val="11"/>
      <name val="Calibri"/>
      <family val="2"/>
    </font>
    <font>
      <b/>
      <sz val="11"/>
      <color rgb="FFFFFFFF"/>
      <name val="Calibri"/>
      <family val="2"/>
    </font>
    <font>
      <b/>
      <u/>
      <sz val="12"/>
      <color rgb="FFFFFFFF"/>
      <name val="Verdana"/>
      <family val="2"/>
    </font>
    <font>
      <b/>
      <sz val="11"/>
      <color rgb="FFFFFFFF"/>
      <name val="Verdana"/>
      <family val="2"/>
    </font>
    <font>
      <b/>
      <sz val="9"/>
      <color rgb="FF000000"/>
      <name val="Verdana"/>
      <family val="2"/>
    </font>
    <font>
      <b/>
      <u/>
      <sz val="9"/>
      <color rgb="FF000000"/>
      <name val="Verdana"/>
      <family val="2"/>
    </font>
    <font>
      <b/>
      <sz val="11"/>
      <color theme="1"/>
      <name val="Calibri"/>
      <family val="2"/>
      <scheme val="minor"/>
    </font>
    <font>
      <sz val="11"/>
      <name val="Calibri"/>
      <family val="2"/>
      <scheme val="minor"/>
    </font>
  </fonts>
  <fills count="14">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0078D2"/>
        <bgColor indexed="64"/>
      </patternFill>
    </fill>
    <fill>
      <patternFill patternType="solid">
        <fgColor rgb="FFC4D600"/>
        <bgColor indexed="64"/>
      </patternFill>
    </fill>
    <fill>
      <patternFill patternType="solid">
        <fgColor rgb="FFF08C00"/>
        <bgColor indexed="64"/>
      </patternFill>
    </fill>
    <fill>
      <patternFill patternType="solid">
        <fgColor rgb="FFD9E1F2"/>
        <bgColor rgb="FF000000"/>
      </patternFill>
    </fill>
    <fill>
      <patternFill patternType="solid">
        <fgColor rgb="FFC6E0B4"/>
        <bgColor rgb="FF000000"/>
      </patternFill>
    </fill>
    <fill>
      <patternFill patternType="solid">
        <fgColor theme="5"/>
        <bgColor indexed="64"/>
      </patternFill>
    </fill>
    <fill>
      <patternFill patternType="solid">
        <fgColor rgb="FF0078D2"/>
        <bgColor rgb="FF000000"/>
      </patternFill>
    </fill>
    <fill>
      <patternFill patternType="solid">
        <fgColor theme="9" tint="0.79998168889431442"/>
        <bgColor indexed="64"/>
      </patternFill>
    </fill>
    <fill>
      <patternFill patternType="solid">
        <fgColor theme="9" tint="0.59999389629810485"/>
        <bgColor indexed="64"/>
      </patternFill>
    </fill>
    <fill>
      <patternFill patternType="solid">
        <fgColor theme="9" tint="0.59999389629810485"/>
        <bgColor rgb="FF000000"/>
      </patternFill>
    </fill>
  </fills>
  <borders count="49">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style="thin">
        <color theme="0"/>
      </left>
      <right style="thin">
        <color theme="0"/>
      </right>
      <top/>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
      <left style="hair">
        <color theme="3"/>
      </left>
      <right style="hair">
        <color theme="3"/>
      </right>
      <top style="hair">
        <color theme="3"/>
      </top>
      <bottom style="hair">
        <color theme="3"/>
      </bottom>
      <diagonal/>
    </border>
    <border>
      <left style="double">
        <color rgb="FF0078D2"/>
      </left>
      <right/>
      <top style="double">
        <color rgb="FF0078D2"/>
      </top>
      <bottom/>
      <diagonal/>
    </border>
    <border>
      <left/>
      <right/>
      <top style="double">
        <color rgb="FF0078D2"/>
      </top>
      <bottom/>
      <diagonal/>
    </border>
    <border>
      <left style="double">
        <color rgb="FF0078D2"/>
      </left>
      <right/>
      <top/>
      <bottom/>
      <diagonal/>
    </border>
    <border>
      <left style="double">
        <color rgb="FF0078D2"/>
      </left>
      <right/>
      <top style="double">
        <color rgb="FF0078D2"/>
      </top>
      <bottom style="double">
        <color rgb="FF0078D2"/>
      </bottom>
      <diagonal/>
    </border>
    <border>
      <left style="double">
        <color theme="4"/>
      </left>
      <right style="double">
        <color theme="4"/>
      </right>
      <top style="double">
        <color theme="4"/>
      </top>
      <bottom style="double">
        <color theme="4"/>
      </bottom>
      <diagonal/>
    </border>
    <border>
      <left style="double">
        <color rgb="FF0078D2"/>
      </left>
      <right style="hair">
        <color theme="3"/>
      </right>
      <top style="double">
        <color rgb="FF0078D2"/>
      </top>
      <bottom style="hair">
        <color theme="3"/>
      </bottom>
      <diagonal/>
    </border>
    <border>
      <left style="hair">
        <color theme="3"/>
      </left>
      <right style="double">
        <color rgb="FF0078D2"/>
      </right>
      <top style="double">
        <color rgb="FF0078D2"/>
      </top>
      <bottom style="hair">
        <color theme="3"/>
      </bottom>
      <diagonal/>
    </border>
    <border>
      <left style="double">
        <color rgb="FF0078D2"/>
      </left>
      <right style="hair">
        <color theme="3"/>
      </right>
      <top style="hair">
        <color theme="3"/>
      </top>
      <bottom style="hair">
        <color theme="3"/>
      </bottom>
      <diagonal/>
    </border>
    <border>
      <left/>
      <right/>
      <top style="double">
        <color rgb="FF0078D2"/>
      </top>
      <bottom style="double">
        <color rgb="FF0078D2"/>
      </bottom>
      <diagonal/>
    </border>
    <border>
      <left style="hair">
        <color theme="3"/>
      </left>
      <right style="double">
        <color rgb="FF0078D2"/>
      </right>
      <top style="double">
        <color rgb="FF0078D2"/>
      </top>
      <bottom style="double">
        <color rgb="FF0078D2"/>
      </bottom>
      <diagonal/>
    </border>
    <border>
      <left style="double">
        <color theme="4"/>
      </left>
      <right/>
      <top style="double">
        <color rgb="FF0078D2"/>
      </top>
      <bottom style="double">
        <color rgb="FF0078D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diagonal/>
    </border>
    <border>
      <left/>
      <right style="thin">
        <color indexed="64"/>
      </right>
      <top/>
      <bottom/>
      <diagonal/>
    </border>
    <border>
      <left style="double">
        <color rgb="FF0078D2"/>
      </left>
      <right style="hair">
        <color theme="3"/>
      </right>
      <top style="hair">
        <color theme="3"/>
      </top>
      <bottom/>
      <diagonal/>
    </border>
    <border>
      <left style="hair">
        <color theme="3"/>
      </left>
      <right style="hair">
        <color theme="3"/>
      </right>
      <top/>
      <bottom style="thin">
        <color indexed="64"/>
      </bottom>
      <diagonal/>
    </border>
    <border>
      <left style="thin">
        <color rgb="FFFFFFFF"/>
      </left>
      <right style="thin">
        <color rgb="FFFFFFFF"/>
      </right>
      <top style="thin">
        <color rgb="FFFFFFFF"/>
      </top>
      <bottom style="thin">
        <color rgb="FFFFFFFF"/>
      </bottom>
      <diagonal/>
    </border>
    <border>
      <left style="thin">
        <color rgb="FFFFFFFF"/>
      </left>
      <right/>
      <top style="thin">
        <color rgb="FFFFFFFF"/>
      </top>
      <bottom/>
      <diagonal/>
    </border>
    <border>
      <left/>
      <right/>
      <top style="thin">
        <color rgb="FFFFFFFF"/>
      </top>
      <bottom/>
      <diagonal/>
    </border>
    <border>
      <left style="thin">
        <color rgb="FFFFFFFF"/>
      </left>
      <right/>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FFFFFF"/>
      </left>
      <right style="thin">
        <color rgb="FFFFFFFF"/>
      </right>
      <top/>
      <bottom style="thin">
        <color rgb="FFFFFFFF"/>
      </bottom>
      <diagonal/>
    </border>
    <border>
      <left/>
      <right style="thin">
        <color rgb="FFFFFFFF"/>
      </right>
      <top style="thin">
        <color rgb="FFFFFFFF"/>
      </top>
      <bottom/>
      <diagonal/>
    </border>
    <border>
      <left/>
      <right style="thin">
        <color rgb="FFFFFFFF"/>
      </right>
      <top/>
      <bottom/>
      <diagonal/>
    </border>
    <border>
      <left style="thin">
        <color rgb="FFFFFFFF"/>
      </left>
      <right/>
      <top/>
      <bottom style="thin">
        <color rgb="FFFFFFFF"/>
      </bottom>
      <diagonal/>
    </border>
    <border>
      <left/>
      <right/>
      <top/>
      <bottom style="thin">
        <color rgb="FFFFFFFF"/>
      </bottom>
      <diagonal/>
    </border>
    <border>
      <left/>
      <right style="thin">
        <color rgb="FFFFFFFF"/>
      </right>
      <top/>
      <bottom style="thin">
        <color rgb="FFFFFFFF"/>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5">
    <xf numFmtId="0" fontId="0" fillId="0" borderId="0"/>
    <xf numFmtId="44"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3" fontId="10" fillId="0" borderId="0" applyFont="0" applyFill="0" applyBorder="0" applyAlignment="0" applyProtection="0"/>
  </cellStyleXfs>
  <cellXfs count="147">
    <xf numFmtId="0" fontId="0" fillId="0" borderId="0" xfId="0"/>
    <xf numFmtId="0" fontId="0" fillId="0" borderId="1" xfId="0" applyBorder="1"/>
    <xf numFmtId="0" fontId="7" fillId="0" borderId="1" xfId="0" applyFont="1" applyBorder="1"/>
    <xf numFmtId="0" fontId="7" fillId="0" borderId="1" xfId="0" applyFont="1" applyBorder="1" applyAlignment="1">
      <alignment wrapText="1"/>
    </xf>
    <xf numFmtId="0" fontId="7" fillId="0" borderId="1" xfId="0" applyFont="1" applyBorder="1" applyAlignment="1">
      <alignment horizontal="center"/>
    </xf>
    <xf numFmtId="0" fontId="4" fillId="0" borderId="1" xfId="0" applyFont="1" applyBorder="1" applyAlignment="1">
      <alignment horizontal="center"/>
    </xf>
    <xf numFmtId="0" fontId="7" fillId="0" borderId="2" xfId="0" applyFont="1" applyBorder="1"/>
    <xf numFmtId="0" fontId="7" fillId="0" borderId="4" xfId="0" applyFont="1" applyBorder="1"/>
    <xf numFmtId="0" fontId="7" fillId="0" borderId="4" xfId="0" applyFont="1" applyBorder="1" applyAlignment="1">
      <alignment wrapText="1"/>
    </xf>
    <xf numFmtId="0" fontId="7" fillId="0" borderId="2" xfId="0" applyFont="1" applyBorder="1" applyAlignment="1">
      <alignment horizontal="center"/>
    </xf>
    <xf numFmtId="0" fontId="7" fillId="0" borderId="5" xfId="0" applyFont="1" applyBorder="1"/>
    <xf numFmtId="164" fontId="0" fillId="2" borderId="7" xfId="0" applyNumberFormat="1" applyFill="1" applyBorder="1" applyAlignment="1">
      <alignment horizontal="center"/>
    </xf>
    <xf numFmtId="0" fontId="0" fillId="2" borderId="7" xfId="0" applyFill="1" applyBorder="1" applyAlignment="1">
      <alignment horizontal="center"/>
    </xf>
    <xf numFmtId="0" fontId="7" fillId="0" borderId="6" xfId="0" applyFont="1" applyBorder="1"/>
    <xf numFmtId="0" fontId="7" fillId="0" borderId="3" xfId="0" applyFont="1" applyBorder="1"/>
    <xf numFmtId="0" fontId="7" fillId="0" borderId="2" xfId="0" applyFont="1" applyBorder="1" applyAlignment="1">
      <alignment wrapText="1"/>
    </xf>
    <xf numFmtId="0" fontId="7" fillId="0" borderId="6" xfId="0" applyFont="1" applyBorder="1" applyAlignment="1">
      <alignment wrapText="1"/>
    </xf>
    <xf numFmtId="0" fontId="4" fillId="0" borderId="5" xfId="0" applyFont="1" applyBorder="1" applyAlignment="1">
      <alignment horizontal="center"/>
    </xf>
    <xf numFmtId="0" fontId="3" fillId="4" borderId="13" xfId="0" applyFont="1" applyFill="1" applyBorder="1" applyAlignment="1">
      <alignment vertical="center" wrapText="1"/>
    </xf>
    <xf numFmtId="0" fontId="3" fillId="4" borderId="14" xfId="0" applyFont="1" applyFill="1" applyBorder="1" applyAlignment="1">
      <alignment horizontal="left" vertical="center" wrapText="1"/>
    </xf>
    <xf numFmtId="0" fontId="4" fillId="0" borderId="15" xfId="0" applyFont="1" applyBorder="1" applyAlignment="1">
      <alignment wrapText="1"/>
    </xf>
    <xf numFmtId="0" fontId="4" fillId="2" borderId="15" xfId="0" applyFont="1" applyFill="1" applyBorder="1" applyAlignment="1">
      <alignment horizontal="left" wrapText="1"/>
    </xf>
    <xf numFmtId="0" fontId="0" fillId="0" borderId="15" xfId="0" applyBorder="1" applyAlignment="1">
      <alignment wrapText="1"/>
    </xf>
    <xf numFmtId="0" fontId="4" fillId="2" borderId="15" xfId="0" applyFont="1" applyFill="1" applyBorder="1" applyAlignment="1">
      <alignment wrapText="1"/>
    </xf>
    <xf numFmtId="164" fontId="8" fillId="6" borderId="17" xfId="0" applyNumberFormat="1" applyFont="1" applyFill="1" applyBorder="1" applyAlignment="1">
      <alignment horizontal="center" vertical="center"/>
    </xf>
    <xf numFmtId="0" fontId="9" fillId="0" borderId="1" xfId="0" applyFont="1" applyBorder="1"/>
    <xf numFmtId="0" fontId="0" fillId="0" borderId="15" xfId="0" applyBorder="1" applyAlignment="1">
      <alignment horizontal="right" wrapText="1"/>
    </xf>
    <xf numFmtId="0" fontId="7" fillId="5" borderId="18" xfId="0" applyFont="1" applyFill="1" applyBorder="1" applyAlignment="1" applyProtection="1">
      <alignment vertical="top" wrapText="1"/>
      <protection locked="0"/>
    </xf>
    <xf numFmtId="0" fontId="6" fillId="4" borderId="12" xfId="0" applyFont="1" applyFill="1" applyBorder="1" applyAlignment="1">
      <alignment vertical="top" wrapText="1"/>
    </xf>
    <xf numFmtId="0" fontId="7" fillId="3" borderId="4" xfId="0" applyFont="1" applyFill="1" applyBorder="1"/>
    <xf numFmtId="0" fontId="4" fillId="3" borderId="4" xfId="0" applyFont="1" applyFill="1" applyBorder="1" applyAlignment="1">
      <alignment horizontal="left" wrapText="1"/>
    </xf>
    <xf numFmtId="0" fontId="7" fillId="3" borderId="4" xfId="0" applyFont="1" applyFill="1" applyBorder="1" applyAlignment="1">
      <alignment wrapText="1"/>
    </xf>
    <xf numFmtId="44" fontId="7" fillId="0" borderId="1" xfId="1" applyFont="1" applyBorder="1" applyAlignment="1" applyProtection="1">
      <alignment wrapText="1"/>
    </xf>
    <xf numFmtId="44" fontId="7" fillId="0" borderId="1" xfId="1" applyFont="1" applyBorder="1" applyAlignment="1" applyProtection="1">
      <alignment horizontal="center"/>
    </xf>
    <xf numFmtId="44" fontId="7" fillId="3" borderId="0" xfId="1" applyFont="1" applyFill="1" applyBorder="1" applyAlignment="1" applyProtection="1">
      <alignment wrapText="1"/>
    </xf>
    <xf numFmtId="0" fontId="7" fillId="3" borderId="0" xfId="0" applyFont="1" applyFill="1" applyAlignment="1">
      <alignment horizontal="center"/>
    </xf>
    <xf numFmtId="0" fontId="7" fillId="3" borderId="0" xfId="0" applyFont="1" applyFill="1"/>
    <xf numFmtId="0" fontId="7" fillId="3" borderId="0" xfId="0" applyFont="1" applyFill="1" applyAlignment="1">
      <alignment wrapText="1"/>
    </xf>
    <xf numFmtId="0" fontId="7" fillId="0" borderId="1" xfId="1" applyNumberFormat="1" applyFont="1" applyBorder="1" applyAlignment="1" applyProtection="1">
      <alignment wrapText="1"/>
    </xf>
    <xf numFmtId="165" fontId="7" fillId="0" borderId="1" xfId="1" applyNumberFormat="1" applyFont="1" applyBorder="1" applyProtection="1"/>
    <xf numFmtId="0" fontId="5" fillId="4" borderId="11" xfId="0" applyFont="1" applyFill="1" applyBorder="1" applyAlignment="1">
      <alignment vertical="top" wrapText="1"/>
    </xf>
    <xf numFmtId="0" fontId="5" fillId="4" borderId="16" xfId="0" applyFont="1" applyFill="1" applyBorder="1" applyAlignment="1">
      <alignment vertical="top" wrapText="1"/>
    </xf>
    <xf numFmtId="44" fontId="7" fillId="0" borderId="1" xfId="0" applyNumberFormat="1" applyFont="1" applyBorder="1" applyAlignment="1">
      <alignment horizontal="center"/>
    </xf>
    <xf numFmtId="166" fontId="7" fillId="5" borderId="7" xfId="1" applyNumberFormat="1" applyFont="1" applyFill="1" applyBorder="1" applyAlignment="1">
      <alignment horizontal="center" vertical="center"/>
    </xf>
    <xf numFmtId="0" fontId="0" fillId="0" borderId="28" xfId="0" applyBorder="1" applyAlignment="1">
      <alignment horizontal="right" wrapText="1"/>
    </xf>
    <xf numFmtId="166" fontId="7" fillId="5" borderId="0" xfId="1" applyNumberFormat="1" applyFont="1" applyFill="1" applyBorder="1" applyAlignment="1">
      <alignment horizontal="center" vertical="center"/>
    </xf>
    <xf numFmtId="0" fontId="8" fillId="0" borderId="11" xfId="0" applyFont="1" applyBorder="1"/>
    <xf numFmtId="168" fontId="8" fillId="6" borderId="17" xfId="2" applyNumberFormat="1" applyFont="1" applyFill="1" applyBorder="1" applyAlignment="1">
      <alignment horizontal="center" vertical="center"/>
    </xf>
    <xf numFmtId="167" fontId="7" fillId="0" borderId="1" xfId="1" applyNumberFormat="1" applyFont="1" applyBorder="1" applyAlignment="1">
      <alignment wrapText="1"/>
    </xf>
    <xf numFmtId="167" fontId="7" fillId="0" borderId="1" xfId="0" applyNumberFormat="1" applyFont="1" applyBorder="1"/>
    <xf numFmtId="43" fontId="7" fillId="0" borderId="1" xfId="2" applyFont="1" applyBorder="1" applyAlignment="1" applyProtection="1">
      <alignment wrapText="1"/>
    </xf>
    <xf numFmtId="43" fontId="7" fillId="0" borderId="1" xfId="0" applyNumberFormat="1" applyFont="1" applyBorder="1" applyAlignment="1">
      <alignment horizontal="center"/>
    </xf>
    <xf numFmtId="169" fontId="7" fillId="0" borderId="1" xfId="0" applyNumberFormat="1" applyFont="1" applyBorder="1"/>
    <xf numFmtId="9" fontId="7" fillId="0" borderId="1" xfId="0" applyNumberFormat="1" applyFont="1" applyBorder="1" applyAlignment="1">
      <alignment wrapText="1"/>
    </xf>
    <xf numFmtId="167" fontId="7" fillId="0" borderId="1" xfId="1" applyNumberFormat="1" applyFont="1" applyBorder="1" applyAlignment="1" applyProtection="1">
      <alignment wrapText="1"/>
    </xf>
    <xf numFmtId="167" fontId="7" fillId="3" borderId="2" xfId="1" applyNumberFormat="1" applyFont="1" applyFill="1" applyBorder="1" applyAlignment="1" applyProtection="1">
      <alignment wrapText="1"/>
    </xf>
    <xf numFmtId="167" fontId="7" fillId="3" borderId="1" xfId="1" applyNumberFormat="1" applyFont="1" applyFill="1" applyBorder="1" applyAlignment="1" applyProtection="1">
      <alignment wrapText="1"/>
    </xf>
    <xf numFmtId="0" fontId="7" fillId="0" borderId="0" xfId="0" applyFont="1" applyAlignment="1">
      <alignment wrapText="1"/>
    </xf>
    <xf numFmtId="0" fontId="0" fillId="0" borderId="0" xfId="0" applyAlignment="1">
      <alignment horizontal="right" wrapText="1"/>
    </xf>
    <xf numFmtId="168" fontId="7" fillId="0" borderId="1" xfId="0" applyNumberFormat="1" applyFont="1" applyBorder="1"/>
    <xf numFmtId="166" fontId="7" fillId="5" borderId="29" xfId="1" applyNumberFormat="1" applyFont="1" applyFill="1" applyBorder="1" applyAlignment="1">
      <alignment horizontal="center" vertical="center"/>
    </xf>
    <xf numFmtId="0" fontId="12" fillId="0" borderId="30" xfId="0" applyFont="1" applyBorder="1"/>
    <xf numFmtId="0" fontId="12" fillId="0" borderId="34" xfId="0" applyFont="1" applyBorder="1"/>
    <xf numFmtId="0" fontId="12" fillId="0" borderId="35" xfId="0" applyFont="1" applyBorder="1"/>
    <xf numFmtId="0" fontId="12" fillId="0" borderId="36" xfId="0" applyFont="1" applyBorder="1"/>
    <xf numFmtId="0" fontId="12" fillId="0" borderId="37" xfId="0" applyFont="1" applyBorder="1" applyAlignment="1">
      <alignment vertical="top" wrapText="1"/>
    </xf>
    <xf numFmtId="0" fontId="12" fillId="0" borderId="30" xfId="0" applyFont="1" applyBorder="1" applyAlignment="1">
      <alignment vertical="top" wrapText="1"/>
    </xf>
    <xf numFmtId="0" fontId="21" fillId="0" borderId="45" xfId="0" applyFont="1" applyBorder="1" applyAlignment="1">
      <alignment horizontal="center" vertical="center" wrapText="1"/>
    </xf>
    <xf numFmtId="0" fontId="0" fillId="0" borderId="46" xfId="0" applyBorder="1" applyAlignment="1">
      <alignment horizontal="center" vertical="center" wrapText="1"/>
    </xf>
    <xf numFmtId="0" fontId="21" fillId="0" borderId="47" xfId="0" applyFont="1" applyBorder="1" applyAlignment="1">
      <alignment horizontal="center" vertical="center" wrapText="1"/>
    </xf>
    <xf numFmtId="0" fontId="0" fillId="0" borderId="48" xfId="0" applyBorder="1" applyAlignment="1">
      <alignment horizontal="center" vertical="center" wrapText="1"/>
    </xf>
    <xf numFmtId="0" fontId="0" fillId="0" borderId="0" xfId="0" applyAlignment="1">
      <alignment wrapText="1"/>
    </xf>
    <xf numFmtId="0" fontId="12" fillId="0" borderId="10" xfId="0" applyFont="1" applyBorder="1" applyAlignment="1">
      <alignment horizontal="left" vertical="top" wrapText="1"/>
    </xf>
    <xf numFmtId="0" fontId="12" fillId="0" borderId="0" xfId="0" applyFont="1" applyAlignment="1">
      <alignment horizontal="left" vertical="top" wrapText="1"/>
    </xf>
    <xf numFmtId="0" fontId="0" fillId="0" borderId="10" xfId="0" applyBorder="1" applyAlignment="1">
      <alignment horizontal="left" vertical="top" wrapText="1"/>
    </xf>
    <xf numFmtId="0" fontId="0" fillId="0" borderId="0" xfId="0" applyAlignment="1">
      <alignment horizontal="left" vertical="top" wrapText="1"/>
    </xf>
    <xf numFmtId="0" fontId="18" fillId="0" borderId="10" xfId="0" applyFont="1" applyBorder="1" applyAlignment="1">
      <alignment horizontal="left" vertical="top" wrapText="1"/>
    </xf>
    <xf numFmtId="0" fontId="18" fillId="0" borderId="0" xfId="0" applyFont="1" applyAlignment="1">
      <alignment horizontal="left" vertical="top" wrapText="1"/>
    </xf>
    <xf numFmtId="0" fontId="19" fillId="0" borderId="10" xfId="0" applyFont="1" applyBorder="1" applyAlignment="1">
      <alignment horizontal="left" vertical="top" wrapText="1"/>
    </xf>
    <xf numFmtId="0" fontId="19" fillId="0" borderId="0" xfId="0" applyFont="1" applyAlignment="1">
      <alignment horizontal="left" vertical="top" wrapText="1"/>
    </xf>
    <xf numFmtId="0" fontId="16" fillId="10" borderId="31" xfId="0" applyFont="1" applyFill="1" applyBorder="1" applyAlignment="1">
      <alignment horizontal="left" vertical="top" wrapText="1"/>
    </xf>
    <xf numFmtId="0" fontId="16" fillId="10" borderId="32" xfId="0" applyFont="1" applyFill="1" applyBorder="1" applyAlignment="1">
      <alignment horizontal="left" vertical="top" wrapText="1"/>
    </xf>
    <xf numFmtId="0" fontId="16" fillId="10" borderId="38" xfId="0" applyFont="1" applyFill="1" applyBorder="1" applyAlignment="1">
      <alignment horizontal="left" vertical="top" wrapText="1"/>
    </xf>
    <xf numFmtId="0" fontId="17" fillId="10" borderId="33" xfId="0" applyFont="1" applyFill="1" applyBorder="1" applyAlignment="1">
      <alignment horizontal="left" vertical="top" wrapText="1"/>
    </xf>
    <xf numFmtId="0" fontId="17" fillId="10" borderId="0" xfId="0" applyFont="1" applyFill="1" applyAlignment="1">
      <alignment horizontal="left" vertical="top" wrapText="1"/>
    </xf>
    <xf numFmtId="0" fontId="17" fillId="10" borderId="39" xfId="0" applyFont="1" applyFill="1" applyBorder="1" applyAlignment="1">
      <alignment horizontal="left" vertical="top" wrapText="1"/>
    </xf>
    <xf numFmtId="0" fontId="17" fillId="10" borderId="40" xfId="0" applyFont="1" applyFill="1" applyBorder="1" applyAlignment="1">
      <alignment horizontal="left" vertical="top" wrapText="1"/>
    </xf>
    <xf numFmtId="0" fontId="17" fillId="10" borderId="41" xfId="0" applyFont="1" applyFill="1" applyBorder="1" applyAlignment="1">
      <alignment horizontal="left" vertical="top" wrapText="1"/>
    </xf>
    <xf numFmtId="0" fontId="17" fillId="10" borderId="42" xfId="0" applyFont="1" applyFill="1" applyBorder="1" applyAlignment="1">
      <alignment horizontal="left" vertical="top" wrapText="1"/>
    </xf>
    <xf numFmtId="0" fontId="0" fillId="0" borderId="8" xfId="0" applyBorder="1" applyAlignment="1">
      <alignment horizontal="left" vertical="top" wrapText="1"/>
    </xf>
    <xf numFmtId="0" fontId="0" fillId="0" borderId="9" xfId="0" applyBorder="1" applyAlignment="1">
      <alignment horizontal="left" vertical="top" wrapText="1"/>
    </xf>
    <xf numFmtId="0" fontId="1" fillId="0" borderId="10" xfId="0" applyFont="1" applyBorder="1" applyAlignment="1">
      <alignment horizontal="left" vertical="top" wrapText="1"/>
    </xf>
    <xf numFmtId="0" fontId="2" fillId="0" borderId="0" xfId="0" applyFont="1" applyAlignment="1">
      <alignment horizontal="left" vertical="top" wrapText="1"/>
    </xf>
    <xf numFmtId="0" fontId="20" fillId="11" borderId="43" xfId="0" applyFont="1" applyFill="1" applyBorder="1" applyAlignment="1">
      <alignment horizontal="center" vertical="center"/>
    </xf>
    <xf numFmtId="0" fontId="20" fillId="11" borderId="44" xfId="0" applyFont="1" applyFill="1" applyBorder="1" applyAlignment="1">
      <alignment horizontal="center" vertical="center"/>
    </xf>
    <xf numFmtId="44" fontId="7" fillId="3" borderId="0" xfId="1" applyFont="1" applyFill="1" applyBorder="1" applyAlignment="1" applyProtection="1">
      <alignment horizontal="center" wrapText="1"/>
    </xf>
    <xf numFmtId="0" fontId="11" fillId="7" borderId="0" xfId="0" applyFont="1" applyFill="1" applyAlignment="1" applyProtection="1">
      <alignment horizontal="center" vertical="center"/>
    </xf>
    <xf numFmtId="0" fontId="11" fillId="7" borderId="27" xfId="0" applyFont="1" applyFill="1" applyBorder="1" applyAlignment="1" applyProtection="1">
      <alignment horizontal="center" vertical="center"/>
    </xf>
    <xf numFmtId="0" fontId="11" fillId="7" borderId="19" xfId="0" applyFont="1" applyFill="1" applyBorder="1" applyAlignment="1" applyProtection="1">
      <alignment horizontal="center" vertical="center"/>
    </xf>
    <xf numFmtId="0" fontId="0" fillId="0" borderId="0" xfId="0" applyProtection="1"/>
    <xf numFmtId="0" fontId="12" fillId="0" borderId="19" xfId="0" applyFont="1" applyBorder="1" applyAlignment="1" applyProtection="1">
      <alignment horizontal="center" vertical="center"/>
    </xf>
    <xf numFmtId="0" fontId="12" fillId="0" borderId="0" xfId="0" applyFont="1" applyProtection="1"/>
    <xf numFmtId="0" fontId="11" fillId="7" borderId="20" xfId="0" applyFont="1" applyFill="1" applyBorder="1" applyAlignment="1" applyProtection="1">
      <alignment horizontal="center" vertical="center"/>
    </xf>
    <xf numFmtId="0" fontId="11" fillId="7" borderId="21" xfId="0" applyFont="1" applyFill="1" applyBorder="1" applyAlignment="1" applyProtection="1">
      <alignment horizontal="center" vertical="center"/>
    </xf>
    <xf numFmtId="0" fontId="12" fillId="0" borderId="20" xfId="0" applyFont="1" applyBorder="1" applyAlignment="1" applyProtection="1">
      <alignment horizontal="center" vertical="center" wrapText="1"/>
    </xf>
    <xf numFmtId="0" fontId="12" fillId="0" borderId="21" xfId="0" applyFont="1" applyBorder="1" applyAlignment="1" applyProtection="1">
      <alignment horizontal="center" vertical="center" wrapText="1"/>
    </xf>
    <xf numFmtId="0" fontId="12" fillId="0" borderId="24" xfId="0" applyFont="1" applyBorder="1" applyAlignment="1" applyProtection="1">
      <alignment horizontal="center" vertical="center" wrapText="1"/>
    </xf>
    <xf numFmtId="0" fontId="12" fillId="0" borderId="22" xfId="0" applyFont="1" applyBorder="1" applyAlignment="1" applyProtection="1">
      <alignment horizontal="center" vertical="center"/>
    </xf>
    <xf numFmtId="0" fontId="12" fillId="0" borderId="20" xfId="0" applyFont="1" applyBorder="1" applyAlignment="1" applyProtection="1">
      <alignment horizontal="center" vertical="center"/>
    </xf>
    <xf numFmtId="0" fontId="12" fillId="0" borderId="21" xfId="0" applyFont="1" applyBorder="1" applyAlignment="1" applyProtection="1">
      <alignment horizontal="center" vertical="center"/>
    </xf>
    <xf numFmtId="0" fontId="12" fillId="0" borderId="24" xfId="0" applyFont="1" applyBorder="1" applyAlignment="1" applyProtection="1">
      <alignment horizontal="center" vertical="center"/>
    </xf>
    <xf numFmtId="0" fontId="12" fillId="0" borderId="23" xfId="0" applyFont="1" applyBorder="1" applyAlignment="1" applyProtection="1">
      <alignment horizontal="center" vertical="center"/>
    </xf>
    <xf numFmtId="0" fontId="13" fillId="0" borderId="20" xfId="0" applyFont="1" applyBorder="1" applyAlignment="1" applyProtection="1">
      <alignment horizontal="center" vertical="center"/>
    </xf>
    <xf numFmtId="0" fontId="13" fillId="0" borderId="21" xfId="0" applyFont="1" applyBorder="1" applyAlignment="1" applyProtection="1">
      <alignment horizontal="center" vertical="center"/>
    </xf>
    <xf numFmtId="0" fontId="13" fillId="0" borderId="24" xfId="0" applyFont="1" applyBorder="1" applyAlignment="1" applyProtection="1">
      <alignment horizontal="center" vertical="center"/>
    </xf>
    <xf numFmtId="0" fontId="12" fillId="0" borderId="25" xfId="0" applyFont="1" applyBorder="1" applyAlignment="1" applyProtection="1">
      <alignment horizontal="center" vertical="center"/>
    </xf>
    <xf numFmtId="0" fontId="12" fillId="0" borderId="0" xfId="0" applyFont="1" applyAlignment="1" applyProtection="1">
      <alignment horizontal="center" vertical="center"/>
    </xf>
    <xf numFmtId="0" fontId="11" fillId="7" borderId="24" xfId="0" applyFont="1" applyFill="1" applyBorder="1" applyAlignment="1" applyProtection="1">
      <alignment horizontal="center" vertical="center"/>
    </xf>
    <xf numFmtId="0" fontId="11" fillId="7" borderId="25" xfId="0" applyFont="1" applyFill="1" applyBorder="1" applyAlignment="1" applyProtection="1">
      <alignment horizontal="center" vertical="center"/>
    </xf>
    <xf numFmtId="0" fontId="15" fillId="0" borderId="0" xfId="0" applyFont="1" applyProtection="1"/>
    <xf numFmtId="0" fontId="11" fillId="7" borderId="19" xfId="0" applyFont="1" applyFill="1" applyBorder="1" applyAlignment="1" applyProtection="1">
      <alignment horizontal="center" vertical="center" wrapText="1"/>
    </xf>
    <xf numFmtId="0" fontId="12" fillId="0" borderId="19" xfId="0" applyFont="1" applyBorder="1" applyAlignment="1" applyProtection="1">
      <alignment horizontal="center"/>
    </xf>
    <xf numFmtId="0" fontId="12" fillId="0" borderId="19" xfId="0" applyFont="1" applyBorder="1" applyAlignment="1" applyProtection="1">
      <alignment horizontal="center"/>
    </xf>
    <xf numFmtId="44" fontId="12" fillId="0" borderId="19" xfId="1" applyFont="1" applyBorder="1" applyProtection="1"/>
    <xf numFmtId="44" fontId="12" fillId="0" borderId="19" xfId="1" applyFont="1" applyBorder="1" applyAlignment="1" applyProtection="1">
      <alignment horizontal="center" vertical="center"/>
    </xf>
    <xf numFmtId="0" fontId="12" fillId="0" borderId="19" xfId="0" applyFont="1" applyBorder="1" applyAlignment="1" applyProtection="1">
      <alignment horizontal="center" vertical="center"/>
    </xf>
    <xf numFmtId="0" fontId="14" fillId="0" borderId="19" xfId="0" applyFont="1" applyBorder="1" applyAlignment="1" applyProtection="1">
      <alignment horizontal="center"/>
    </xf>
    <xf numFmtId="0" fontId="14" fillId="0" borderId="19" xfId="0" applyFont="1" applyBorder="1" applyAlignment="1" applyProtection="1">
      <alignment horizontal="center"/>
    </xf>
    <xf numFmtId="0" fontId="12" fillId="0" borderId="19" xfId="0" applyFont="1" applyBorder="1" applyAlignment="1" applyProtection="1">
      <alignment horizontal="center" vertical="center" wrapText="1"/>
    </xf>
    <xf numFmtId="0" fontId="11" fillId="0" borderId="19" xfId="0" applyFont="1" applyBorder="1" applyAlignment="1" applyProtection="1">
      <alignment horizontal="center" vertical="center"/>
    </xf>
    <xf numFmtId="0" fontId="12" fillId="7" borderId="19" xfId="0" applyFont="1" applyFill="1" applyBorder="1" applyAlignment="1" applyProtection="1">
      <alignment horizontal="center" vertical="center"/>
    </xf>
    <xf numFmtId="0" fontId="12" fillId="7" borderId="19" xfId="0" applyFont="1" applyFill="1" applyBorder="1" applyProtection="1"/>
    <xf numFmtId="44" fontId="12" fillId="0" borderId="19" xfId="0" applyNumberFormat="1" applyFont="1" applyBorder="1" applyAlignment="1" applyProtection="1">
      <alignment horizontal="center" vertical="center"/>
    </xf>
    <xf numFmtId="0" fontId="14" fillId="0" borderId="19" xfId="0" applyFont="1" applyBorder="1" applyAlignment="1" applyProtection="1">
      <alignment horizontal="center" vertical="center"/>
    </xf>
    <xf numFmtId="44" fontId="12" fillId="0" borderId="19" xfId="0" applyNumberFormat="1" applyFont="1" applyBorder="1" applyProtection="1"/>
    <xf numFmtId="0" fontId="12" fillId="0" borderId="26" xfId="0" applyFont="1" applyBorder="1" applyAlignment="1" applyProtection="1">
      <alignment horizontal="center" vertical="center"/>
    </xf>
    <xf numFmtId="0" fontId="12" fillId="7" borderId="20" xfId="0" applyFont="1" applyFill="1" applyBorder="1" applyAlignment="1" applyProtection="1">
      <alignment horizontal="center" vertical="center" wrapText="1"/>
    </xf>
    <xf numFmtId="0" fontId="12" fillId="7" borderId="21" xfId="0" applyFont="1" applyFill="1" applyBorder="1" applyAlignment="1" applyProtection="1">
      <alignment horizontal="center" vertical="center" wrapText="1"/>
    </xf>
    <xf numFmtId="0" fontId="0" fillId="0" borderId="24" xfId="0" applyBorder="1" applyProtection="1"/>
    <xf numFmtId="44" fontId="12" fillId="9" borderId="0" xfId="0" applyNumberFormat="1" applyFont="1" applyFill="1" applyProtection="1"/>
    <xf numFmtId="44" fontId="0" fillId="0" borderId="0" xfId="0" applyNumberFormat="1" applyProtection="1"/>
    <xf numFmtId="44" fontId="12" fillId="8" borderId="19" xfId="1" applyFont="1" applyFill="1" applyBorder="1" applyAlignment="1" applyProtection="1">
      <alignment horizontal="center" vertical="center"/>
      <protection locked="0"/>
    </xf>
    <xf numFmtId="0" fontId="12" fillId="8" borderId="19" xfId="0" applyFont="1" applyFill="1" applyBorder="1" applyAlignment="1" applyProtection="1">
      <alignment horizontal="center" vertical="center"/>
      <protection locked="0"/>
    </xf>
    <xf numFmtId="44" fontId="0" fillId="12" borderId="0" xfId="1" applyFont="1" applyFill="1" applyProtection="1">
      <protection locked="0"/>
    </xf>
    <xf numFmtId="44" fontId="12" fillId="8" borderId="19" xfId="1" applyFont="1" applyFill="1" applyBorder="1" applyProtection="1">
      <protection locked="0"/>
    </xf>
    <xf numFmtId="44" fontId="14" fillId="0" borderId="19" xfId="1" applyFont="1" applyBorder="1" applyProtection="1"/>
    <xf numFmtId="167" fontId="12" fillId="13" borderId="19" xfId="1" applyNumberFormat="1" applyFont="1" applyFill="1" applyBorder="1" applyAlignment="1" applyProtection="1">
      <alignment horizontal="center" vertical="center"/>
      <protection locked="0"/>
    </xf>
  </cellXfs>
  <cellStyles count="5">
    <cellStyle name="Komma" xfId="2" builtinId="3"/>
    <cellStyle name="Komma 2" xfId="4" xr:uid="{B87CCBD5-1F3C-4D41-9ED6-3F7B85DEBB35}"/>
    <cellStyle name="Standaard" xfId="0" builtinId="0"/>
    <cellStyle name="Valuta" xfId="1" builtinId="4"/>
    <cellStyle name="Valuta 2" xfId="3" xr:uid="{DA30EB1E-EF05-465B-88A3-05CA937BFC82}"/>
  </cellStyles>
  <dxfs count="1">
    <dxf>
      <numFmt numFmtId="0" formatCode="General"/>
    </dxf>
  </dxfs>
  <tableStyles count="0" defaultTableStyle="TableStyleMedium2" defaultPivotStyle="PivotStyleLight16"/>
  <colors>
    <mruColors>
      <color rgb="FFC4D600"/>
      <color rgb="FF0078D2"/>
      <color rgb="FFF08C00"/>
      <color rgb="FFF028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sz="1600" b="1">
                <a:latin typeface="Verdana" panose="020B0604030504040204" pitchFamily="34" charset="0"/>
                <a:ea typeface="Verdana" panose="020B0604030504040204" pitchFamily="34" charset="0"/>
                <a:cs typeface="Verdana" panose="020B0604030504040204" pitchFamily="34" charset="0"/>
              </a:rPr>
              <a:t>Gunningsscore financieel</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lineChart>
        <c:grouping val="standard"/>
        <c:varyColors val="0"/>
        <c:ser>
          <c:idx val="0"/>
          <c:order val="0"/>
          <c:spPr>
            <a:ln w="28575" cap="rnd">
              <a:solidFill>
                <a:srgbClr val="0078D2"/>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lumMod val="75000"/>
                        <a:lumOff val="25000"/>
                      </a:schemeClr>
                    </a:solidFill>
                    <a:latin typeface="Verdana" panose="020B0604030504040204" pitchFamily="34" charset="0"/>
                    <a:ea typeface="Verdana" panose="020B0604030504040204" pitchFamily="34" charset="0"/>
                    <a:cs typeface="Verdana" panose="020B0604030504040204" pitchFamily="34" charset="0"/>
                  </a:defRPr>
                </a:pPr>
                <a:endParaRPr lang="nl-NL"/>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'Prijsopgaveformulier (2)'!$C$51:$C$56</c:f>
              <c:numCache>
                <c:formatCode>_ "€"\ * #,##0_ ;_ "€"\ * \-#,##0_ ;_ "€"\ * "-"??_ ;_ @_ </c:formatCode>
                <c:ptCount val="6"/>
                <c:pt idx="0">
                  <c:v>712500</c:v>
                </c:pt>
                <c:pt idx="1">
                  <c:v>740625</c:v>
                </c:pt>
                <c:pt idx="2">
                  <c:v>768750</c:v>
                </c:pt>
                <c:pt idx="3">
                  <c:v>796875</c:v>
                </c:pt>
                <c:pt idx="4">
                  <c:v>825000.00000000012</c:v>
                </c:pt>
                <c:pt idx="5">
                  <c:v>825001.00000000012</c:v>
                </c:pt>
              </c:numCache>
            </c:numRef>
          </c:cat>
          <c:val>
            <c:numRef>
              <c:f>'Prijsopgaveformulier (2)'!$D$51:$D$56</c:f>
              <c:numCache>
                <c:formatCode>General</c:formatCode>
                <c:ptCount val="6"/>
                <c:pt idx="0">
                  <c:v>300</c:v>
                </c:pt>
                <c:pt idx="1">
                  <c:v>250</c:v>
                </c:pt>
                <c:pt idx="2">
                  <c:v>200</c:v>
                </c:pt>
                <c:pt idx="3">
                  <c:v>150</c:v>
                </c:pt>
                <c:pt idx="4">
                  <c:v>100</c:v>
                </c:pt>
                <c:pt idx="5">
                  <c:v>0</c:v>
                </c:pt>
              </c:numCache>
            </c:numRef>
          </c:val>
          <c:smooth val="0"/>
          <c:extLst>
            <c:ext xmlns:c16="http://schemas.microsoft.com/office/drawing/2014/chart" uri="{C3380CC4-5D6E-409C-BE32-E72D297353CC}">
              <c16:uniqueId val="{00000000-4A43-454C-8AE5-E6A8AF47931F}"/>
            </c:ext>
          </c:extLst>
        </c:ser>
        <c:dLbls>
          <c:dLblPos val="t"/>
          <c:showLegendKey val="0"/>
          <c:showVal val="1"/>
          <c:showCatName val="0"/>
          <c:showSerName val="0"/>
          <c:showPercent val="0"/>
          <c:showBubbleSize val="0"/>
        </c:dLbls>
        <c:smooth val="0"/>
        <c:axId val="469442536"/>
        <c:axId val="469440896"/>
      </c:lineChart>
      <c:catAx>
        <c:axId val="469442536"/>
        <c:scaling>
          <c:orientation val="minMax"/>
        </c:scaling>
        <c:delete val="0"/>
        <c:axPos val="b"/>
        <c:title>
          <c:tx>
            <c:rich>
              <a:bodyPr rot="0" spcFirstLastPara="1" vertOverflow="ellipsis" vert="horz" wrap="square" anchor="ctr" anchorCtr="1"/>
              <a:lstStyle/>
              <a:p>
                <a:pPr>
                  <a:defRPr sz="1600" b="0" i="0" u="none" strike="noStrike" kern="1200" baseline="0">
                    <a:solidFill>
                      <a:schemeClr val="tx1">
                        <a:lumMod val="65000"/>
                        <a:lumOff val="35000"/>
                      </a:schemeClr>
                    </a:solidFill>
                    <a:latin typeface="Verdana" panose="020B0604030504040204" pitchFamily="34" charset="0"/>
                    <a:ea typeface="Verdana" panose="020B0604030504040204" pitchFamily="34" charset="0"/>
                    <a:cs typeface="Verdana" panose="020B0604030504040204" pitchFamily="34" charset="0"/>
                  </a:defRPr>
                </a:pPr>
                <a:r>
                  <a:rPr lang="nl-NL" sz="1600">
                    <a:latin typeface="Verdana" panose="020B0604030504040204" pitchFamily="34" charset="0"/>
                    <a:ea typeface="Verdana" panose="020B0604030504040204" pitchFamily="34" charset="0"/>
                    <a:cs typeface="Verdana" panose="020B0604030504040204" pitchFamily="34" charset="0"/>
                  </a:rPr>
                  <a:t>Inschrijfprijs</a:t>
                </a:r>
              </a:p>
            </c:rich>
          </c:tx>
          <c:overlay val="0"/>
          <c:spPr>
            <a:noFill/>
            <a:ln>
              <a:noFill/>
            </a:ln>
            <a:effectLst/>
          </c:spPr>
          <c:txPr>
            <a:bodyPr rot="0" spcFirstLastPara="1" vertOverflow="ellipsis" vert="horz" wrap="square" anchor="ctr" anchorCtr="1"/>
            <a:lstStyle/>
            <a:p>
              <a:pPr>
                <a:defRPr sz="1600" b="0" i="0" u="none" strike="noStrike" kern="1200" baseline="0">
                  <a:solidFill>
                    <a:schemeClr val="tx1">
                      <a:lumMod val="65000"/>
                      <a:lumOff val="35000"/>
                    </a:schemeClr>
                  </a:solidFill>
                  <a:latin typeface="Verdana" panose="020B0604030504040204" pitchFamily="34" charset="0"/>
                  <a:ea typeface="Verdana" panose="020B0604030504040204" pitchFamily="34" charset="0"/>
                  <a:cs typeface="Verdana" panose="020B0604030504040204" pitchFamily="34" charset="0"/>
                </a:defRPr>
              </a:pPr>
              <a:endParaRPr lang="nl-NL"/>
            </a:p>
          </c:txPr>
        </c:title>
        <c:numFmt formatCode="_(&quot;€&quot;* #,##0_);_(&quot;€&quot;* \(#,##0\);_(&quot;€&quot;* &quot;-&quot;_);_(@_)" sourceLinked="0"/>
        <c:majorTickMark val="out"/>
        <c:minorTickMark val="none"/>
        <c:tickLblPos val="nextTo"/>
        <c:spPr>
          <a:noFill/>
          <a:ln w="9525" cap="flat" cmpd="sng" algn="ctr">
            <a:solidFill>
              <a:schemeClr val="tx1">
                <a:lumMod val="15000"/>
                <a:lumOff val="85000"/>
              </a:schemeClr>
            </a:solidFill>
            <a:round/>
          </a:ln>
          <a:effectLst/>
        </c:spPr>
        <c:txPr>
          <a:bodyPr rot="-1320000" spcFirstLastPara="1" vertOverflow="ellipsis" wrap="square" anchor="ctr" anchorCtr="1"/>
          <a:lstStyle/>
          <a:p>
            <a:pPr>
              <a:defRPr sz="900" b="0" i="0" u="none" strike="noStrike" kern="1200" baseline="0">
                <a:solidFill>
                  <a:schemeClr val="tx1">
                    <a:lumMod val="65000"/>
                    <a:lumOff val="35000"/>
                  </a:schemeClr>
                </a:solidFill>
                <a:latin typeface="Verdana" panose="020B0604030504040204" pitchFamily="34" charset="0"/>
                <a:ea typeface="Verdana" panose="020B0604030504040204" pitchFamily="34" charset="0"/>
                <a:cs typeface="Verdana" panose="020B0604030504040204" pitchFamily="34" charset="0"/>
              </a:defRPr>
            </a:pPr>
            <a:endParaRPr lang="nl-NL"/>
          </a:p>
        </c:txPr>
        <c:crossAx val="469440896"/>
        <c:crosses val="autoZero"/>
        <c:auto val="1"/>
        <c:lblAlgn val="ctr"/>
        <c:lblOffset val="100"/>
        <c:tickMarkSkip val="1"/>
        <c:noMultiLvlLbl val="0"/>
      </c:catAx>
      <c:valAx>
        <c:axId val="469440896"/>
        <c:scaling>
          <c:orientation val="minMax"/>
          <c:max val="3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600" b="0" i="0" u="none" strike="noStrike" kern="1200" baseline="0">
                    <a:solidFill>
                      <a:schemeClr val="tx1">
                        <a:lumMod val="65000"/>
                        <a:lumOff val="35000"/>
                      </a:schemeClr>
                    </a:solidFill>
                    <a:latin typeface="Verdana" panose="020B0604030504040204" pitchFamily="34" charset="0"/>
                    <a:ea typeface="Verdana" panose="020B0604030504040204" pitchFamily="34" charset="0"/>
                    <a:cs typeface="Verdana" panose="020B0604030504040204" pitchFamily="34" charset="0"/>
                  </a:defRPr>
                </a:pPr>
                <a:r>
                  <a:rPr lang="nl-NL" sz="1600">
                    <a:latin typeface="Verdana" panose="020B0604030504040204" pitchFamily="34" charset="0"/>
                    <a:ea typeface="Verdana" panose="020B0604030504040204" pitchFamily="34" charset="0"/>
                    <a:cs typeface="Verdana" panose="020B0604030504040204" pitchFamily="34" charset="0"/>
                  </a:rPr>
                  <a:t>Punten</a:t>
                </a:r>
              </a:p>
            </c:rich>
          </c:tx>
          <c:overlay val="0"/>
          <c:spPr>
            <a:noFill/>
            <a:ln>
              <a:noFill/>
            </a:ln>
            <a:effectLst/>
          </c:spPr>
          <c:txPr>
            <a:bodyPr rot="-5400000" spcFirstLastPara="1" vertOverflow="ellipsis" vert="horz" wrap="square" anchor="ctr" anchorCtr="1"/>
            <a:lstStyle/>
            <a:p>
              <a:pPr>
                <a:defRPr sz="1600" b="0" i="0" u="none" strike="noStrike" kern="1200" baseline="0">
                  <a:solidFill>
                    <a:schemeClr val="tx1">
                      <a:lumMod val="65000"/>
                      <a:lumOff val="35000"/>
                    </a:schemeClr>
                  </a:solidFill>
                  <a:latin typeface="Verdana" panose="020B0604030504040204" pitchFamily="34" charset="0"/>
                  <a:ea typeface="Verdana" panose="020B0604030504040204" pitchFamily="34" charset="0"/>
                  <a:cs typeface="Verdana" panose="020B0604030504040204" pitchFamily="34" charset="0"/>
                </a:defRPr>
              </a:pPr>
              <a:endParaRPr lang="nl-NL"/>
            </a:p>
          </c:txPr>
        </c:title>
        <c:numFmt formatCode="General" sourceLinked="1"/>
        <c:majorTickMark val="out"/>
        <c:minorTickMark val="none"/>
        <c:tickLblPos val="nextTo"/>
        <c:spPr>
          <a:noFill/>
          <a:ln>
            <a:solidFill>
              <a:schemeClr val="tx1">
                <a:lumMod val="65000"/>
                <a:lumOff val="3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Verdana" panose="020B0604030504040204" pitchFamily="34" charset="0"/>
                <a:ea typeface="Verdana" panose="020B0604030504040204" pitchFamily="34" charset="0"/>
                <a:cs typeface="Verdana" panose="020B0604030504040204" pitchFamily="34" charset="0"/>
              </a:defRPr>
            </a:pPr>
            <a:endParaRPr lang="nl-NL"/>
          </a:p>
        </c:txPr>
        <c:crossAx val="469442536"/>
        <c:crosses val="autoZero"/>
        <c:crossBetween val="midCat"/>
        <c:majorUnit val="30"/>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161925</xdr:colOff>
      <xdr:row>2</xdr:row>
      <xdr:rowOff>19050</xdr:rowOff>
    </xdr:from>
    <xdr:to>
      <xdr:col>0</xdr:col>
      <xdr:colOff>1016199</xdr:colOff>
      <xdr:row>6</xdr:row>
      <xdr:rowOff>80575</xdr:rowOff>
    </xdr:to>
    <xdr:pic>
      <xdr:nvPicPr>
        <xdr:cNvPr id="2" name="Afbeelding 1">
          <a:extLst>
            <a:ext uri="{FF2B5EF4-FFF2-40B4-BE49-F238E27FC236}">
              <a16:creationId xmlns:a16="http://schemas.microsoft.com/office/drawing/2014/main" id="{8EA8234B-0DA5-49A0-9C31-EC54EF1C6986}"/>
            </a:ext>
          </a:extLst>
        </xdr:cNvPr>
        <xdr:cNvPicPr>
          <a:picLocks noChangeAspect="1"/>
        </xdr:cNvPicPr>
      </xdr:nvPicPr>
      <xdr:blipFill>
        <a:blip xmlns:r="http://schemas.openxmlformats.org/officeDocument/2006/relationships" r:embed="rId1"/>
        <a:stretch>
          <a:fillRect/>
        </a:stretch>
      </xdr:blipFill>
      <xdr:spPr>
        <a:xfrm>
          <a:off x="161925" y="387350"/>
          <a:ext cx="835224" cy="6457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171450</xdr:colOff>
      <xdr:row>2</xdr:row>
      <xdr:rowOff>0</xdr:rowOff>
    </xdr:from>
    <xdr:to>
      <xdr:col>0</xdr:col>
      <xdr:colOff>1006674</xdr:colOff>
      <xdr:row>4</xdr:row>
      <xdr:rowOff>105975</xdr:rowOff>
    </xdr:to>
    <xdr:pic>
      <xdr:nvPicPr>
        <xdr:cNvPr id="2" name="Afbeelding 1">
          <a:extLst>
            <a:ext uri="{FF2B5EF4-FFF2-40B4-BE49-F238E27FC236}">
              <a16:creationId xmlns:a16="http://schemas.microsoft.com/office/drawing/2014/main" id="{246C0F02-7829-4BDE-9B48-05FAA9745D50}"/>
            </a:ext>
          </a:extLst>
        </xdr:cNvPr>
        <xdr:cNvPicPr>
          <a:picLocks noChangeAspect="1"/>
        </xdr:cNvPicPr>
      </xdr:nvPicPr>
      <xdr:blipFill>
        <a:blip xmlns:r="http://schemas.openxmlformats.org/officeDocument/2006/relationships" r:embed="rId1"/>
        <a:stretch>
          <a:fillRect/>
        </a:stretch>
      </xdr:blipFill>
      <xdr:spPr>
        <a:xfrm>
          <a:off x="171450" y="333375"/>
          <a:ext cx="835224" cy="658425"/>
        </a:xfrm>
        <a:prstGeom prst="rect">
          <a:avLst/>
        </a:prstGeom>
      </xdr:spPr>
    </xdr:pic>
    <xdr:clientData/>
  </xdr:twoCellAnchor>
  <xdr:twoCellAnchor>
    <xdr:from>
      <xdr:col>6</xdr:col>
      <xdr:colOff>386623</xdr:colOff>
      <xdr:row>46</xdr:row>
      <xdr:rowOff>33404</xdr:rowOff>
    </xdr:from>
    <xdr:to>
      <xdr:col>13</xdr:col>
      <xdr:colOff>265575</xdr:colOff>
      <xdr:row>70</xdr:row>
      <xdr:rowOff>131299</xdr:rowOff>
    </xdr:to>
    <xdr:graphicFrame macro="">
      <xdr:nvGraphicFramePr>
        <xdr:cNvPr id="3" name="Grafiek 2">
          <a:extLst>
            <a:ext uri="{FF2B5EF4-FFF2-40B4-BE49-F238E27FC236}">
              <a16:creationId xmlns:a16="http://schemas.microsoft.com/office/drawing/2014/main" id="{E97F8796-7779-498F-B482-4D6E232ECB4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2" xr16:uid="{893E8E59-786D-41FB-8EF8-C749C8437AC9}" autoFormatId="16" applyNumberFormats="0" applyBorderFormats="0" applyFontFormats="0" applyPatternFormats="0" applyAlignmentFormats="0" applyWidthHeightFormats="0">
  <queryTableRefresh nextId="2">
    <queryTableFields count="1">
      <queryTableField id="1" name="Kolom1" tableColumnId="1"/>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953A3F6-3373-4D09-87E7-0095DADAB2E8}" name="Tabel3_1" displayName="Tabel3_1" ref="A1:A6" tableType="queryTable" totalsRowShown="0">
  <autoFilter ref="A1:A6" xr:uid="{7953A3F6-3373-4D09-87E7-0095DADAB2E8}"/>
  <tableColumns count="1">
    <tableColumn id="1" xr3:uid="{FD307D1C-458F-4530-9D27-C6CACA082DE3}" uniqueName="1" name="Kolom1" queryTableFieldId="1" dataDxfId="0"/>
  </tableColumns>
  <tableStyleInfo name="TableStyleMedium7"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256BB8-C63E-4265-BE38-C54CB1755274}">
  <dimension ref="A1:P72"/>
  <sheetViews>
    <sheetView topLeftCell="A2" workbookViewId="0">
      <selection activeCell="B14" sqref="B14:O14"/>
    </sheetView>
  </sheetViews>
  <sheetFormatPr defaultColWidth="9" defaultRowHeight="11.5" x14ac:dyDescent="0.25"/>
  <cols>
    <col min="1" max="1" width="15.08984375" style="1" customWidth="1"/>
    <col min="2" max="16384" width="9" style="1"/>
  </cols>
  <sheetData>
    <row r="1" spans="1:16" ht="14.5" x14ac:dyDescent="0.35">
      <c r="A1" s="61"/>
      <c r="B1" s="61"/>
      <c r="C1" s="61"/>
      <c r="D1" s="61"/>
      <c r="E1" s="61"/>
      <c r="F1" s="61"/>
      <c r="G1" s="61"/>
      <c r="H1" s="61"/>
      <c r="I1" s="61"/>
      <c r="J1" s="61"/>
      <c r="K1" s="61"/>
      <c r="L1" s="61"/>
      <c r="M1" s="61"/>
      <c r="N1" s="61"/>
      <c r="O1" s="61"/>
      <c r="P1" s="61"/>
    </row>
    <row r="2" spans="1:16" ht="14.5" x14ac:dyDescent="0.35">
      <c r="A2" s="61"/>
      <c r="B2" s="61"/>
      <c r="C2" s="61"/>
      <c r="D2" s="61"/>
      <c r="E2" s="61"/>
      <c r="F2" s="61"/>
      <c r="G2" s="61"/>
      <c r="H2" s="61"/>
      <c r="I2" s="61"/>
      <c r="J2" s="61"/>
      <c r="K2" s="61"/>
      <c r="L2" s="61"/>
      <c r="M2" s="61"/>
      <c r="N2" s="61"/>
      <c r="O2" s="61"/>
      <c r="P2" s="61"/>
    </row>
    <row r="3" spans="1:16" ht="15" customHeight="1" x14ac:dyDescent="0.35">
      <c r="A3" s="61"/>
      <c r="B3" s="80" t="s">
        <v>51</v>
      </c>
      <c r="C3" s="81"/>
      <c r="D3" s="81"/>
      <c r="E3" s="81"/>
      <c r="F3" s="81"/>
      <c r="G3" s="81"/>
      <c r="H3" s="81"/>
      <c r="I3" s="81"/>
      <c r="J3" s="81"/>
      <c r="K3" s="81"/>
      <c r="L3" s="81"/>
      <c r="M3" s="81"/>
      <c r="N3" s="81"/>
      <c r="O3" s="82"/>
      <c r="P3" s="61"/>
    </row>
    <row r="4" spans="1:16" ht="11.25" customHeight="1" x14ac:dyDescent="0.35">
      <c r="A4" s="61"/>
      <c r="B4" s="83"/>
      <c r="C4" s="84"/>
      <c r="D4" s="84"/>
      <c r="E4" s="84"/>
      <c r="F4" s="84"/>
      <c r="G4" s="84"/>
      <c r="H4" s="84"/>
      <c r="I4" s="84"/>
      <c r="J4" s="84"/>
      <c r="K4" s="84"/>
      <c r="L4" s="84"/>
      <c r="M4" s="84"/>
      <c r="N4" s="84"/>
      <c r="O4" s="85"/>
      <c r="P4" s="61"/>
    </row>
    <row r="5" spans="1:16" ht="13.5" customHeight="1" x14ac:dyDescent="0.35">
      <c r="A5" s="61"/>
      <c r="B5" s="83" t="s">
        <v>52</v>
      </c>
      <c r="C5" s="84"/>
      <c r="D5" s="84"/>
      <c r="E5" s="84"/>
      <c r="F5" s="84"/>
      <c r="G5" s="84"/>
      <c r="H5" s="84"/>
      <c r="I5" s="84"/>
      <c r="J5" s="84"/>
      <c r="K5" s="84"/>
      <c r="L5" s="84"/>
      <c r="M5" s="84"/>
      <c r="N5" s="84"/>
      <c r="O5" s="85"/>
      <c r="P5" s="61"/>
    </row>
    <row r="6" spans="1:16" ht="11.25" customHeight="1" x14ac:dyDescent="0.35">
      <c r="A6" s="61"/>
      <c r="B6" s="83"/>
      <c r="C6" s="84"/>
      <c r="D6" s="84"/>
      <c r="E6" s="84"/>
      <c r="F6" s="84"/>
      <c r="G6" s="84"/>
      <c r="H6" s="84"/>
      <c r="I6" s="84"/>
      <c r="J6" s="84"/>
      <c r="K6" s="84"/>
      <c r="L6" s="84"/>
      <c r="M6" s="84"/>
      <c r="N6" s="84"/>
      <c r="O6" s="85"/>
      <c r="P6" s="61"/>
    </row>
    <row r="7" spans="1:16" ht="18.75" customHeight="1" x14ac:dyDescent="0.35">
      <c r="A7" s="61"/>
      <c r="B7" s="86"/>
      <c r="C7" s="87"/>
      <c r="D7" s="87"/>
      <c r="E7" s="87"/>
      <c r="F7" s="87"/>
      <c r="G7" s="87"/>
      <c r="H7" s="87"/>
      <c r="I7" s="87"/>
      <c r="J7" s="87"/>
      <c r="K7" s="87"/>
      <c r="L7" s="87"/>
      <c r="M7" s="87"/>
      <c r="N7" s="87"/>
      <c r="O7" s="88"/>
      <c r="P7" s="61"/>
    </row>
    <row r="8" spans="1:16" ht="14.5" x14ac:dyDescent="0.35">
      <c r="A8" s="61"/>
      <c r="B8" s="61"/>
      <c r="C8" s="61"/>
      <c r="D8" s="61"/>
      <c r="E8" s="61"/>
      <c r="F8" s="61"/>
      <c r="G8" s="61"/>
      <c r="H8" s="61"/>
      <c r="I8" s="61"/>
      <c r="J8" s="61"/>
      <c r="K8" s="61"/>
      <c r="L8" s="61"/>
      <c r="M8" s="61"/>
      <c r="N8" s="61"/>
      <c r="O8" s="61"/>
      <c r="P8" s="61"/>
    </row>
    <row r="9" spans="1:16" ht="15" thickBot="1" x14ac:dyDescent="0.4">
      <c r="A9" s="61"/>
      <c r="B9" s="62"/>
      <c r="C9" s="62"/>
      <c r="D9" s="62"/>
      <c r="E9" s="62"/>
      <c r="F9" s="62"/>
      <c r="G9" s="62"/>
      <c r="H9" s="62"/>
      <c r="I9" s="62"/>
      <c r="J9" s="62"/>
      <c r="K9" s="62"/>
      <c r="L9" s="62"/>
      <c r="M9" s="62"/>
      <c r="N9" s="62"/>
      <c r="O9" s="62"/>
      <c r="P9" s="61"/>
    </row>
    <row r="10" spans="1:16" ht="11.25" customHeight="1" thickTop="1" x14ac:dyDescent="0.35">
      <c r="A10" s="63"/>
      <c r="B10" s="89"/>
      <c r="C10" s="90"/>
      <c r="D10" s="90"/>
      <c r="E10" s="90"/>
      <c r="F10" s="90"/>
      <c r="G10" s="90"/>
      <c r="H10" s="90"/>
      <c r="I10" s="90"/>
      <c r="J10" s="90"/>
      <c r="K10" s="90"/>
      <c r="L10" s="90"/>
      <c r="M10" s="90"/>
      <c r="N10" s="90"/>
      <c r="O10" s="90"/>
      <c r="P10" s="64"/>
    </row>
    <row r="11" spans="1:16" ht="14.5" x14ac:dyDescent="0.35">
      <c r="A11" s="63"/>
      <c r="B11" s="74"/>
      <c r="C11" s="75"/>
      <c r="D11" s="75"/>
      <c r="E11" s="75"/>
      <c r="F11" s="75"/>
      <c r="G11" s="75"/>
      <c r="H11" s="75"/>
      <c r="I11" s="75"/>
      <c r="J11" s="75"/>
      <c r="K11" s="75"/>
      <c r="L11" s="75"/>
      <c r="M11" s="75"/>
      <c r="N11" s="75"/>
      <c r="O11" s="75"/>
      <c r="P11" s="64"/>
    </row>
    <row r="12" spans="1:16" ht="29" customHeight="1" x14ac:dyDescent="0.35">
      <c r="A12" s="63"/>
      <c r="B12" s="72" t="s">
        <v>53</v>
      </c>
      <c r="C12" s="73"/>
      <c r="D12" s="73"/>
      <c r="E12" s="73"/>
      <c r="F12" s="73"/>
      <c r="G12" s="73"/>
      <c r="H12" s="73"/>
      <c r="I12" s="73"/>
      <c r="J12" s="73"/>
      <c r="K12" s="73"/>
      <c r="L12" s="73"/>
      <c r="M12" s="73"/>
      <c r="N12" s="73"/>
      <c r="O12" s="73"/>
      <c r="P12" s="64"/>
    </row>
    <row r="13" spans="1:16" ht="29" customHeight="1" x14ac:dyDescent="0.35">
      <c r="A13" s="63"/>
      <c r="B13" s="72"/>
      <c r="C13" s="73"/>
      <c r="D13" s="73"/>
      <c r="E13" s="73"/>
      <c r="F13" s="73"/>
      <c r="G13" s="73"/>
      <c r="H13" s="73"/>
      <c r="I13" s="73"/>
      <c r="J13" s="73"/>
      <c r="K13" s="73"/>
      <c r="L13" s="73"/>
      <c r="M13" s="73"/>
      <c r="N13" s="73"/>
      <c r="O13" s="73"/>
      <c r="P13" s="64"/>
    </row>
    <row r="14" spans="1:16" ht="48" customHeight="1" x14ac:dyDescent="0.35">
      <c r="A14" s="63"/>
      <c r="B14" s="91" t="s">
        <v>95</v>
      </c>
      <c r="C14" s="92"/>
      <c r="D14" s="92"/>
      <c r="E14" s="92"/>
      <c r="F14" s="92"/>
      <c r="G14" s="92"/>
      <c r="H14" s="92"/>
      <c r="I14" s="92"/>
      <c r="J14" s="92"/>
      <c r="K14" s="92"/>
      <c r="L14" s="92"/>
      <c r="M14" s="92"/>
      <c r="N14" s="92"/>
      <c r="O14" s="92"/>
      <c r="P14" s="64"/>
    </row>
    <row r="15" spans="1:16" ht="14.5" x14ac:dyDescent="0.35">
      <c r="A15" s="63"/>
      <c r="B15" s="74"/>
      <c r="C15" s="75"/>
      <c r="D15" s="75"/>
      <c r="E15" s="75"/>
      <c r="F15" s="75"/>
      <c r="G15" s="75"/>
      <c r="H15" s="75"/>
      <c r="I15" s="75"/>
      <c r="J15" s="75"/>
      <c r="K15" s="75"/>
      <c r="L15" s="75"/>
      <c r="M15" s="75"/>
      <c r="N15" s="75"/>
      <c r="O15" s="75"/>
      <c r="P15" s="64"/>
    </row>
    <row r="16" spans="1:16" ht="29" customHeight="1" x14ac:dyDescent="0.35">
      <c r="A16" s="63"/>
      <c r="B16" s="72" t="s">
        <v>96</v>
      </c>
      <c r="C16" s="73"/>
      <c r="D16" s="73"/>
      <c r="E16" s="73"/>
      <c r="F16" s="73"/>
      <c r="G16" s="73"/>
      <c r="H16" s="73"/>
      <c r="I16" s="73"/>
      <c r="J16" s="73"/>
      <c r="K16" s="73"/>
      <c r="L16" s="73"/>
      <c r="M16" s="73"/>
      <c r="N16" s="73"/>
      <c r="O16" s="73"/>
      <c r="P16" s="64"/>
    </row>
    <row r="17" spans="1:16" ht="14.5" x14ac:dyDescent="0.35">
      <c r="A17" s="63"/>
      <c r="B17" s="74"/>
      <c r="C17" s="75"/>
      <c r="D17" s="75"/>
      <c r="E17" s="75"/>
      <c r="F17" s="75"/>
      <c r="G17" s="75"/>
      <c r="H17" s="75"/>
      <c r="I17" s="75"/>
      <c r="J17" s="75"/>
      <c r="K17" s="75"/>
      <c r="L17" s="75"/>
      <c r="M17" s="75"/>
      <c r="N17" s="75"/>
      <c r="O17" s="75"/>
      <c r="P17" s="64"/>
    </row>
    <row r="18" spans="1:16" ht="75" customHeight="1" x14ac:dyDescent="0.35">
      <c r="A18" s="63"/>
      <c r="B18" s="72" t="s">
        <v>93</v>
      </c>
      <c r="C18" s="73"/>
      <c r="D18" s="73"/>
      <c r="E18" s="73"/>
      <c r="F18" s="73"/>
      <c r="G18" s="73"/>
      <c r="H18" s="73"/>
      <c r="I18" s="73"/>
      <c r="J18" s="73"/>
      <c r="K18" s="73"/>
      <c r="L18" s="73"/>
      <c r="M18" s="73"/>
      <c r="N18" s="73"/>
      <c r="O18" s="73"/>
      <c r="P18" s="64"/>
    </row>
    <row r="19" spans="1:16" ht="14.5" x14ac:dyDescent="0.35">
      <c r="A19" s="63"/>
      <c r="B19" s="74"/>
      <c r="C19" s="75"/>
      <c r="D19" s="75"/>
      <c r="E19" s="75"/>
      <c r="F19" s="75"/>
      <c r="G19" s="75"/>
      <c r="H19" s="75"/>
      <c r="I19" s="75"/>
      <c r="J19" s="75"/>
      <c r="K19" s="75"/>
      <c r="L19" s="75"/>
      <c r="M19" s="75"/>
      <c r="N19" s="75"/>
      <c r="O19" s="75"/>
      <c r="P19" s="64"/>
    </row>
    <row r="20" spans="1:16" ht="14.5" customHeight="1" x14ac:dyDescent="0.35">
      <c r="A20" s="63"/>
      <c r="B20" s="72" t="s">
        <v>54</v>
      </c>
      <c r="C20" s="73"/>
      <c r="D20" s="73"/>
      <c r="E20" s="73"/>
      <c r="F20" s="73"/>
      <c r="G20" s="73"/>
      <c r="H20" s="73"/>
      <c r="I20" s="73"/>
      <c r="J20" s="73"/>
      <c r="K20" s="73"/>
      <c r="L20" s="73"/>
      <c r="M20" s="73"/>
      <c r="N20" s="73"/>
      <c r="O20" s="73"/>
      <c r="P20" s="64"/>
    </row>
    <row r="21" spans="1:16" ht="14.5" x14ac:dyDescent="0.35">
      <c r="A21" s="63"/>
      <c r="B21" s="74"/>
      <c r="C21" s="75"/>
      <c r="D21" s="75"/>
      <c r="E21" s="75"/>
      <c r="F21" s="75"/>
      <c r="G21" s="75"/>
      <c r="H21" s="75"/>
      <c r="I21" s="75"/>
      <c r="J21" s="75"/>
      <c r="K21" s="75"/>
      <c r="L21" s="75"/>
      <c r="M21" s="75"/>
      <c r="N21" s="75"/>
      <c r="O21" s="75"/>
      <c r="P21" s="64"/>
    </row>
    <row r="22" spans="1:16" ht="29" customHeight="1" x14ac:dyDescent="0.35">
      <c r="A22" s="63"/>
      <c r="B22" s="72" t="s">
        <v>55</v>
      </c>
      <c r="C22" s="73"/>
      <c r="D22" s="73"/>
      <c r="E22" s="73"/>
      <c r="F22" s="73"/>
      <c r="G22" s="73"/>
      <c r="H22" s="73"/>
      <c r="I22" s="73"/>
      <c r="J22" s="73"/>
      <c r="K22" s="73"/>
      <c r="L22" s="73"/>
      <c r="M22" s="73"/>
      <c r="N22" s="73"/>
      <c r="O22" s="73"/>
      <c r="P22" s="64"/>
    </row>
    <row r="23" spans="1:16" ht="14.5" x14ac:dyDescent="0.35">
      <c r="A23" s="63"/>
      <c r="B23" s="74"/>
      <c r="C23" s="75"/>
      <c r="D23" s="75"/>
      <c r="E23" s="75"/>
      <c r="F23" s="75"/>
      <c r="G23" s="75"/>
      <c r="H23" s="75"/>
      <c r="I23" s="75"/>
      <c r="J23" s="75"/>
      <c r="K23" s="75"/>
      <c r="L23" s="75"/>
      <c r="M23" s="75"/>
      <c r="N23" s="75"/>
      <c r="O23" s="75"/>
      <c r="P23" s="64"/>
    </row>
    <row r="24" spans="1:16" ht="14.5" customHeight="1" x14ac:dyDescent="0.35">
      <c r="A24" s="63"/>
      <c r="B24" s="76" t="s">
        <v>56</v>
      </c>
      <c r="C24" s="77"/>
      <c r="D24" s="77"/>
      <c r="E24" s="77"/>
      <c r="F24" s="77"/>
      <c r="G24" s="77"/>
      <c r="H24" s="77"/>
      <c r="I24" s="77"/>
      <c r="J24" s="77"/>
      <c r="K24" s="77"/>
      <c r="L24" s="77"/>
      <c r="M24" s="77"/>
      <c r="N24" s="77"/>
      <c r="O24" s="77"/>
      <c r="P24" s="64"/>
    </row>
    <row r="25" spans="1:16" ht="14.5" x14ac:dyDescent="0.35">
      <c r="A25" s="63"/>
      <c r="B25" s="74"/>
      <c r="C25" s="75"/>
      <c r="D25" s="75"/>
      <c r="E25" s="75"/>
      <c r="F25" s="75"/>
      <c r="G25" s="75"/>
      <c r="H25" s="75"/>
      <c r="I25" s="75"/>
      <c r="J25" s="75"/>
      <c r="K25" s="75"/>
      <c r="L25" s="75"/>
      <c r="M25" s="75"/>
      <c r="N25" s="75"/>
      <c r="O25" s="75"/>
      <c r="P25" s="64"/>
    </row>
    <row r="26" spans="1:16" ht="72.5" customHeight="1" x14ac:dyDescent="0.35">
      <c r="A26" s="63"/>
      <c r="B26" s="78" t="s">
        <v>94</v>
      </c>
      <c r="C26" s="79"/>
      <c r="D26" s="79"/>
      <c r="E26" s="79"/>
      <c r="F26" s="79"/>
      <c r="G26" s="79"/>
      <c r="H26" s="79"/>
      <c r="I26" s="79"/>
      <c r="J26" s="79"/>
      <c r="K26" s="79"/>
      <c r="L26" s="79"/>
      <c r="M26" s="79"/>
      <c r="N26" s="79"/>
      <c r="O26" s="79"/>
      <c r="P26" s="64"/>
    </row>
    <row r="27" spans="1:16" ht="14.5" x14ac:dyDescent="0.35">
      <c r="A27" s="63"/>
      <c r="B27" s="74"/>
      <c r="C27" s="75"/>
      <c r="D27" s="75"/>
      <c r="E27" s="75"/>
      <c r="F27" s="75"/>
      <c r="G27" s="75"/>
      <c r="H27" s="75"/>
      <c r="I27" s="75"/>
      <c r="J27" s="75"/>
      <c r="K27" s="75"/>
      <c r="L27" s="75"/>
      <c r="M27" s="75"/>
      <c r="N27" s="75"/>
      <c r="O27" s="75"/>
      <c r="P27" s="64"/>
    </row>
    <row r="28" spans="1:16" ht="14.5" x14ac:dyDescent="0.35">
      <c r="A28" s="63"/>
      <c r="B28" s="74"/>
      <c r="C28" s="75"/>
      <c r="D28" s="75"/>
      <c r="E28" s="75"/>
      <c r="F28" s="75"/>
      <c r="G28" s="75"/>
      <c r="H28" s="75"/>
      <c r="I28" s="75"/>
      <c r="J28" s="75"/>
      <c r="K28" s="75"/>
      <c r="L28" s="75"/>
      <c r="M28" s="75"/>
      <c r="N28" s="75"/>
      <c r="O28" s="75"/>
      <c r="P28" s="64"/>
    </row>
    <row r="29" spans="1:16" ht="14.5" x14ac:dyDescent="0.35">
      <c r="A29" s="63"/>
      <c r="B29" s="74"/>
      <c r="C29" s="75"/>
      <c r="D29" s="75"/>
      <c r="E29" s="75"/>
      <c r="F29" s="75"/>
      <c r="G29" s="75"/>
      <c r="H29" s="75"/>
      <c r="I29" s="75"/>
      <c r="J29" s="75"/>
      <c r="K29" s="75"/>
      <c r="L29" s="75"/>
      <c r="M29" s="75"/>
      <c r="N29" s="75"/>
      <c r="O29" s="75"/>
      <c r="P29" s="64"/>
    </row>
    <row r="30" spans="1:16" ht="14.5" customHeight="1" x14ac:dyDescent="0.35">
      <c r="A30" s="63"/>
      <c r="B30" s="72" t="s">
        <v>50</v>
      </c>
      <c r="C30" s="73"/>
      <c r="D30" s="73"/>
      <c r="E30" s="73"/>
      <c r="F30" s="73"/>
      <c r="G30" s="73"/>
      <c r="H30" s="73"/>
      <c r="I30" s="73"/>
      <c r="J30" s="73"/>
      <c r="K30" s="73"/>
      <c r="L30" s="73"/>
      <c r="M30" s="73"/>
      <c r="N30" s="73"/>
      <c r="O30" s="73"/>
      <c r="P30" s="64"/>
    </row>
    <row r="31" spans="1:16" ht="14.5" x14ac:dyDescent="0.35">
      <c r="A31" s="63"/>
      <c r="B31" s="72"/>
      <c r="C31" s="73"/>
      <c r="D31" s="73"/>
      <c r="E31" s="73"/>
      <c r="F31" s="73"/>
      <c r="G31" s="73"/>
      <c r="H31" s="73"/>
      <c r="I31" s="73"/>
      <c r="J31" s="73"/>
      <c r="K31" s="73"/>
      <c r="L31" s="73"/>
      <c r="M31" s="73"/>
      <c r="N31" s="73"/>
      <c r="O31" s="73"/>
      <c r="P31" s="64"/>
    </row>
    <row r="32" spans="1:16" ht="14.5" x14ac:dyDescent="0.35">
      <c r="A32" s="63"/>
      <c r="B32" s="72"/>
      <c r="C32" s="73"/>
      <c r="D32" s="73"/>
      <c r="E32" s="73"/>
      <c r="F32" s="73"/>
      <c r="G32" s="73"/>
      <c r="H32" s="73"/>
      <c r="I32" s="73"/>
      <c r="J32" s="73"/>
      <c r="K32" s="73"/>
      <c r="L32" s="73"/>
      <c r="M32" s="73"/>
      <c r="N32" s="73"/>
      <c r="O32" s="73"/>
      <c r="P32" s="64"/>
    </row>
    <row r="33" spans="1:16" ht="14.5" x14ac:dyDescent="0.35">
      <c r="A33" s="63"/>
      <c r="B33" s="72"/>
      <c r="C33" s="73"/>
      <c r="D33" s="73"/>
      <c r="E33" s="73"/>
      <c r="F33" s="73"/>
      <c r="G33" s="73"/>
      <c r="H33" s="73"/>
      <c r="I33" s="73"/>
      <c r="J33" s="73"/>
      <c r="K33" s="73"/>
      <c r="L33" s="73"/>
      <c r="M33" s="73"/>
      <c r="N33" s="73"/>
      <c r="O33" s="73"/>
      <c r="P33" s="64"/>
    </row>
    <row r="34" spans="1:16" ht="14.5" x14ac:dyDescent="0.35">
      <c r="A34" s="63"/>
      <c r="B34" s="72"/>
      <c r="C34" s="73"/>
      <c r="D34" s="73"/>
      <c r="E34" s="73"/>
      <c r="F34" s="73"/>
      <c r="G34" s="73"/>
      <c r="H34" s="73"/>
      <c r="I34" s="73"/>
      <c r="J34" s="73"/>
      <c r="K34" s="73"/>
      <c r="L34" s="73"/>
      <c r="M34" s="73"/>
      <c r="N34" s="73"/>
      <c r="O34" s="73"/>
      <c r="P34" s="64"/>
    </row>
    <row r="35" spans="1:16" ht="14.5" x14ac:dyDescent="0.35">
      <c r="A35" s="63"/>
      <c r="B35" s="72"/>
      <c r="C35" s="73"/>
      <c r="D35" s="73"/>
      <c r="E35" s="73"/>
      <c r="F35" s="73"/>
      <c r="G35" s="73"/>
      <c r="H35" s="73"/>
      <c r="I35" s="73"/>
      <c r="J35" s="73"/>
      <c r="K35" s="73"/>
      <c r="L35" s="73"/>
      <c r="M35" s="73"/>
      <c r="N35" s="73"/>
      <c r="O35" s="73"/>
      <c r="P35" s="64"/>
    </row>
    <row r="36" spans="1:16" ht="14.5" x14ac:dyDescent="0.35">
      <c r="A36" s="63"/>
      <c r="B36" s="72"/>
      <c r="C36" s="73"/>
      <c r="D36" s="73"/>
      <c r="E36" s="73"/>
      <c r="F36" s="73"/>
      <c r="G36" s="73"/>
      <c r="H36" s="73"/>
      <c r="I36" s="73"/>
      <c r="J36" s="73"/>
      <c r="K36" s="73"/>
      <c r="L36" s="73"/>
      <c r="M36" s="73"/>
      <c r="N36" s="73"/>
      <c r="O36" s="73"/>
      <c r="P36" s="64"/>
    </row>
    <row r="37" spans="1:16" ht="14.5" x14ac:dyDescent="0.35">
      <c r="A37" s="63"/>
      <c r="B37" s="72"/>
      <c r="C37" s="73"/>
      <c r="D37" s="73"/>
      <c r="E37" s="73"/>
      <c r="F37" s="73"/>
      <c r="G37" s="73"/>
      <c r="H37" s="73"/>
      <c r="I37" s="73"/>
      <c r="J37" s="73"/>
      <c r="K37" s="73"/>
      <c r="L37" s="73"/>
      <c r="M37" s="73"/>
      <c r="N37" s="73"/>
      <c r="O37" s="73"/>
      <c r="P37" s="64"/>
    </row>
    <row r="38" spans="1:16" ht="14.5" x14ac:dyDescent="0.35">
      <c r="A38" s="63"/>
      <c r="B38" s="72"/>
      <c r="C38" s="73"/>
      <c r="D38" s="73"/>
      <c r="E38" s="73"/>
      <c r="F38" s="73"/>
      <c r="G38" s="73"/>
      <c r="H38" s="73"/>
      <c r="I38" s="73"/>
      <c r="J38" s="73"/>
      <c r="K38" s="73"/>
      <c r="L38" s="73"/>
      <c r="M38" s="73"/>
      <c r="N38" s="73"/>
      <c r="O38" s="73"/>
      <c r="P38" s="64"/>
    </row>
    <row r="39" spans="1:16" ht="14.5" x14ac:dyDescent="0.35">
      <c r="A39" s="63"/>
      <c r="B39" s="72"/>
      <c r="C39" s="73"/>
      <c r="D39" s="73"/>
      <c r="E39" s="73"/>
      <c r="F39" s="73"/>
      <c r="G39" s="73"/>
      <c r="H39" s="73"/>
      <c r="I39" s="73"/>
      <c r="J39" s="73"/>
      <c r="K39" s="73"/>
      <c r="L39" s="73"/>
      <c r="M39" s="73"/>
      <c r="N39" s="73"/>
      <c r="O39" s="73"/>
      <c r="P39" s="64"/>
    </row>
    <row r="40" spans="1:16" ht="14.5" x14ac:dyDescent="0.35">
      <c r="A40" s="63"/>
      <c r="B40" s="72"/>
      <c r="C40" s="73"/>
      <c r="D40" s="73"/>
      <c r="E40" s="73"/>
      <c r="F40" s="73"/>
      <c r="G40" s="73"/>
      <c r="H40" s="73"/>
      <c r="I40" s="73"/>
      <c r="J40" s="73"/>
      <c r="K40" s="73"/>
      <c r="L40" s="73"/>
      <c r="M40" s="73"/>
      <c r="N40" s="73"/>
      <c r="O40" s="73"/>
      <c r="P40" s="64"/>
    </row>
    <row r="41" spans="1:16" ht="14.5" x14ac:dyDescent="0.35">
      <c r="A41" s="61"/>
      <c r="B41" s="65"/>
      <c r="C41" s="65"/>
      <c r="D41" s="65"/>
      <c r="E41" s="65"/>
      <c r="F41" s="65"/>
      <c r="G41" s="65"/>
      <c r="H41" s="65"/>
      <c r="I41" s="65"/>
      <c r="J41" s="65"/>
      <c r="K41" s="65"/>
      <c r="L41" s="65"/>
      <c r="M41" s="65"/>
      <c r="N41" s="65"/>
      <c r="O41" s="65"/>
      <c r="P41" s="61"/>
    </row>
    <row r="42" spans="1:16" ht="14.5" x14ac:dyDescent="0.35">
      <c r="A42" s="61"/>
      <c r="B42" s="66"/>
      <c r="C42" s="66"/>
      <c r="D42" s="66"/>
      <c r="E42" s="66"/>
      <c r="F42" s="66"/>
      <c r="G42" s="66"/>
      <c r="H42" s="66"/>
      <c r="I42" s="66"/>
      <c r="J42" s="66"/>
      <c r="K42" s="66"/>
      <c r="L42" s="66"/>
      <c r="M42" s="66"/>
      <c r="N42" s="66"/>
      <c r="O42" s="66"/>
      <c r="P42" s="61"/>
    </row>
    <row r="43" spans="1:16" ht="14.5" x14ac:dyDescent="0.35">
      <c r="A43" s="61"/>
      <c r="B43" s="66"/>
      <c r="C43" s="66"/>
      <c r="D43" s="66"/>
      <c r="E43" s="66"/>
      <c r="F43" s="66"/>
      <c r="G43" s="66"/>
      <c r="H43" s="66"/>
      <c r="I43" s="66"/>
      <c r="J43" s="66"/>
      <c r="K43" s="66"/>
      <c r="L43" s="66"/>
      <c r="M43" s="66"/>
      <c r="N43" s="66"/>
      <c r="O43" s="66"/>
      <c r="P43" s="61"/>
    </row>
    <row r="44" spans="1:16" ht="14.5" x14ac:dyDescent="0.35">
      <c r="A44" s="61"/>
      <c r="B44" s="66"/>
      <c r="C44" s="66"/>
      <c r="D44" s="66"/>
      <c r="E44" s="66"/>
      <c r="F44" s="66"/>
      <c r="G44" s="66"/>
      <c r="H44" s="66"/>
      <c r="I44" s="66"/>
      <c r="J44" s="66"/>
      <c r="K44" s="66"/>
      <c r="L44" s="66"/>
      <c r="M44" s="66"/>
      <c r="N44" s="66"/>
      <c r="O44" s="66"/>
      <c r="P44" s="61"/>
    </row>
    <row r="45" spans="1:16" ht="14.5" x14ac:dyDescent="0.35">
      <c r="A45" s="61"/>
      <c r="B45" s="66"/>
      <c r="C45" s="66"/>
      <c r="D45" s="66"/>
      <c r="E45" s="66"/>
      <c r="F45" s="66"/>
      <c r="G45" s="66"/>
      <c r="H45" s="66"/>
      <c r="I45" s="66"/>
      <c r="J45" s="66"/>
      <c r="K45" s="66"/>
      <c r="L45" s="66"/>
      <c r="M45" s="66"/>
      <c r="N45" s="66"/>
      <c r="O45" s="66"/>
      <c r="P45" s="61"/>
    </row>
    <row r="46" spans="1:16" ht="14.5" x14ac:dyDescent="0.35">
      <c r="A46" s="61"/>
      <c r="B46" s="66"/>
      <c r="C46" s="66"/>
      <c r="D46" s="66"/>
      <c r="E46" s="66"/>
      <c r="F46" s="66"/>
      <c r="G46" s="66"/>
      <c r="H46" s="66"/>
      <c r="I46" s="66"/>
      <c r="J46" s="66"/>
      <c r="K46" s="66"/>
      <c r="L46" s="66"/>
      <c r="M46" s="66"/>
      <c r="N46" s="66"/>
      <c r="O46" s="66"/>
      <c r="P46" s="61"/>
    </row>
    <row r="47" spans="1:16" ht="14.5" x14ac:dyDescent="0.35">
      <c r="A47" s="61"/>
      <c r="B47" s="66"/>
      <c r="C47" s="66"/>
      <c r="D47" s="66"/>
      <c r="E47" s="66"/>
      <c r="F47" s="66"/>
      <c r="G47" s="66"/>
      <c r="H47" s="66"/>
      <c r="I47" s="66"/>
      <c r="J47" s="66"/>
      <c r="K47" s="66"/>
      <c r="L47" s="66"/>
      <c r="M47" s="66"/>
      <c r="N47" s="66"/>
      <c r="O47" s="66"/>
      <c r="P47" s="61"/>
    </row>
    <row r="48" spans="1:16" ht="14.5" x14ac:dyDescent="0.35">
      <c r="A48" s="61"/>
      <c r="B48" s="66"/>
      <c r="C48" s="66"/>
      <c r="D48" s="66"/>
      <c r="E48" s="66"/>
      <c r="F48" s="66"/>
      <c r="G48" s="66"/>
      <c r="H48" s="66"/>
      <c r="I48" s="66"/>
      <c r="J48" s="66"/>
      <c r="K48" s="66"/>
      <c r="L48" s="66"/>
      <c r="M48" s="66"/>
      <c r="N48" s="66"/>
      <c r="O48" s="66"/>
      <c r="P48" s="61"/>
    </row>
    <row r="49" spans="1:16" ht="14.5" x14ac:dyDescent="0.35">
      <c r="A49" s="61"/>
      <c r="B49" s="66"/>
      <c r="C49" s="66"/>
      <c r="D49" s="66"/>
      <c r="E49" s="66"/>
      <c r="F49" s="66"/>
      <c r="G49" s="66"/>
      <c r="H49" s="66"/>
      <c r="I49" s="66"/>
      <c r="J49" s="66"/>
      <c r="K49" s="66"/>
      <c r="L49" s="66"/>
      <c r="M49" s="66"/>
      <c r="N49" s="66"/>
      <c r="O49" s="66"/>
      <c r="P49" s="61"/>
    </row>
    <row r="50" spans="1:16" ht="14.5" x14ac:dyDescent="0.35">
      <c r="A50" s="61"/>
      <c r="B50" s="66"/>
      <c r="C50" s="66"/>
      <c r="D50" s="66"/>
      <c r="E50" s="66"/>
      <c r="F50" s="66"/>
      <c r="G50" s="66"/>
      <c r="H50" s="66"/>
      <c r="I50" s="66"/>
      <c r="J50" s="66"/>
      <c r="K50" s="66"/>
      <c r="L50" s="66"/>
      <c r="M50" s="66"/>
      <c r="N50" s="66"/>
      <c r="O50" s="66"/>
      <c r="P50" s="61"/>
    </row>
    <row r="51" spans="1:16" ht="14.5" x14ac:dyDescent="0.35">
      <c r="A51" s="61"/>
      <c r="B51" s="66"/>
      <c r="C51" s="66"/>
      <c r="D51" s="66"/>
      <c r="E51" s="66"/>
      <c r="F51" s="66"/>
      <c r="G51" s="66"/>
      <c r="H51" s="66"/>
      <c r="I51" s="66"/>
      <c r="J51" s="66"/>
      <c r="K51" s="66"/>
      <c r="L51" s="66"/>
      <c r="M51" s="66"/>
      <c r="N51" s="66"/>
      <c r="O51" s="66"/>
      <c r="P51" s="61"/>
    </row>
    <row r="52" spans="1:16" ht="14.5" x14ac:dyDescent="0.35">
      <c r="A52" s="61"/>
      <c r="B52" s="66"/>
      <c r="C52" s="66"/>
      <c r="D52" s="66"/>
      <c r="E52" s="66"/>
      <c r="F52" s="66"/>
      <c r="G52" s="66"/>
      <c r="H52" s="66"/>
      <c r="I52" s="66"/>
      <c r="J52" s="66"/>
      <c r="K52" s="66"/>
      <c r="L52" s="66"/>
      <c r="M52" s="66"/>
      <c r="N52" s="66"/>
      <c r="O52" s="66"/>
      <c r="P52" s="61"/>
    </row>
    <row r="53" spans="1:16" ht="14.5" x14ac:dyDescent="0.35">
      <c r="A53" s="61"/>
      <c r="B53" s="66"/>
      <c r="C53" s="66"/>
      <c r="D53" s="66"/>
      <c r="E53" s="66"/>
      <c r="F53" s="66"/>
      <c r="G53" s="66"/>
      <c r="H53" s="66"/>
      <c r="I53" s="66"/>
      <c r="J53" s="66"/>
      <c r="K53" s="66"/>
      <c r="L53" s="66"/>
      <c r="M53" s="66"/>
      <c r="N53" s="66"/>
      <c r="O53" s="66"/>
      <c r="P53" s="61"/>
    </row>
    <row r="54" spans="1:16" ht="14.5" x14ac:dyDescent="0.35">
      <c r="A54" s="61"/>
      <c r="B54" s="66"/>
      <c r="C54" s="66"/>
      <c r="D54" s="66"/>
      <c r="E54" s="66"/>
      <c r="F54" s="66"/>
      <c r="G54" s="66"/>
      <c r="H54" s="66"/>
      <c r="I54" s="66"/>
      <c r="J54" s="66"/>
      <c r="K54" s="66"/>
      <c r="L54" s="66"/>
      <c r="M54" s="66"/>
      <c r="N54" s="66"/>
      <c r="O54" s="66"/>
      <c r="P54" s="61"/>
    </row>
    <row r="55" spans="1:16" ht="14.5" x14ac:dyDescent="0.35">
      <c r="A55" s="61"/>
      <c r="B55" s="66"/>
      <c r="C55" s="66"/>
      <c r="D55" s="66"/>
      <c r="E55" s="66"/>
      <c r="F55" s="66"/>
      <c r="G55" s="66"/>
      <c r="H55" s="66"/>
      <c r="I55" s="66"/>
      <c r="J55" s="66"/>
      <c r="K55" s="66"/>
      <c r="L55" s="66"/>
      <c r="M55" s="66"/>
      <c r="N55" s="66"/>
      <c r="O55" s="66"/>
      <c r="P55" s="61"/>
    </row>
    <row r="56" spans="1:16" ht="14.5" x14ac:dyDescent="0.35">
      <c r="A56" s="61"/>
      <c r="B56" s="66"/>
      <c r="C56" s="66"/>
      <c r="D56" s="66"/>
      <c r="E56" s="66"/>
      <c r="F56" s="66"/>
      <c r="G56" s="66"/>
      <c r="H56" s="66"/>
      <c r="I56" s="66"/>
      <c r="J56" s="66"/>
      <c r="K56" s="66"/>
      <c r="L56" s="66"/>
      <c r="M56" s="66"/>
      <c r="N56" s="66"/>
      <c r="O56" s="66"/>
      <c r="P56" s="61"/>
    </row>
    <row r="57" spans="1:16" ht="14.5" x14ac:dyDescent="0.35">
      <c r="A57" s="61"/>
      <c r="B57" s="66"/>
      <c r="C57" s="66"/>
      <c r="D57" s="66"/>
      <c r="E57" s="66"/>
      <c r="F57" s="66"/>
      <c r="G57" s="66"/>
      <c r="H57" s="66"/>
      <c r="I57" s="66"/>
      <c r="J57" s="66"/>
      <c r="K57" s="66"/>
      <c r="L57" s="66"/>
      <c r="M57" s="66"/>
      <c r="N57" s="66"/>
      <c r="O57" s="66"/>
      <c r="P57" s="61"/>
    </row>
    <row r="58" spans="1:16" ht="14.5" x14ac:dyDescent="0.35">
      <c r="A58" s="61"/>
      <c r="B58" s="66"/>
      <c r="C58" s="66"/>
      <c r="D58" s="66"/>
      <c r="E58" s="66"/>
      <c r="F58" s="66"/>
      <c r="G58" s="66"/>
      <c r="H58" s="66"/>
      <c r="I58" s="66"/>
      <c r="J58" s="66"/>
      <c r="K58" s="66"/>
      <c r="L58" s="66"/>
      <c r="M58" s="66"/>
      <c r="N58" s="66"/>
      <c r="O58" s="66"/>
      <c r="P58" s="61"/>
    </row>
    <row r="59" spans="1:16" ht="14.5" x14ac:dyDescent="0.35">
      <c r="A59" s="61"/>
      <c r="B59" s="66"/>
      <c r="C59" s="66"/>
      <c r="D59" s="66"/>
      <c r="E59" s="66"/>
      <c r="F59" s="66"/>
      <c r="G59" s="66"/>
      <c r="H59" s="66"/>
      <c r="I59" s="66"/>
      <c r="J59" s="66"/>
      <c r="K59" s="66"/>
      <c r="L59" s="66"/>
      <c r="M59" s="66"/>
      <c r="N59" s="66"/>
      <c r="O59" s="66"/>
      <c r="P59" s="61"/>
    </row>
    <row r="60" spans="1:16" ht="14.5" x14ac:dyDescent="0.35">
      <c r="A60" s="61"/>
      <c r="B60" s="66"/>
      <c r="C60" s="66"/>
      <c r="D60" s="66"/>
      <c r="E60" s="66"/>
      <c r="F60" s="66"/>
      <c r="G60" s="66"/>
      <c r="H60" s="66"/>
      <c r="I60" s="66"/>
      <c r="J60" s="66"/>
      <c r="K60" s="66"/>
      <c r="L60" s="66"/>
      <c r="M60" s="66"/>
      <c r="N60" s="66"/>
      <c r="O60" s="66"/>
      <c r="P60" s="61"/>
    </row>
    <row r="61" spans="1:16" ht="14.5" x14ac:dyDescent="0.35">
      <c r="A61" s="61"/>
      <c r="B61" s="66"/>
      <c r="C61" s="66"/>
      <c r="D61" s="66"/>
      <c r="E61" s="66"/>
      <c r="F61" s="66"/>
      <c r="G61" s="66"/>
      <c r="H61" s="66"/>
      <c r="I61" s="66"/>
      <c r="J61" s="66"/>
      <c r="K61" s="66"/>
      <c r="L61" s="66"/>
      <c r="M61" s="66"/>
      <c r="N61" s="66"/>
      <c r="O61" s="66"/>
      <c r="P61" s="61"/>
    </row>
    <row r="62" spans="1:16" ht="14.5" x14ac:dyDescent="0.35">
      <c r="A62" s="61"/>
      <c r="B62" s="66"/>
      <c r="C62" s="66"/>
      <c r="D62" s="66"/>
      <c r="E62" s="66"/>
      <c r="F62" s="66"/>
      <c r="G62" s="66"/>
      <c r="H62" s="66"/>
      <c r="I62" s="66"/>
      <c r="J62" s="66"/>
      <c r="K62" s="66"/>
      <c r="L62" s="66"/>
      <c r="M62" s="66"/>
      <c r="N62" s="66"/>
      <c r="O62" s="66"/>
      <c r="P62" s="61"/>
    </row>
    <row r="63" spans="1:16" ht="14.5" x14ac:dyDescent="0.35">
      <c r="A63" s="61"/>
      <c r="B63" s="66"/>
      <c r="C63" s="66"/>
      <c r="D63" s="66"/>
      <c r="E63" s="66"/>
      <c r="F63" s="66"/>
      <c r="G63" s="66"/>
      <c r="H63" s="66"/>
      <c r="I63" s="66"/>
      <c r="J63" s="66"/>
      <c r="K63" s="66"/>
      <c r="L63" s="66"/>
      <c r="M63" s="66"/>
      <c r="N63" s="66"/>
      <c r="O63" s="66"/>
      <c r="P63" s="61"/>
    </row>
    <row r="64" spans="1:16" ht="14.5" x14ac:dyDescent="0.35">
      <c r="A64" s="61"/>
      <c r="B64" s="66"/>
      <c r="C64" s="66"/>
      <c r="D64" s="66"/>
      <c r="E64" s="66"/>
      <c r="F64" s="66"/>
      <c r="G64" s="66"/>
      <c r="H64" s="66"/>
      <c r="I64" s="66"/>
      <c r="J64" s="66"/>
      <c r="K64" s="66"/>
      <c r="L64" s="66"/>
      <c r="M64" s="66"/>
      <c r="N64" s="66"/>
      <c r="O64" s="66"/>
      <c r="P64" s="61"/>
    </row>
    <row r="65" spans="1:16" ht="14.5" x14ac:dyDescent="0.35">
      <c r="A65" s="61"/>
      <c r="B65" s="66"/>
      <c r="C65" s="66"/>
      <c r="D65" s="66"/>
      <c r="E65" s="66"/>
      <c r="F65" s="66"/>
      <c r="G65" s="66"/>
      <c r="H65" s="66"/>
      <c r="I65" s="66"/>
      <c r="J65" s="66"/>
      <c r="K65" s="66"/>
      <c r="L65" s="66"/>
      <c r="M65" s="66"/>
      <c r="N65" s="66"/>
      <c r="O65" s="66"/>
      <c r="P65" s="61"/>
    </row>
    <row r="66" spans="1:16" ht="14.5" x14ac:dyDescent="0.35">
      <c r="A66" s="61"/>
      <c r="B66" s="66"/>
      <c r="C66" s="66"/>
      <c r="D66" s="66"/>
      <c r="E66" s="66"/>
      <c r="F66" s="66"/>
      <c r="G66" s="66"/>
      <c r="H66" s="66"/>
      <c r="I66" s="66"/>
      <c r="J66" s="66"/>
      <c r="K66" s="66"/>
      <c r="L66" s="66"/>
      <c r="M66" s="66"/>
      <c r="N66" s="66"/>
      <c r="O66" s="66"/>
      <c r="P66" s="61"/>
    </row>
    <row r="67" spans="1:16" ht="14.5" x14ac:dyDescent="0.35">
      <c r="A67" s="61"/>
      <c r="B67" s="66"/>
      <c r="C67" s="66"/>
      <c r="D67" s="66"/>
      <c r="E67" s="66"/>
      <c r="F67" s="66"/>
      <c r="G67" s="66"/>
      <c r="H67" s="66"/>
      <c r="I67" s="66"/>
      <c r="J67" s="66"/>
      <c r="K67" s="66"/>
      <c r="L67" s="66"/>
      <c r="M67" s="66"/>
      <c r="N67" s="66"/>
      <c r="O67" s="66"/>
      <c r="P67" s="61"/>
    </row>
    <row r="68" spans="1:16" ht="14.5" x14ac:dyDescent="0.35">
      <c r="A68" s="61"/>
      <c r="B68" s="66"/>
      <c r="C68" s="66"/>
      <c r="D68" s="66"/>
      <c r="E68" s="66"/>
      <c r="F68" s="66"/>
      <c r="G68" s="66"/>
      <c r="H68" s="66"/>
      <c r="I68" s="66"/>
      <c r="J68" s="66"/>
      <c r="K68" s="66"/>
      <c r="L68" s="66"/>
      <c r="M68" s="66"/>
      <c r="N68" s="66"/>
      <c r="O68" s="66"/>
      <c r="P68" s="61"/>
    </row>
    <row r="69" spans="1:16" ht="14.5" x14ac:dyDescent="0.35">
      <c r="A69" s="61"/>
      <c r="B69" s="66"/>
      <c r="C69" s="66"/>
      <c r="D69" s="66"/>
      <c r="E69" s="66"/>
      <c r="F69" s="66"/>
      <c r="G69" s="66"/>
      <c r="H69" s="66"/>
      <c r="I69" s="66"/>
      <c r="J69" s="66"/>
      <c r="K69" s="66"/>
      <c r="L69" s="66"/>
      <c r="M69" s="66"/>
      <c r="N69" s="66"/>
      <c r="O69" s="66"/>
      <c r="P69" s="61"/>
    </row>
    <row r="70" spans="1:16" ht="14.5" x14ac:dyDescent="0.35">
      <c r="A70" s="61"/>
      <c r="B70" s="66"/>
      <c r="C70" s="66"/>
      <c r="D70" s="66"/>
      <c r="E70" s="66"/>
      <c r="F70" s="66"/>
      <c r="G70" s="66"/>
      <c r="H70" s="66"/>
      <c r="I70" s="66"/>
      <c r="J70" s="66"/>
      <c r="K70" s="66"/>
      <c r="L70" s="66"/>
      <c r="M70" s="66"/>
      <c r="N70" s="66"/>
      <c r="O70" s="66"/>
      <c r="P70" s="61"/>
    </row>
    <row r="71" spans="1:16" ht="14.5" x14ac:dyDescent="0.35">
      <c r="A71" s="61"/>
      <c r="B71" s="66"/>
      <c r="C71" s="66"/>
      <c r="D71" s="66"/>
      <c r="E71" s="66"/>
      <c r="F71" s="66"/>
      <c r="G71" s="66"/>
      <c r="H71" s="66"/>
      <c r="I71" s="66"/>
      <c r="J71" s="66"/>
      <c r="K71" s="66"/>
      <c r="L71" s="66"/>
      <c r="M71" s="66"/>
      <c r="N71" s="66"/>
      <c r="O71" s="66"/>
      <c r="P71" s="61"/>
    </row>
    <row r="72" spans="1:16" ht="14.5" x14ac:dyDescent="0.35">
      <c r="A72" s="61"/>
      <c r="B72" s="66"/>
      <c r="C72" s="66"/>
      <c r="D72" s="66"/>
      <c r="E72" s="66"/>
      <c r="F72" s="66"/>
      <c r="G72" s="66"/>
      <c r="H72" s="66"/>
      <c r="I72" s="66"/>
      <c r="J72" s="66"/>
      <c r="K72" s="66"/>
      <c r="L72" s="66"/>
      <c r="M72" s="66"/>
      <c r="N72" s="66"/>
      <c r="O72" s="66"/>
      <c r="P72" s="61"/>
    </row>
  </sheetData>
  <sheetProtection algorithmName="SHA-512" hashValue="xFKFKbS+yfN6RIou5rYAHjZAQGAzo0QUINagYTSTBYcyOnI+fEs9eO0MQJRDPZblLWEE0Ne2YENc55VaOJNIlw==" saltValue="DIfINgsF82eWZuLajCEp/w==" spinCount="100000" sheet="1" objects="1" scenarios="1"/>
  <mergeCells count="36">
    <mergeCell ref="B16:O16"/>
    <mergeCell ref="B3:O3"/>
    <mergeCell ref="B4:O4"/>
    <mergeCell ref="B5:O5"/>
    <mergeCell ref="B6:O6"/>
    <mergeCell ref="B7:O7"/>
    <mergeCell ref="B10:O10"/>
    <mergeCell ref="B11:O11"/>
    <mergeCell ref="B12:O12"/>
    <mergeCell ref="B13:O13"/>
    <mergeCell ref="B14:O14"/>
    <mergeCell ref="B15:O15"/>
    <mergeCell ref="B28:O28"/>
    <mergeCell ref="B17:O17"/>
    <mergeCell ref="B18:O18"/>
    <mergeCell ref="B19:O19"/>
    <mergeCell ref="B20:O20"/>
    <mergeCell ref="B21:O21"/>
    <mergeCell ref="B22:O22"/>
    <mergeCell ref="B23:O23"/>
    <mergeCell ref="B24:O24"/>
    <mergeCell ref="B25:O25"/>
    <mergeCell ref="B26:O26"/>
    <mergeCell ref="B27:O27"/>
    <mergeCell ref="B40:O40"/>
    <mergeCell ref="B29:O29"/>
    <mergeCell ref="B30:O30"/>
    <mergeCell ref="B31:O31"/>
    <mergeCell ref="B32:O32"/>
    <mergeCell ref="B33:O33"/>
    <mergeCell ref="B34:O34"/>
    <mergeCell ref="B35:O35"/>
    <mergeCell ref="B36:O36"/>
    <mergeCell ref="B37:O37"/>
    <mergeCell ref="B38:O38"/>
    <mergeCell ref="B39:O39"/>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E4415-BA9D-4011-9E34-328508FB0C47}">
  <dimension ref="A1:F45"/>
  <sheetViews>
    <sheetView tabSelected="1" topLeftCell="A9" zoomScale="94" workbookViewId="0">
      <selection activeCell="D24" sqref="D24"/>
    </sheetView>
  </sheetViews>
  <sheetFormatPr defaultRowHeight="11.5" x14ac:dyDescent="0.25"/>
  <cols>
    <col min="1" max="1" width="54.453125" style="99" customWidth="1"/>
    <col min="2" max="2" width="27.36328125" style="99" bestFit="1" customWidth="1"/>
    <col min="3" max="3" width="8.90625" style="99" bestFit="1" customWidth="1"/>
    <col min="4" max="4" width="12.36328125" style="99" bestFit="1" customWidth="1"/>
    <col min="5" max="5" width="13.1796875" style="99" bestFit="1" customWidth="1"/>
    <col min="6" max="6" width="6.453125" style="99" bestFit="1" customWidth="1"/>
    <col min="7" max="16384" width="8.7265625" style="99"/>
  </cols>
  <sheetData>
    <row r="1" spans="1:6" ht="14.5" x14ac:dyDescent="0.25">
      <c r="A1" s="96" t="s">
        <v>92</v>
      </c>
      <c r="B1" s="96"/>
      <c r="C1" s="96"/>
      <c r="D1" s="97"/>
      <c r="E1" s="98" t="s">
        <v>6</v>
      </c>
      <c r="F1" s="98" t="s">
        <v>7</v>
      </c>
    </row>
    <row r="2" spans="1:6" ht="14.5" x14ac:dyDescent="0.25">
      <c r="A2" s="96"/>
      <c r="B2" s="96"/>
      <c r="C2" s="96"/>
      <c r="D2" s="97"/>
      <c r="E2" s="146"/>
      <c r="F2" s="100">
        <v>0</v>
      </c>
    </row>
    <row r="3" spans="1:6" ht="14.5" x14ac:dyDescent="0.35">
      <c r="A3" s="101"/>
      <c r="B3" s="101"/>
      <c r="C3" s="101"/>
      <c r="D3" s="101"/>
      <c r="E3" s="101"/>
      <c r="F3" s="101"/>
    </row>
    <row r="4" spans="1:6" ht="14.5" x14ac:dyDescent="0.25">
      <c r="A4" s="102" t="s">
        <v>8</v>
      </c>
      <c r="B4" s="103"/>
      <c r="C4" s="103"/>
      <c r="D4" s="98"/>
      <c r="E4" s="98" t="s">
        <v>9</v>
      </c>
      <c r="F4" s="98" t="s">
        <v>7</v>
      </c>
    </row>
    <row r="5" spans="1:6" ht="30" customHeight="1" x14ac:dyDescent="0.25">
      <c r="A5" s="104" t="s">
        <v>10</v>
      </c>
      <c r="B5" s="105"/>
      <c r="C5" s="105"/>
      <c r="D5" s="106"/>
      <c r="E5" s="143"/>
      <c r="F5" s="107">
        <v>6</v>
      </c>
    </row>
    <row r="6" spans="1:6" ht="14.5" x14ac:dyDescent="0.35">
      <c r="A6" s="108" t="s">
        <v>11</v>
      </c>
      <c r="B6" s="109"/>
      <c r="C6" s="109"/>
      <c r="D6" s="110"/>
      <c r="E6" s="144"/>
      <c r="F6" s="111"/>
    </row>
    <row r="7" spans="1:6" ht="14.5" x14ac:dyDescent="0.35">
      <c r="A7" s="112" t="s">
        <v>12</v>
      </c>
      <c r="B7" s="113"/>
      <c r="C7" s="113"/>
      <c r="D7" s="114"/>
      <c r="E7" s="145">
        <f>SUM(E5:E6)</f>
        <v>0</v>
      </c>
      <c r="F7" s="115"/>
    </row>
    <row r="8" spans="1:6" ht="14.5" x14ac:dyDescent="0.35">
      <c r="A8" s="116"/>
      <c r="B8" s="116"/>
      <c r="C8" s="116"/>
      <c r="D8" s="101"/>
      <c r="E8" s="101"/>
      <c r="F8" s="101"/>
    </row>
    <row r="9" spans="1:6" ht="14.5" x14ac:dyDescent="0.25">
      <c r="A9" s="102" t="s">
        <v>13</v>
      </c>
      <c r="B9" s="103"/>
      <c r="C9" s="103"/>
      <c r="D9" s="103"/>
      <c r="E9" s="103"/>
      <c r="F9" s="117"/>
    </row>
    <row r="10" spans="1:6" ht="14.5" x14ac:dyDescent="0.35">
      <c r="A10" s="118"/>
      <c r="B10" s="98" t="s">
        <v>14</v>
      </c>
      <c r="C10" s="119"/>
      <c r="D10" s="119"/>
      <c r="E10" s="119"/>
      <c r="F10" s="119"/>
    </row>
    <row r="11" spans="1:6" ht="14.5" x14ac:dyDescent="0.35">
      <c r="A11" s="100" t="s">
        <v>15</v>
      </c>
      <c r="B11" s="141"/>
      <c r="C11" s="119"/>
      <c r="D11" s="119"/>
      <c r="E11" s="119"/>
      <c r="F11" s="119"/>
    </row>
    <row r="12" spans="1:6" ht="14.5" x14ac:dyDescent="0.35">
      <c r="A12" s="100" t="s">
        <v>16</v>
      </c>
      <c r="B12" s="141"/>
      <c r="C12" s="119"/>
      <c r="D12" s="119"/>
      <c r="E12" s="119"/>
      <c r="F12" s="119"/>
    </row>
    <row r="13" spans="1:6" ht="29" x14ac:dyDescent="0.25">
      <c r="A13" s="120" t="s">
        <v>17</v>
      </c>
      <c r="B13" s="120" t="s">
        <v>18</v>
      </c>
      <c r="C13" s="98" t="s">
        <v>19</v>
      </c>
      <c r="D13" s="120" t="s">
        <v>20</v>
      </c>
      <c r="E13" s="98" t="s">
        <v>21</v>
      </c>
      <c r="F13" s="98" t="s">
        <v>7</v>
      </c>
    </row>
    <row r="14" spans="1:6" ht="14.5" x14ac:dyDescent="0.35">
      <c r="A14" s="121" t="s">
        <v>44</v>
      </c>
      <c r="B14" s="122" t="s">
        <v>22</v>
      </c>
      <c r="C14" s="142"/>
      <c r="D14" s="123">
        <f>B11*C14</f>
        <v>0</v>
      </c>
      <c r="E14" s="124">
        <f>D26*16</f>
        <v>0</v>
      </c>
      <c r="F14" s="125">
        <v>6</v>
      </c>
    </row>
    <row r="15" spans="1:6" ht="14.5" x14ac:dyDescent="0.35">
      <c r="A15" s="121"/>
      <c r="B15" s="122" t="s">
        <v>23</v>
      </c>
      <c r="C15" s="142"/>
      <c r="D15" s="123">
        <f>B12*C15</f>
        <v>0</v>
      </c>
      <c r="E15" s="124"/>
      <c r="F15" s="125"/>
    </row>
    <row r="16" spans="1:6" ht="14.5" x14ac:dyDescent="0.35">
      <c r="A16" s="126" t="s">
        <v>42</v>
      </c>
      <c r="B16" s="127" t="s">
        <v>22</v>
      </c>
      <c r="C16" s="142"/>
      <c r="D16" s="123">
        <f>B11*C16</f>
        <v>0</v>
      </c>
      <c r="E16" s="124"/>
      <c r="F16" s="125"/>
    </row>
    <row r="17" spans="1:6" ht="14.5" x14ac:dyDescent="0.35">
      <c r="A17" s="126"/>
      <c r="B17" s="127" t="s">
        <v>23</v>
      </c>
      <c r="C17" s="142"/>
      <c r="D17" s="123">
        <f>B12*C17</f>
        <v>0</v>
      </c>
      <c r="E17" s="124"/>
      <c r="F17" s="125"/>
    </row>
    <row r="18" spans="1:6" ht="14.5" x14ac:dyDescent="0.35">
      <c r="A18" s="126" t="s">
        <v>43</v>
      </c>
      <c r="B18" s="127" t="s">
        <v>22</v>
      </c>
      <c r="C18" s="142"/>
      <c r="D18" s="123">
        <f>B11*C18</f>
        <v>0</v>
      </c>
      <c r="E18" s="124"/>
      <c r="F18" s="125"/>
    </row>
    <row r="19" spans="1:6" ht="14.5" x14ac:dyDescent="0.35">
      <c r="A19" s="126"/>
      <c r="B19" s="127" t="s">
        <v>23</v>
      </c>
      <c r="C19" s="142"/>
      <c r="D19" s="123">
        <f>B12*C19</f>
        <v>0</v>
      </c>
      <c r="E19" s="124"/>
      <c r="F19" s="125"/>
    </row>
    <row r="20" spans="1:6" ht="14.5" x14ac:dyDescent="0.35">
      <c r="A20" s="126" t="s">
        <v>45</v>
      </c>
      <c r="B20" s="127" t="s">
        <v>22</v>
      </c>
      <c r="C20" s="142"/>
      <c r="D20" s="123">
        <f>B11*C20</f>
        <v>0</v>
      </c>
      <c r="E20" s="124"/>
      <c r="F20" s="125"/>
    </row>
    <row r="21" spans="1:6" ht="14.5" x14ac:dyDescent="0.35">
      <c r="A21" s="126"/>
      <c r="B21" s="127" t="s">
        <v>23</v>
      </c>
      <c r="C21" s="142"/>
      <c r="D21" s="123">
        <f>B12*C21</f>
        <v>0</v>
      </c>
      <c r="E21" s="124"/>
      <c r="F21" s="125"/>
    </row>
    <row r="22" spans="1:6" ht="14.5" x14ac:dyDescent="0.35">
      <c r="A22" s="126" t="s">
        <v>46</v>
      </c>
      <c r="B22" s="127" t="s">
        <v>22</v>
      </c>
      <c r="C22" s="142"/>
      <c r="D22" s="123">
        <f>B11*C22</f>
        <v>0</v>
      </c>
      <c r="E22" s="124"/>
      <c r="F22" s="125"/>
    </row>
    <row r="23" spans="1:6" ht="14.5" x14ac:dyDescent="0.35">
      <c r="A23" s="126"/>
      <c r="B23" s="127" t="s">
        <v>23</v>
      </c>
      <c r="C23" s="142"/>
      <c r="D23" s="123">
        <f>B12*C23</f>
        <v>0</v>
      </c>
      <c r="E23" s="124"/>
      <c r="F23" s="125"/>
    </row>
    <row r="24" spans="1:6" ht="14.5" x14ac:dyDescent="0.35">
      <c r="A24" s="125" t="s">
        <v>47</v>
      </c>
      <c r="B24" s="100" t="s">
        <v>22</v>
      </c>
      <c r="C24" s="142"/>
      <c r="D24" s="123">
        <f>B11*C24</f>
        <v>0</v>
      </c>
      <c r="E24" s="124"/>
      <c r="F24" s="125"/>
    </row>
    <row r="25" spans="1:6" ht="14.5" x14ac:dyDescent="0.35">
      <c r="A25" s="125"/>
      <c r="B25" s="128" t="s">
        <v>23</v>
      </c>
      <c r="C25" s="142"/>
      <c r="D25" s="123">
        <f>B12*C25</f>
        <v>0</v>
      </c>
      <c r="E25" s="124"/>
      <c r="F25" s="125"/>
    </row>
    <row r="26" spans="1:6" ht="14.5" x14ac:dyDescent="0.35">
      <c r="A26" s="129" t="s">
        <v>48</v>
      </c>
      <c r="B26" s="128"/>
      <c r="C26" s="128"/>
      <c r="D26" s="123">
        <f>D14+D15+D16*12/16+D17*12/16+D18*4/16+D19*4/16+D20+D21+D22+D23+D24+D25</f>
        <v>0</v>
      </c>
      <c r="E26" s="124"/>
      <c r="F26" s="125"/>
    </row>
    <row r="27" spans="1:6" ht="87" x14ac:dyDescent="0.35">
      <c r="A27" s="120" t="s">
        <v>24</v>
      </c>
      <c r="B27" s="130"/>
      <c r="C27" s="130"/>
      <c r="D27" s="131"/>
      <c r="E27" s="131"/>
      <c r="F27" s="125"/>
    </row>
    <row r="28" spans="1:6" ht="14.5" x14ac:dyDescent="0.35">
      <c r="A28" s="125" t="s">
        <v>57</v>
      </c>
      <c r="B28" s="122" t="s">
        <v>22</v>
      </c>
      <c r="C28" s="142"/>
      <c r="D28" s="123">
        <f>B11*C28</f>
        <v>0</v>
      </c>
      <c r="E28" s="132">
        <f>2*D42</f>
        <v>0</v>
      </c>
      <c r="F28" s="125"/>
    </row>
    <row r="29" spans="1:6" ht="14.5" x14ac:dyDescent="0.35">
      <c r="A29" s="125"/>
      <c r="B29" s="122" t="s">
        <v>23</v>
      </c>
      <c r="C29" s="142"/>
      <c r="D29" s="123">
        <f>B12*C29</f>
        <v>0</v>
      </c>
      <c r="E29" s="125"/>
      <c r="F29" s="125"/>
    </row>
    <row r="30" spans="1:6" ht="14.5" x14ac:dyDescent="0.35">
      <c r="A30" s="133" t="s">
        <v>58</v>
      </c>
      <c r="B30" s="127" t="s">
        <v>22</v>
      </c>
      <c r="C30" s="142"/>
      <c r="D30" s="123">
        <f>B11*C30</f>
        <v>0</v>
      </c>
      <c r="E30" s="125"/>
      <c r="F30" s="125"/>
    </row>
    <row r="31" spans="1:6" ht="14.5" x14ac:dyDescent="0.35">
      <c r="A31" s="133"/>
      <c r="B31" s="127" t="s">
        <v>23</v>
      </c>
      <c r="C31" s="142"/>
      <c r="D31" s="123">
        <f>B12*C31</f>
        <v>0</v>
      </c>
      <c r="E31" s="125"/>
      <c r="F31" s="125"/>
    </row>
    <row r="32" spans="1:6" ht="14.5" x14ac:dyDescent="0.35">
      <c r="A32" s="133" t="s">
        <v>59</v>
      </c>
      <c r="B32" s="127" t="s">
        <v>22</v>
      </c>
      <c r="C32" s="142"/>
      <c r="D32" s="123">
        <f>B11*C32</f>
        <v>0</v>
      </c>
      <c r="E32" s="125"/>
      <c r="F32" s="125"/>
    </row>
    <row r="33" spans="1:6" ht="14.5" x14ac:dyDescent="0.35">
      <c r="A33" s="133"/>
      <c r="B33" s="127" t="s">
        <v>23</v>
      </c>
      <c r="C33" s="142"/>
      <c r="D33" s="123">
        <f>B12*C33</f>
        <v>0</v>
      </c>
      <c r="E33" s="125"/>
      <c r="F33" s="125"/>
    </row>
    <row r="34" spans="1:6" ht="14.5" x14ac:dyDescent="0.35">
      <c r="A34" s="133" t="s">
        <v>60</v>
      </c>
      <c r="B34" s="127" t="s">
        <v>22</v>
      </c>
      <c r="C34" s="142"/>
      <c r="D34" s="123">
        <f>B11*C34</f>
        <v>0</v>
      </c>
      <c r="E34" s="125"/>
      <c r="F34" s="125"/>
    </row>
    <row r="35" spans="1:6" ht="14.5" x14ac:dyDescent="0.35">
      <c r="A35" s="133"/>
      <c r="B35" s="127" t="s">
        <v>23</v>
      </c>
      <c r="C35" s="142"/>
      <c r="D35" s="123">
        <f>B12*C35</f>
        <v>0</v>
      </c>
      <c r="E35" s="125"/>
      <c r="F35" s="125"/>
    </row>
    <row r="36" spans="1:6" ht="14.5" x14ac:dyDescent="0.35">
      <c r="A36" s="133" t="s">
        <v>61</v>
      </c>
      <c r="B36" s="127" t="s">
        <v>22</v>
      </c>
      <c r="C36" s="142"/>
      <c r="D36" s="123">
        <f>B11*C36</f>
        <v>0</v>
      </c>
      <c r="E36" s="125"/>
      <c r="F36" s="125"/>
    </row>
    <row r="37" spans="1:6" ht="14.5" x14ac:dyDescent="0.35">
      <c r="A37" s="133"/>
      <c r="B37" s="127" t="s">
        <v>23</v>
      </c>
      <c r="C37" s="142"/>
      <c r="D37" s="123">
        <f>B12*C37</f>
        <v>0</v>
      </c>
      <c r="E37" s="125"/>
      <c r="F37" s="125"/>
    </row>
    <row r="38" spans="1:6" ht="14.5" x14ac:dyDescent="0.35">
      <c r="A38" s="133" t="s">
        <v>62</v>
      </c>
      <c r="B38" s="127" t="s">
        <v>22</v>
      </c>
      <c r="C38" s="142"/>
      <c r="D38" s="123">
        <f>B11*C38</f>
        <v>0</v>
      </c>
      <c r="E38" s="125"/>
      <c r="F38" s="125"/>
    </row>
    <row r="39" spans="1:6" ht="14.5" x14ac:dyDescent="0.35">
      <c r="A39" s="133"/>
      <c r="B39" s="127" t="s">
        <v>23</v>
      </c>
      <c r="C39" s="142"/>
      <c r="D39" s="123">
        <f>B12*C39</f>
        <v>0</v>
      </c>
      <c r="E39" s="125"/>
      <c r="F39" s="125"/>
    </row>
    <row r="40" spans="1:6" ht="14.5" x14ac:dyDescent="0.35">
      <c r="A40" s="125" t="s">
        <v>63</v>
      </c>
      <c r="B40" s="100" t="s">
        <v>22</v>
      </c>
      <c r="C40" s="142"/>
      <c r="D40" s="123">
        <f>B11*C40</f>
        <v>0</v>
      </c>
      <c r="E40" s="125"/>
      <c r="F40" s="125"/>
    </row>
    <row r="41" spans="1:6" ht="14.5" x14ac:dyDescent="0.35">
      <c r="A41" s="125"/>
      <c r="B41" s="128" t="s">
        <v>23</v>
      </c>
      <c r="C41" s="142"/>
      <c r="D41" s="123">
        <f>B12*C41</f>
        <v>0</v>
      </c>
      <c r="E41" s="125"/>
      <c r="F41" s="125"/>
    </row>
    <row r="42" spans="1:6" ht="14.5" x14ac:dyDescent="0.35">
      <c r="A42" s="129" t="s">
        <v>25</v>
      </c>
      <c r="B42" s="100"/>
      <c r="C42" s="100"/>
      <c r="D42" s="134">
        <f>SUM(D28:D41)</f>
        <v>0</v>
      </c>
      <c r="E42" s="125"/>
      <c r="F42" s="125"/>
    </row>
    <row r="43" spans="1:6" ht="14.5" x14ac:dyDescent="0.35">
      <c r="A43" s="135"/>
      <c r="B43" s="116"/>
      <c r="C43" s="116"/>
      <c r="D43" s="101"/>
      <c r="E43" s="101"/>
      <c r="F43" s="101"/>
    </row>
    <row r="44" spans="1:6" ht="15" customHeight="1" x14ac:dyDescent="0.35">
      <c r="A44" s="136" t="s">
        <v>26</v>
      </c>
      <c r="B44" s="137"/>
      <c r="C44" s="137"/>
      <c r="D44" s="138"/>
      <c r="E44" s="139">
        <f>(E7*F5)+((E14+E28)*F14)</f>
        <v>0</v>
      </c>
      <c r="F44" s="101"/>
    </row>
    <row r="45" spans="1:6" x14ac:dyDescent="0.25">
      <c r="D45" s="140"/>
    </row>
  </sheetData>
  <sheetProtection algorithmName="SHA-512" hashValue="x/SlmiRu73Ycl/b9rGVEwjdEZYYMr+I/7tpldpCw2qoFqFqzVy0F3DTSYax1yso4SQSvLEz5R9k+88irZsjegg==" saltValue="3zd4sP3wNRKKIcyC6X++MQ==" spinCount="100000" sheet="1" objects="1" scenarios="1"/>
  <mergeCells count="24">
    <mergeCell ref="F5:F7"/>
    <mergeCell ref="A6:D6"/>
    <mergeCell ref="A7:D7"/>
    <mergeCell ref="A34:A35"/>
    <mergeCell ref="A36:A37"/>
    <mergeCell ref="A1:D2"/>
    <mergeCell ref="A4:C4"/>
    <mergeCell ref="A5:D5"/>
    <mergeCell ref="A38:A39"/>
    <mergeCell ref="A40:A41"/>
    <mergeCell ref="A44:D44"/>
    <mergeCell ref="A9:F9"/>
    <mergeCell ref="A14:A15"/>
    <mergeCell ref="E14:E26"/>
    <mergeCell ref="F14:F42"/>
    <mergeCell ref="A16:A17"/>
    <mergeCell ref="A18:A19"/>
    <mergeCell ref="A20:A21"/>
    <mergeCell ref="A22:A23"/>
    <mergeCell ref="A24:A25"/>
    <mergeCell ref="A28:A29"/>
    <mergeCell ref="E28:E42"/>
    <mergeCell ref="A30:A31"/>
    <mergeCell ref="A32:A3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C268DF-4EC3-46A6-AC2F-F0E00EB24AC9}">
  <dimension ref="A1:E8"/>
  <sheetViews>
    <sheetView workbookViewId="0">
      <selection activeCell="B7" sqref="B7"/>
    </sheetView>
  </sheetViews>
  <sheetFormatPr defaultRowHeight="11.5" x14ac:dyDescent="0.25"/>
  <cols>
    <col min="1" max="1" width="33.81640625" style="71" customWidth="1"/>
    <col min="2" max="2" width="51.6328125" customWidth="1"/>
    <col min="4" max="4" width="17.90625" style="71" customWidth="1"/>
    <col min="5" max="5" width="52.26953125" customWidth="1"/>
  </cols>
  <sheetData>
    <row r="1" spans="1:5" ht="14.5" x14ac:dyDescent="0.25">
      <c r="A1" s="93" t="s">
        <v>64</v>
      </c>
      <c r="B1" s="94"/>
      <c r="D1" s="93" t="s">
        <v>65</v>
      </c>
      <c r="E1" s="94"/>
    </row>
    <row r="2" spans="1:5" ht="34.5" x14ac:dyDescent="0.25">
      <c r="A2" s="67" t="s">
        <v>66</v>
      </c>
      <c r="B2" s="68" t="s">
        <v>67</v>
      </c>
      <c r="D2" s="67" t="s">
        <v>66</v>
      </c>
      <c r="E2" s="68" t="s">
        <v>67</v>
      </c>
    </row>
    <row r="3" spans="1:5" ht="43.5" x14ac:dyDescent="0.25">
      <c r="A3" s="67" t="s">
        <v>68</v>
      </c>
      <c r="B3" s="68" t="s">
        <v>69</v>
      </c>
      <c r="D3" s="67" t="s">
        <v>70</v>
      </c>
      <c r="E3" s="68" t="s">
        <v>71</v>
      </c>
    </row>
    <row r="4" spans="1:5" ht="58" x14ac:dyDescent="0.25">
      <c r="A4" s="67" t="s">
        <v>72</v>
      </c>
      <c r="B4" s="68" t="s">
        <v>73</v>
      </c>
      <c r="D4" s="67" t="s">
        <v>74</v>
      </c>
      <c r="E4" s="68" t="s">
        <v>75</v>
      </c>
    </row>
    <row r="5" spans="1:5" ht="29" x14ac:dyDescent="0.25">
      <c r="A5" s="67" t="s">
        <v>76</v>
      </c>
      <c r="B5" s="68" t="s">
        <v>77</v>
      </c>
      <c r="D5" s="67" t="s">
        <v>78</v>
      </c>
      <c r="E5" s="68" t="s">
        <v>79</v>
      </c>
    </row>
    <row r="6" spans="1:5" ht="34.5" x14ac:dyDescent="0.25">
      <c r="A6" s="67" t="s">
        <v>80</v>
      </c>
      <c r="B6" s="68" t="s">
        <v>81</v>
      </c>
      <c r="D6" s="67" t="s">
        <v>82</v>
      </c>
      <c r="E6" s="68" t="s">
        <v>83</v>
      </c>
    </row>
    <row r="7" spans="1:5" ht="43.5" x14ac:dyDescent="0.25">
      <c r="A7" s="67" t="s">
        <v>84</v>
      </c>
      <c r="B7" s="68" t="s">
        <v>85</v>
      </c>
      <c r="D7" s="67" t="s">
        <v>86</v>
      </c>
      <c r="E7" s="68" t="s">
        <v>87</v>
      </c>
    </row>
    <row r="8" spans="1:5" ht="92.5" thickBot="1" x14ac:dyDescent="0.3">
      <c r="A8" s="69" t="s">
        <v>88</v>
      </c>
      <c r="B8" s="70" t="s">
        <v>89</v>
      </c>
      <c r="D8" s="69" t="s">
        <v>90</v>
      </c>
      <c r="E8" s="70" t="s">
        <v>91</v>
      </c>
    </row>
  </sheetData>
  <sheetProtection algorithmName="SHA-512" hashValue="JE7jg8d7mPnyCbf/6DvsfSJCnHEkLKgW3SS3NT1uldl6cYvYg71ZPOHvOnMyCJOwFcyfm399dTTWXydB53kDhg==" saltValue="+dn4ErH23x8i5juSAZAhfg==" spinCount="100000" sheet="1" objects="1" scenarios="1"/>
  <mergeCells count="2">
    <mergeCell ref="A1:B1"/>
    <mergeCell ref="D1:E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07485-9465-46C4-B01A-4356BB4D3DB3}">
  <sheetPr>
    <tabColor theme="9" tint="0.39997558519241921"/>
  </sheetPr>
  <dimension ref="A2:L76"/>
  <sheetViews>
    <sheetView topLeftCell="A33" zoomScale="93" zoomScaleNormal="93" workbookViewId="0">
      <selection activeCell="B52" sqref="B52"/>
    </sheetView>
  </sheetViews>
  <sheetFormatPr defaultColWidth="9" defaultRowHeight="13.5" x14ac:dyDescent="0.3"/>
  <cols>
    <col min="1" max="1" width="15.08984375" style="2" customWidth="1"/>
    <col min="2" max="2" width="58.7265625" style="2" customWidth="1"/>
    <col min="3" max="3" width="18.453125" style="3" customWidth="1"/>
    <col min="4" max="4" width="14" style="4" bestFit="1" customWidth="1"/>
    <col min="5" max="5" width="14.453125" style="4" customWidth="1"/>
    <col min="6" max="6" width="11" style="2" bestFit="1" customWidth="1"/>
    <col min="7" max="7" width="40.1796875" style="2" bestFit="1" customWidth="1"/>
    <col min="8" max="8" width="9" style="2"/>
    <col min="9" max="9" width="13.90625" style="2" bestFit="1" customWidth="1"/>
    <col min="10" max="10" width="7.1796875" style="2" bestFit="1" customWidth="1"/>
    <col min="11" max="16384" width="9" style="2"/>
  </cols>
  <sheetData>
    <row r="2" spans="1:7" ht="14" thickBot="1" x14ac:dyDescent="0.35">
      <c r="B2" s="6"/>
      <c r="C2" s="15"/>
    </row>
    <row r="3" spans="1:7" ht="29.25" customHeight="1" thickTop="1" thickBot="1" x14ac:dyDescent="0.35">
      <c r="A3" s="14"/>
      <c r="B3" s="28" t="s">
        <v>0</v>
      </c>
      <c r="C3" s="27"/>
    </row>
    <row r="4" spans="1:7" ht="14.5" thickTop="1" thickBot="1" x14ac:dyDescent="0.35">
      <c r="B4" s="7"/>
      <c r="C4" s="8"/>
    </row>
    <row r="5" spans="1:7" ht="30" customHeight="1" thickTop="1" thickBot="1" x14ac:dyDescent="0.35">
      <c r="A5" s="14"/>
      <c r="B5" s="40" t="s">
        <v>31</v>
      </c>
      <c r="C5" s="41"/>
      <c r="D5" s="17"/>
      <c r="E5" s="5"/>
      <c r="G5" s="25"/>
    </row>
    <row r="6" spans="1:7" ht="14" thickTop="1" x14ac:dyDescent="0.3">
      <c r="B6" s="29"/>
      <c r="C6" s="30"/>
      <c r="D6" s="5"/>
    </row>
    <row r="7" spans="1:7" ht="14" thickBot="1" x14ac:dyDescent="0.35">
      <c r="B7" s="29"/>
      <c r="C7" s="31"/>
      <c r="D7" s="9"/>
      <c r="E7" s="9"/>
    </row>
    <row r="8" spans="1:7" ht="54.75" customHeight="1" thickTop="1" x14ac:dyDescent="0.3">
      <c r="A8" s="14"/>
      <c r="B8" s="18" t="s">
        <v>30</v>
      </c>
      <c r="C8" s="19" t="s">
        <v>33</v>
      </c>
      <c r="D8" s="19" t="s">
        <v>32</v>
      </c>
    </row>
    <row r="9" spans="1:7" x14ac:dyDescent="0.3">
      <c r="A9" s="14"/>
      <c r="B9" s="20"/>
    </row>
    <row r="10" spans="1:7" ht="14" thickBot="1" x14ac:dyDescent="0.35">
      <c r="A10" s="14"/>
      <c r="B10" s="21" t="s">
        <v>8</v>
      </c>
      <c r="C10" s="11"/>
    </row>
    <row r="11" spans="1:7" ht="14.5" thickTop="1" thickBot="1" x14ac:dyDescent="0.35">
      <c r="A11" s="14"/>
      <c r="B11" s="26" t="s">
        <v>1</v>
      </c>
      <c r="C11" s="43">
        <f>prijzenblad!E7*prijzenblad!F5</f>
        <v>0</v>
      </c>
      <c r="D11" s="47">
        <f>IF(C11&lt;=C18,D18,IF(C11&gt;C22,0,(D18-(C11-C18)/((C22-C18)/(D18-D22)))))</f>
        <v>150</v>
      </c>
    </row>
    <row r="12" spans="1:7" ht="14" thickTop="1" x14ac:dyDescent="0.3">
      <c r="A12" s="14"/>
      <c r="B12" s="22"/>
    </row>
    <row r="13" spans="1:7" x14ac:dyDescent="0.3">
      <c r="A13" s="14"/>
      <c r="B13" s="2" t="s">
        <v>34</v>
      </c>
      <c r="C13" s="48">
        <v>410000</v>
      </c>
    </row>
    <row r="14" spans="1:7" x14ac:dyDescent="0.3">
      <c r="A14" s="14"/>
      <c r="B14" s="2" t="s">
        <v>36</v>
      </c>
      <c r="C14" s="53">
        <v>0.05</v>
      </c>
    </row>
    <row r="15" spans="1:7" x14ac:dyDescent="0.3">
      <c r="A15" s="14"/>
      <c r="B15" s="2" t="s">
        <v>35</v>
      </c>
      <c r="C15" s="53">
        <v>0.1</v>
      </c>
    </row>
    <row r="16" spans="1:7" x14ac:dyDescent="0.3">
      <c r="A16" s="14"/>
      <c r="C16" s="3" t="s">
        <v>3</v>
      </c>
      <c r="D16" s="4" t="s">
        <v>2</v>
      </c>
    </row>
    <row r="17" spans="1:5" x14ac:dyDescent="0.3">
      <c r="A17" s="14"/>
      <c r="C17" s="3" t="s">
        <v>4</v>
      </c>
      <c r="D17" s="4" t="s">
        <v>5</v>
      </c>
    </row>
    <row r="18" spans="1:5" x14ac:dyDescent="0.3">
      <c r="A18" s="14"/>
      <c r="B18" s="49"/>
      <c r="C18" s="54">
        <f>$C$13*(1-$C14)</f>
        <v>389500</v>
      </c>
      <c r="D18" s="4">
        <v>150</v>
      </c>
    </row>
    <row r="19" spans="1:5" x14ac:dyDescent="0.3">
      <c r="A19" s="14"/>
      <c r="B19" s="52"/>
      <c r="C19" s="54">
        <f>C18+($C22-$C18)/4</f>
        <v>404875</v>
      </c>
      <c r="D19" s="4">
        <v>125</v>
      </c>
    </row>
    <row r="20" spans="1:5" x14ac:dyDescent="0.3">
      <c r="A20" s="14"/>
      <c r="B20" s="49"/>
      <c r="C20" s="54">
        <f t="shared" ref="C20:C21" si="0">C19+($C$55-$C$51)/4</f>
        <v>433000</v>
      </c>
      <c r="D20" s="4">
        <v>100</v>
      </c>
    </row>
    <row r="21" spans="1:5" x14ac:dyDescent="0.3">
      <c r="A21" s="14"/>
      <c r="B21" s="49"/>
      <c r="C21" s="54">
        <f t="shared" si="0"/>
        <v>461125</v>
      </c>
      <c r="D21" s="4">
        <v>75</v>
      </c>
    </row>
    <row r="22" spans="1:5" x14ac:dyDescent="0.3">
      <c r="A22" s="14"/>
      <c r="C22" s="55">
        <f>C13*(1+C15)</f>
        <v>451000.00000000006</v>
      </c>
      <c r="D22" s="4">
        <v>50</v>
      </c>
    </row>
    <row r="23" spans="1:5" x14ac:dyDescent="0.3">
      <c r="A23" s="14"/>
      <c r="C23" s="56">
        <f>C22+1</f>
        <v>451001.00000000006</v>
      </c>
      <c r="D23" s="4">
        <v>0</v>
      </c>
    </row>
    <row r="24" spans="1:5" x14ac:dyDescent="0.3">
      <c r="A24" s="14"/>
      <c r="B24" s="22"/>
      <c r="C24" s="57"/>
    </row>
    <row r="25" spans="1:5" x14ac:dyDescent="0.3">
      <c r="A25" s="14"/>
      <c r="B25" s="23" t="s">
        <v>27</v>
      </c>
      <c r="C25" s="12"/>
    </row>
    <row r="26" spans="1:5" x14ac:dyDescent="0.3">
      <c r="A26" s="14"/>
      <c r="B26" s="26" t="s">
        <v>1</v>
      </c>
      <c r="C26" s="43">
        <f>prijzenblad!E14*prijzenblad!F14</f>
        <v>0</v>
      </c>
      <c r="D26" s="2"/>
      <c r="E26" s="2"/>
    </row>
    <row r="27" spans="1:5" x14ac:dyDescent="0.3">
      <c r="A27" s="14"/>
      <c r="B27" s="44"/>
      <c r="D27" s="2"/>
      <c r="E27" s="2"/>
    </row>
    <row r="28" spans="1:5" x14ac:dyDescent="0.3">
      <c r="A28" s="14"/>
      <c r="B28" s="23" t="s">
        <v>28</v>
      </c>
      <c r="C28" s="12"/>
      <c r="D28" s="2"/>
      <c r="E28" s="2"/>
    </row>
    <row r="29" spans="1:5" ht="14" thickBot="1" x14ac:dyDescent="0.35">
      <c r="A29" s="14"/>
      <c r="B29" s="26" t="s">
        <v>1</v>
      </c>
      <c r="C29" s="45">
        <f>prijzenblad!E28*prijzenblad!F14</f>
        <v>0</v>
      </c>
      <c r="D29" s="2"/>
      <c r="E29" s="2"/>
    </row>
    <row r="30" spans="1:5" ht="14.5" thickTop="1" thickBot="1" x14ac:dyDescent="0.35">
      <c r="A30" s="14"/>
      <c r="B30" s="44"/>
      <c r="C30" s="60">
        <f>C29+C26</f>
        <v>0</v>
      </c>
      <c r="D30" s="47">
        <f>IF(C30&lt;=C37,D37,IF(C30&gt;C41,0,(D37-(C30-C37)/((C41-C37)/(D37-D41)))))</f>
        <v>150</v>
      </c>
      <c r="E30" s="2"/>
    </row>
    <row r="31" spans="1:5" ht="14" thickTop="1" x14ac:dyDescent="0.3">
      <c r="A31" s="14"/>
      <c r="B31" s="44"/>
      <c r="C31" s="16"/>
      <c r="D31" s="2"/>
      <c r="E31" s="2"/>
    </row>
    <row r="32" spans="1:5" x14ac:dyDescent="0.3">
      <c r="A32" s="14"/>
      <c r="B32" s="2" t="s">
        <v>34</v>
      </c>
      <c r="C32" s="48">
        <v>340000</v>
      </c>
      <c r="E32" s="2"/>
    </row>
    <row r="33" spans="1:5" x14ac:dyDescent="0.3">
      <c r="A33" s="14"/>
      <c r="B33" s="2" t="s">
        <v>36</v>
      </c>
      <c r="C33" s="53">
        <v>0.05</v>
      </c>
      <c r="E33" s="2"/>
    </row>
    <row r="34" spans="1:5" x14ac:dyDescent="0.3">
      <c r="A34" s="14"/>
      <c r="B34" s="2" t="s">
        <v>35</v>
      </c>
      <c r="C34" s="53">
        <v>0.1</v>
      </c>
      <c r="E34" s="2"/>
    </row>
    <row r="35" spans="1:5" x14ac:dyDescent="0.3">
      <c r="A35" s="14"/>
      <c r="C35" s="3" t="s">
        <v>3</v>
      </c>
      <c r="D35" s="4" t="s">
        <v>2</v>
      </c>
      <c r="E35" s="2"/>
    </row>
    <row r="36" spans="1:5" x14ac:dyDescent="0.3">
      <c r="A36" s="14"/>
      <c r="C36" s="3" t="s">
        <v>4</v>
      </c>
      <c r="D36" s="4" t="s">
        <v>5</v>
      </c>
      <c r="E36" s="2"/>
    </row>
    <row r="37" spans="1:5" x14ac:dyDescent="0.3">
      <c r="A37" s="14"/>
      <c r="B37" s="49"/>
      <c r="C37" s="54">
        <f>$C$32*(1-$C33)</f>
        <v>323000</v>
      </c>
      <c r="D37" s="4">
        <v>150</v>
      </c>
      <c r="E37" s="2"/>
    </row>
    <row r="38" spans="1:5" x14ac:dyDescent="0.3">
      <c r="A38" s="14"/>
      <c r="B38" s="52"/>
      <c r="C38" s="54">
        <f>$C$32*(1-$C34)</f>
        <v>306000</v>
      </c>
      <c r="D38" s="4">
        <v>125</v>
      </c>
      <c r="E38" s="2"/>
    </row>
    <row r="39" spans="1:5" x14ac:dyDescent="0.3">
      <c r="A39" s="14"/>
      <c r="B39" s="49"/>
      <c r="C39" s="54">
        <f>C38+($C$55-$C$51)/4</f>
        <v>334125</v>
      </c>
      <c r="D39" s="4">
        <v>100</v>
      </c>
      <c r="E39" s="2"/>
    </row>
    <row r="40" spans="1:5" x14ac:dyDescent="0.3">
      <c r="A40" s="14"/>
      <c r="B40" s="49"/>
      <c r="C40" s="54">
        <f>C39+($C$55-$C$51)/4</f>
        <v>362250</v>
      </c>
      <c r="D40" s="4">
        <v>75</v>
      </c>
      <c r="E40" s="2"/>
    </row>
    <row r="41" spans="1:5" x14ac:dyDescent="0.3">
      <c r="A41" s="14"/>
      <c r="C41" s="55">
        <f>C32*(1+C34)</f>
        <v>374000.00000000006</v>
      </c>
      <c r="D41" s="4">
        <v>50</v>
      </c>
      <c r="E41" s="2"/>
    </row>
    <row r="42" spans="1:5" x14ac:dyDescent="0.3">
      <c r="A42" s="14"/>
      <c r="C42" s="56">
        <f>C41+1</f>
        <v>374001.00000000006</v>
      </c>
      <c r="D42" s="4">
        <v>0</v>
      </c>
      <c r="E42" s="2"/>
    </row>
    <row r="43" spans="1:5" ht="14" thickBot="1" x14ac:dyDescent="0.35">
      <c r="A43" s="14"/>
      <c r="B43" s="58"/>
      <c r="C43" s="8"/>
      <c r="D43" s="2"/>
      <c r="E43" s="2"/>
    </row>
    <row r="44" spans="1:5" ht="14.5" thickTop="1" thickBot="1" x14ac:dyDescent="0.35">
      <c r="A44" s="14"/>
      <c r="B44" s="46" t="s">
        <v>29</v>
      </c>
      <c r="C44" s="24">
        <f>C30+C11</f>
        <v>0</v>
      </c>
      <c r="D44" s="47">
        <f>IF(C44&lt;=C51,D51,IF(C44&gt;C55,0,(D51-(C44-C51)/((C55-C51)/(D51-D55)))))</f>
        <v>300</v>
      </c>
      <c r="E44" s="59">
        <f>D11+D30</f>
        <v>300</v>
      </c>
    </row>
    <row r="45" spans="1:5" ht="14" thickTop="1" x14ac:dyDescent="0.3">
      <c r="B45" s="13"/>
      <c r="C45" s="16"/>
    </row>
    <row r="46" spans="1:5" x14ac:dyDescent="0.3">
      <c r="B46" s="2" t="s">
        <v>34</v>
      </c>
      <c r="C46" s="48">
        <f>C32+C13</f>
        <v>750000</v>
      </c>
    </row>
    <row r="47" spans="1:5" x14ac:dyDescent="0.3">
      <c r="B47" s="2" t="s">
        <v>36</v>
      </c>
      <c r="C47" s="53">
        <v>0.05</v>
      </c>
    </row>
    <row r="48" spans="1:5" x14ac:dyDescent="0.3">
      <c r="B48" s="2" t="s">
        <v>35</v>
      </c>
      <c r="C48" s="53">
        <v>0.1</v>
      </c>
    </row>
    <row r="49" spans="2:12" x14ac:dyDescent="0.3">
      <c r="C49" s="3" t="s">
        <v>3</v>
      </c>
      <c r="D49" s="4" t="s">
        <v>2</v>
      </c>
    </row>
    <row r="50" spans="2:12" x14ac:dyDescent="0.3">
      <c r="C50" s="3" t="s">
        <v>4</v>
      </c>
      <c r="D50" s="4" t="s">
        <v>5</v>
      </c>
    </row>
    <row r="51" spans="2:12" x14ac:dyDescent="0.3">
      <c r="B51" s="49"/>
      <c r="C51" s="54">
        <f>$C$46*(1-C47)</f>
        <v>712500</v>
      </c>
      <c r="D51" s="4">
        <v>300</v>
      </c>
    </row>
    <row r="52" spans="2:12" x14ac:dyDescent="0.3">
      <c r="B52" s="52"/>
      <c r="C52" s="54">
        <f>C51+($C55-$C51)/4</f>
        <v>740625</v>
      </c>
      <c r="D52" s="4">
        <v>250</v>
      </c>
    </row>
    <row r="53" spans="2:12" x14ac:dyDescent="0.3">
      <c r="B53" s="49"/>
      <c r="C53" s="54">
        <f t="shared" ref="C53:C54" si="1">C52+($C$55-$C$51)/4</f>
        <v>768750</v>
      </c>
      <c r="D53" s="4">
        <v>200</v>
      </c>
    </row>
    <row r="54" spans="2:12" x14ac:dyDescent="0.3">
      <c r="B54" s="49"/>
      <c r="C54" s="54">
        <f t="shared" si="1"/>
        <v>796875</v>
      </c>
      <c r="D54" s="4">
        <v>150</v>
      </c>
      <c r="E54" s="33"/>
    </row>
    <row r="55" spans="2:12" x14ac:dyDescent="0.3">
      <c r="C55" s="55">
        <f>C46*(1+C48)</f>
        <v>825000.00000000012</v>
      </c>
      <c r="D55" s="4">
        <v>100</v>
      </c>
      <c r="E55" s="42"/>
    </row>
    <row r="56" spans="2:12" x14ac:dyDescent="0.3">
      <c r="C56" s="56">
        <f>C55+1</f>
        <v>825001.00000000012</v>
      </c>
      <c r="D56" s="4">
        <v>0</v>
      </c>
      <c r="I56" s="3"/>
      <c r="J56" s="4"/>
    </row>
    <row r="57" spans="2:12" x14ac:dyDescent="0.3">
      <c r="E57" s="42"/>
      <c r="I57" s="32"/>
      <c r="J57" s="4"/>
    </row>
    <row r="58" spans="2:12" x14ac:dyDescent="0.3">
      <c r="C58" s="32"/>
      <c r="I58" s="15"/>
      <c r="J58" s="9"/>
      <c r="K58" s="6"/>
    </row>
    <row r="59" spans="2:12" x14ac:dyDescent="0.3">
      <c r="C59" s="32"/>
      <c r="E59" s="33"/>
      <c r="H59" s="14"/>
      <c r="I59" s="34"/>
      <c r="J59" s="35"/>
      <c r="K59" s="36"/>
      <c r="L59" s="10"/>
    </row>
    <row r="60" spans="2:12" x14ac:dyDescent="0.3">
      <c r="C60" s="50"/>
      <c r="D60" s="51"/>
      <c r="E60" s="33"/>
      <c r="H60" s="14"/>
      <c r="I60" s="34"/>
      <c r="J60" s="35"/>
      <c r="K60" s="36"/>
      <c r="L60" s="10"/>
    </row>
    <row r="61" spans="2:12" x14ac:dyDescent="0.3">
      <c r="C61" s="32"/>
      <c r="E61" s="33"/>
      <c r="H61" s="14"/>
      <c r="I61" s="95"/>
      <c r="J61" s="35"/>
      <c r="K61" s="36"/>
      <c r="L61" s="10"/>
    </row>
    <row r="62" spans="2:12" x14ac:dyDescent="0.3">
      <c r="C62" s="32"/>
      <c r="E62" s="33"/>
      <c r="H62" s="14"/>
      <c r="I62" s="95"/>
      <c r="J62" s="35"/>
      <c r="K62" s="36"/>
      <c r="L62" s="10"/>
    </row>
    <row r="63" spans="2:12" x14ac:dyDescent="0.3">
      <c r="C63" s="32"/>
      <c r="E63" s="33"/>
      <c r="H63" s="14"/>
      <c r="I63" s="37"/>
      <c r="J63" s="35"/>
      <c r="K63" s="36"/>
      <c r="L63" s="10"/>
    </row>
    <row r="64" spans="2:12" x14ac:dyDescent="0.3">
      <c r="C64" s="32"/>
      <c r="E64" s="33"/>
      <c r="H64" s="14"/>
      <c r="I64" s="34"/>
      <c r="J64" s="35"/>
      <c r="K64" s="36"/>
      <c r="L64" s="10"/>
    </row>
    <row r="65" spans="1:12" x14ac:dyDescent="0.3">
      <c r="C65" s="32"/>
      <c r="F65" s="39"/>
      <c r="H65" s="14"/>
      <c r="I65" s="34"/>
      <c r="J65" s="35"/>
      <c r="K65" s="36"/>
      <c r="L65" s="10"/>
    </row>
    <row r="66" spans="1:12" x14ac:dyDescent="0.3">
      <c r="C66" s="38"/>
      <c r="H66" s="14"/>
      <c r="I66" s="37"/>
      <c r="J66" s="35"/>
      <c r="K66" s="36"/>
      <c r="L66" s="10"/>
    </row>
    <row r="67" spans="1:12" x14ac:dyDescent="0.3">
      <c r="C67" s="38"/>
      <c r="H67" s="14"/>
      <c r="I67" s="34"/>
      <c r="J67" s="35"/>
      <c r="K67" s="36"/>
      <c r="L67" s="10"/>
    </row>
    <row r="68" spans="1:12" x14ac:dyDescent="0.3">
      <c r="C68" s="32"/>
      <c r="H68" s="14"/>
      <c r="I68" s="36"/>
      <c r="J68" s="36"/>
      <c r="K68" s="36"/>
      <c r="L68" s="10"/>
    </row>
    <row r="69" spans="1:12" x14ac:dyDescent="0.3">
      <c r="C69" s="32"/>
      <c r="I69" s="13"/>
      <c r="J69" s="13"/>
      <c r="K69" s="13"/>
    </row>
    <row r="70" spans="1:12" s="4" customFormat="1" x14ac:dyDescent="0.3">
      <c r="A70" s="2"/>
      <c r="B70" s="2"/>
      <c r="C70" s="32"/>
      <c r="F70" s="2"/>
      <c r="G70" s="2"/>
      <c r="H70" s="2"/>
      <c r="I70" s="2"/>
      <c r="J70" s="2"/>
      <c r="K70" s="2"/>
      <c r="L70" s="2"/>
    </row>
    <row r="71" spans="1:12" s="4" customFormat="1" x14ac:dyDescent="0.3">
      <c r="A71" s="2"/>
      <c r="B71" s="2"/>
      <c r="C71" s="32"/>
      <c r="F71" s="2"/>
      <c r="G71" s="2"/>
      <c r="H71" s="2"/>
      <c r="I71" s="2"/>
      <c r="J71" s="2"/>
      <c r="K71" s="2"/>
      <c r="L71" s="2"/>
    </row>
    <row r="72" spans="1:12" s="4" customFormat="1" x14ac:dyDescent="0.3">
      <c r="A72" s="2"/>
      <c r="B72" s="2"/>
      <c r="C72" s="32"/>
      <c r="F72" s="2"/>
      <c r="G72" s="2"/>
      <c r="H72" s="2"/>
      <c r="I72" s="2"/>
      <c r="J72" s="2"/>
      <c r="K72" s="2"/>
      <c r="L72" s="2"/>
    </row>
    <row r="73" spans="1:12" s="4" customFormat="1" x14ac:dyDescent="0.3">
      <c r="A73" s="2"/>
      <c r="B73" s="2"/>
      <c r="C73" s="32"/>
      <c r="F73" s="2"/>
      <c r="G73" s="2"/>
      <c r="H73" s="2"/>
      <c r="I73" s="2"/>
      <c r="J73" s="2"/>
      <c r="K73" s="2"/>
      <c r="L73" s="2"/>
    </row>
    <row r="74" spans="1:12" s="4" customFormat="1" x14ac:dyDescent="0.3">
      <c r="A74" s="2"/>
      <c r="B74" s="2"/>
      <c r="C74" s="32"/>
      <c r="F74" s="2"/>
      <c r="G74" s="2"/>
      <c r="H74" s="2"/>
      <c r="I74" s="2"/>
      <c r="J74" s="2"/>
      <c r="K74" s="2"/>
      <c r="L74" s="2"/>
    </row>
    <row r="75" spans="1:12" s="4" customFormat="1" x14ac:dyDescent="0.3">
      <c r="A75" s="2"/>
      <c r="B75" s="2"/>
      <c r="C75" s="32"/>
      <c r="F75" s="2"/>
      <c r="G75" s="2"/>
      <c r="H75" s="2"/>
      <c r="I75" s="2"/>
      <c r="J75" s="2"/>
      <c r="K75" s="2"/>
      <c r="L75" s="2"/>
    </row>
    <row r="76" spans="1:12" s="4" customFormat="1" x14ac:dyDescent="0.3">
      <c r="A76" s="2"/>
      <c r="B76" s="2"/>
      <c r="C76" s="32"/>
      <c r="F76" s="2"/>
      <c r="G76" s="2"/>
      <c r="H76" s="2"/>
      <c r="I76" s="2"/>
      <c r="J76" s="2"/>
      <c r="K76" s="2"/>
      <c r="L76" s="2"/>
    </row>
  </sheetData>
  <mergeCells count="1">
    <mergeCell ref="I61:I62"/>
  </mergeCells>
  <dataValidations count="1">
    <dataValidation operator="equal" allowBlank="1" showInputMessage="1" showErrorMessage="1" sqref="C44:D44 D11 D30" xr:uid="{39755B63-DA14-4E9F-A509-FE3385D561BB}"/>
  </dataValidation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DCF7A8-A963-469E-9B7A-1D22671D929A}">
  <dimension ref="A1:A6"/>
  <sheetViews>
    <sheetView workbookViewId="0">
      <selection activeCell="B15" sqref="B15"/>
    </sheetView>
  </sheetViews>
  <sheetFormatPr defaultRowHeight="11.5" x14ac:dyDescent="0.25"/>
  <cols>
    <col min="1" max="1" width="9.1796875" bestFit="1" customWidth="1"/>
  </cols>
  <sheetData>
    <row r="1" spans="1:1" x14ac:dyDescent="0.25">
      <c r="A1" t="s">
        <v>49</v>
      </c>
    </row>
    <row r="2" spans="1:1" x14ac:dyDescent="0.25">
      <c r="A2" t="s">
        <v>37</v>
      </c>
    </row>
    <row r="3" spans="1:1" x14ac:dyDescent="0.25">
      <c r="A3" t="s">
        <v>38</v>
      </c>
    </row>
    <row r="4" spans="1:1" x14ac:dyDescent="0.25">
      <c r="A4" t="s">
        <v>39</v>
      </c>
    </row>
    <row r="5" spans="1:1" x14ac:dyDescent="0.25">
      <c r="A5" t="s">
        <v>40</v>
      </c>
    </row>
    <row r="6" spans="1:1" x14ac:dyDescent="0.25">
      <c r="A6" t="s">
        <v>41</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30CA212B10AAD4BBC6E765BEB5B24AE" ma:contentTypeVersion="14" ma:contentTypeDescription="Een nieuw document maken." ma:contentTypeScope="" ma:versionID="73c6bcb44c083f78ff0630e3020351ff">
  <xsd:schema xmlns:xsd="http://www.w3.org/2001/XMLSchema" xmlns:xs="http://www.w3.org/2001/XMLSchema" xmlns:p="http://schemas.microsoft.com/office/2006/metadata/properties" xmlns:ns2="5976950d-f5c8-4a84-b442-8b9faad1e7e2" xmlns:ns3="c892affd-9aea-4100-a63a-0b29159ee2f9" targetNamespace="http://schemas.microsoft.com/office/2006/metadata/properties" ma:root="true" ma:fieldsID="4bf3d8087a4e0655008cf77b193c22f0" ns2:_="" ns3:_="">
    <xsd:import namespace="5976950d-f5c8-4a84-b442-8b9faad1e7e2"/>
    <xsd:import namespace="c892affd-9aea-4100-a63a-0b29159ee2f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76950d-f5c8-4a84-b442-8b9faad1e7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ecadf510-6fd9-4589-915b-e40c5db06ce5"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892affd-9aea-4100-a63a-0b29159ee2f9"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element name="TaxCatchAll" ma:index="20" nillable="true" ma:displayName="Taxonomy Catch All Column" ma:hidden="true" ma:list="{3fff7ca9-7038-4af9-a51d-708bc48961f0}" ma:internalName="TaxCatchAll" ma:showField="CatchAllData" ma:web="c892affd-9aea-4100-a63a-0b29159ee2f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TaxCatchAll xmlns="c892affd-9aea-4100-a63a-0b29159ee2f9" xsi:nil="true"/>
    <lcf76f155ced4ddcb4097134ff3c332f xmlns="5976950d-f5c8-4a84-b442-8b9faad1e7e2">
      <Terms xmlns="http://schemas.microsoft.com/office/infopath/2007/PartnerControls"/>
    </lcf76f155ced4ddcb4097134ff3c332f>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D273489-EF33-4CE8-91AA-437BEB2EBD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976950d-f5c8-4a84-b442-8b9faad1e7e2"/>
    <ds:schemaRef ds:uri="c892affd-9aea-4100-a63a-0b29159ee2f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5881E12-52C1-4AD4-AE1A-B4801E066CE6}">
  <ds:schemaRefs>
    <ds:schemaRef ds:uri="http://schemas.microsoft.com/DataMashup"/>
  </ds:schemaRefs>
</ds:datastoreItem>
</file>

<file path=customXml/itemProps3.xml><?xml version="1.0" encoding="utf-8"?>
<ds:datastoreItem xmlns:ds="http://schemas.openxmlformats.org/officeDocument/2006/customXml" ds:itemID="{D2CED19A-820E-4863-B393-5D9FD756E6C2}">
  <ds:schemaRefs>
    <ds:schemaRef ds:uri="c892affd-9aea-4100-a63a-0b29159ee2f9"/>
    <ds:schemaRef ds:uri="http://www.w3.org/XML/1998/namespace"/>
    <ds:schemaRef ds:uri="http://purl.org/dc/dcmitype/"/>
    <ds:schemaRef ds:uri="http://schemas.microsoft.com/office/2006/documentManagement/types"/>
    <ds:schemaRef ds:uri="http://purl.org/dc/elements/1.1/"/>
    <ds:schemaRef ds:uri="http://purl.org/dc/terms/"/>
    <ds:schemaRef ds:uri="http://schemas.microsoft.com/office/2006/metadata/properties"/>
    <ds:schemaRef ds:uri="http://schemas.microsoft.com/office/infopath/2007/PartnerControls"/>
    <ds:schemaRef ds:uri="http://schemas.openxmlformats.org/package/2006/metadata/core-properties"/>
    <ds:schemaRef ds:uri="5976950d-f5c8-4a84-b442-8b9faad1e7e2"/>
  </ds:schemaRefs>
</ds:datastoreItem>
</file>

<file path=customXml/itemProps4.xml><?xml version="1.0" encoding="utf-8"?>
<ds:datastoreItem xmlns:ds="http://schemas.openxmlformats.org/officeDocument/2006/customXml" ds:itemID="{38243C65-73CA-4191-B005-DD40B448702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5</vt:i4>
      </vt:variant>
    </vt:vector>
  </HeadingPairs>
  <TitlesOfParts>
    <vt:vector size="5" baseType="lpstr">
      <vt:lpstr>instructie</vt:lpstr>
      <vt:lpstr>prijzenblad</vt:lpstr>
      <vt:lpstr>beschrijving onderzoek</vt:lpstr>
      <vt:lpstr>Prijsopgaveformulier (2)</vt:lpstr>
      <vt:lpstr>Tabel3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ronnie.lachniet@uwv.nl</dc:creator>
  <cp:lastModifiedBy>Heteren, Saskia van  (S.)</cp:lastModifiedBy>
  <dcterms:created xsi:type="dcterms:W3CDTF">2020-12-29T16:21:12Z</dcterms:created>
  <dcterms:modified xsi:type="dcterms:W3CDTF">2024-03-12T14:46:26Z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0x010100B30CA212B10AAD4BBC6E765BEB5B24AE</vt:lpwstr>
  </property>
  <property fmtid="{D5CDD505-2E9C-101B-9397-08002B2CF9AE}" pid="3" name="MediaServiceImageTags">
    <vt:lpwstr/>
  </property>
</Properties>
</file>