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xr:revisionPtr revIDLastSave="0" documentId="8_{E7F962C3-CAE9-4226-9025-AE0AB6A3FC6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Gevraagde gegevens" sheetId="1" r:id="rId1"/>
    <sheet name="Disclaimer " sheetId="2" r:id="rId2"/>
    <sheet name="Versiebeheer" sheetId="3" r:id="rId3"/>
    <sheet name="Functionaliteit" sheetId="5" state="hidden" r:id="rId4"/>
  </sheets>
  <definedNames>
    <definedName name="_xlnm._FilterDatabase" localSheetId="0" hidden="1">'Gevraagde gegevens'!$B$2:$B$3</definedName>
    <definedName name="_xlnm.Print_Area" localSheetId="0">'Gevraagde gegevens'!$D$1:$W$200</definedName>
    <definedName name="Locatienaam__evt_met_objectcod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3" i="1" l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12" i="1"/>
  <c r="A12" i="1" s="1"/>
  <c r="T13" i="1" l="1"/>
  <c r="T14" i="1"/>
  <c r="U13" i="1" l="1"/>
  <c r="U14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78" i="1"/>
  <c r="AF79" i="1"/>
  <c r="AF80" i="1"/>
  <c r="AF81" i="1"/>
  <c r="AF82" i="1"/>
  <c r="AF83" i="1"/>
  <c r="AF84" i="1"/>
  <c r="AF85" i="1"/>
  <c r="AF86" i="1"/>
  <c r="AF87" i="1"/>
  <c r="AF88" i="1"/>
  <c r="AF89" i="1"/>
  <c r="AF90" i="1"/>
  <c r="AF91" i="1"/>
  <c r="AF92" i="1"/>
  <c r="AF93" i="1"/>
  <c r="AF94" i="1"/>
  <c r="AF95" i="1"/>
  <c r="AF96" i="1"/>
  <c r="AF97" i="1"/>
  <c r="AF98" i="1"/>
  <c r="AF99" i="1"/>
  <c r="AF100" i="1"/>
  <c r="AF101" i="1"/>
  <c r="AF102" i="1"/>
  <c r="AF103" i="1"/>
  <c r="AF104" i="1"/>
  <c r="AF105" i="1"/>
  <c r="AF108" i="1"/>
  <c r="AF109" i="1"/>
  <c r="AF110" i="1"/>
  <c r="AF111" i="1"/>
  <c r="AF112" i="1"/>
  <c r="AF113" i="1"/>
  <c r="AF114" i="1"/>
  <c r="AF115" i="1"/>
  <c r="AF116" i="1"/>
  <c r="AF117" i="1"/>
  <c r="AF118" i="1"/>
  <c r="AF119" i="1"/>
  <c r="AF120" i="1"/>
  <c r="AF121" i="1"/>
  <c r="AF122" i="1"/>
  <c r="AF123" i="1"/>
  <c r="AF124" i="1"/>
  <c r="AF125" i="1"/>
  <c r="AF126" i="1"/>
  <c r="AF127" i="1"/>
  <c r="AF128" i="1"/>
  <c r="AF129" i="1"/>
  <c r="AF130" i="1"/>
  <c r="AF131" i="1"/>
  <c r="AF132" i="1"/>
  <c r="AF133" i="1"/>
  <c r="AF134" i="1"/>
  <c r="AF135" i="1"/>
  <c r="AF136" i="1"/>
  <c r="AF137" i="1"/>
  <c r="AF138" i="1"/>
  <c r="AF139" i="1"/>
  <c r="AF140" i="1"/>
  <c r="AF141" i="1"/>
  <c r="AF142" i="1"/>
  <c r="AF143" i="1"/>
  <c r="AF144" i="1"/>
  <c r="AF145" i="1"/>
  <c r="AF146" i="1"/>
  <c r="AF147" i="1"/>
  <c r="AF148" i="1"/>
  <c r="AF149" i="1"/>
  <c r="AF150" i="1"/>
  <c r="AF151" i="1"/>
  <c r="AF152" i="1"/>
  <c r="AF153" i="1"/>
  <c r="AF154" i="1"/>
  <c r="AF155" i="1"/>
  <c r="AF156" i="1"/>
  <c r="AF157" i="1"/>
  <c r="AF158" i="1"/>
  <c r="AF159" i="1"/>
  <c r="AF160" i="1"/>
  <c r="AF161" i="1"/>
  <c r="AF162" i="1"/>
  <c r="AF163" i="1"/>
  <c r="AF164" i="1"/>
  <c r="AF165" i="1"/>
  <c r="AF166" i="1"/>
  <c r="AF167" i="1"/>
  <c r="AF168" i="1"/>
  <c r="AF169" i="1"/>
  <c r="AF170" i="1"/>
  <c r="AF171" i="1"/>
  <c r="AF172" i="1"/>
  <c r="AF173" i="1"/>
  <c r="AF174" i="1"/>
  <c r="AF175" i="1"/>
  <c r="AF176" i="1"/>
  <c r="AF177" i="1"/>
  <c r="AF178" i="1"/>
  <c r="AF179" i="1"/>
  <c r="AF180" i="1"/>
  <c r="AF181" i="1"/>
  <c r="AF184" i="1"/>
  <c r="AF186" i="1"/>
  <c r="AF187" i="1"/>
  <c r="AF188" i="1"/>
  <c r="AF189" i="1"/>
  <c r="AF190" i="1"/>
  <c r="AF191" i="1"/>
  <c r="AF192" i="1"/>
  <c r="AF193" i="1"/>
  <c r="AF194" i="1"/>
  <c r="AF195" i="1"/>
  <c r="AF196" i="1"/>
  <c r="AF197" i="1"/>
  <c r="AF198" i="1"/>
  <c r="AF199" i="1"/>
  <c r="AF201" i="1"/>
  <c r="AF202" i="1"/>
  <c r="AF203" i="1"/>
  <c r="AF204" i="1"/>
  <c r="AF205" i="1"/>
  <c r="AF206" i="1"/>
  <c r="AF207" i="1"/>
  <c r="AF208" i="1"/>
  <c r="AF209" i="1"/>
  <c r="AF210" i="1"/>
  <c r="AF211" i="1"/>
  <c r="AF212" i="1"/>
  <c r="AF213" i="1"/>
  <c r="AF214" i="1"/>
  <c r="AF215" i="1"/>
  <c r="AF216" i="1"/>
  <c r="AF217" i="1"/>
  <c r="AF218" i="1"/>
  <c r="AF219" i="1"/>
  <c r="AF220" i="1"/>
  <c r="AF221" i="1"/>
  <c r="AF222" i="1"/>
  <c r="AF223" i="1"/>
  <c r="AF224" i="1"/>
  <c r="AF225" i="1"/>
  <c r="AF226" i="1"/>
  <c r="AF227" i="1"/>
  <c r="AF228" i="1"/>
  <c r="AF229" i="1"/>
  <c r="AF230" i="1"/>
  <c r="AF231" i="1"/>
  <c r="AF232" i="1"/>
  <c r="AF233" i="1"/>
  <c r="AF234" i="1"/>
  <c r="AF235" i="1"/>
  <c r="AF236" i="1"/>
  <c r="AF237" i="1"/>
  <c r="AF238" i="1"/>
  <c r="AF239" i="1"/>
  <c r="AF240" i="1"/>
  <c r="AF241" i="1"/>
  <c r="AF242" i="1"/>
  <c r="AF243" i="1"/>
  <c r="AF244" i="1"/>
  <c r="AF245" i="1"/>
  <c r="AF246" i="1"/>
  <c r="AF247" i="1"/>
  <c r="AF248" i="1"/>
  <c r="AF249" i="1"/>
  <c r="AF250" i="1"/>
  <c r="AF251" i="1"/>
  <c r="AF252" i="1"/>
  <c r="AF253" i="1"/>
  <c r="AF254" i="1"/>
  <c r="AF255" i="1"/>
  <c r="AF256" i="1"/>
  <c r="AF257" i="1"/>
  <c r="AF258" i="1"/>
  <c r="AF259" i="1"/>
  <c r="AF260" i="1"/>
  <c r="AF261" i="1"/>
  <c r="AF262" i="1"/>
  <c r="AF263" i="1"/>
  <c r="AF264" i="1"/>
  <c r="AF265" i="1"/>
  <c r="AF266" i="1"/>
  <c r="AF267" i="1"/>
  <c r="AF268" i="1"/>
  <c r="AF269" i="1"/>
  <c r="AF270" i="1"/>
  <c r="AF271" i="1"/>
  <c r="AF272" i="1"/>
  <c r="AF273" i="1"/>
  <c r="AF274" i="1"/>
  <c r="AF275" i="1"/>
  <c r="AF276" i="1"/>
  <c r="AF277" i="1"/>
  <c r="AF278" i="1"/>
  <c r="AF279" i="1"/>
  <c r="AF280" i="1"/>
  <c r="AF281" i="1"/>
  <c r="AF282" i="1"/>
  <c r="AF283" i="1"/>
  <c r="AF284" i="1"/>
  <c r="AF285" i="1"/>
  <c r="AF286" i="1"/>
  <c r="AF287" i="1"/>
  <c r="AF288" i="1"/>
  <c r="AF289" i="1"/>
  <c r="AF290" i="1"/>
  <c r="AF291" i="1"/>
  <c r="AF292" i="1"/>
  <c r="AF293" i="1"/>
  <c r="AF294" i="1"/>
  <c r="AF295" i="1"/>
  <c r="AF296" i="1"/>
  <c r="Y296" i="1" s="1"/>
  <c r="AF297" i="1"/>
  <c r="Y297" i="1" s="1"/>
  <c r="AF298" i="1"/>
  <c r="Y298" i="1" s="1"/>
  <c r="AF299" i="1"/>
  <c r="Y299" i="1" s="1"/>
  <c r="AF300" i="1"/>
  <c r="Y300" i="1" s="1"/>
  <c r="AF301" i="1"/>
  <c r="Y301" i="1" s="1"/>
  <c r="AF302" i="1"/>
  <c r="Y302" i="1" s="1"/>
  <c r="AF303" i="1"/>
  <c r="Y303" i="1" s="1"/>
  <c r="AF304" i="1"/>
  <c r="Y304" i="1" s="1"/>
  <c r="AF305" i="1"/>
  <c r="Y305" i="1" s="1"/>
  <c r="AF306" i="1"/>
  <c r="Y306" i="1" s="1"/>
  <c r="AF307" i="1"/>
  <c r="Y307" i="1" s="1"/>
  <c r="AF308" i="1"/>
  <c r="Y308" i="1" s="1"/>
  <c r="AF309" i="1"/>
  <c r="Y309" i="1" s="1"/>
  <c r="AF310" i="1"/>
  <c r="Y310" i="1" s="1"/>
  <c r="AF311" i="1"/>
  <c r="Y311" i="1" s="1"/>
  <c r="AF312" i="1"/>
  <c r="Y312" i="1" s="1"/>
  <c r="AF313" i="1"/>
  <c r="Y313" i="1" s="1"/>
  <c r="AF314" i="1"/>
  <c r="Y314" i="1" s="1"/>
  <c r="AF315" i="1"/>
  <c r="Y315" i="1" s="1"/>
  <c r="AF316" i="1"/>
  <c r="Y316" i="1" s="1"/>
  <c r="AF317" i="1"/>
  <c r="Y317" i="1" s="1"/>
  <c r="AF318" i="1"/>
  <c r="Y318" i="1" s="1"/>
  <c r="AF319" i="1"/>
  <c r="Y319" i="1" s="1"/>
  <c r="AF320" i="1"/>
  <c r="Y320" i="1" s="1"/>
  <c r="AF321" i="1"/>
  <c r="Y321" i="1" s="1"/>
  <c r="AF322" i="1"/>
  <c r="Y322" i="1" s="1"/>
  <c r="AF323" i="1"/>
  <c r="Y323" i="1" s="1"/>
  <c r="AF324" i="1"/>
  <c r="Y324" i="1" s="1"/>
  <c r="AF325" i="1"/>
  <c r="Y325" i="1" s="1"/>
  <c r="AF326" i="1"/>
  <c r="Y326" i="1" s="1"/>
  <c r="AF327" i="1"/>
  <c r="Y327" i="1" s="1"/>
  <c r="AF328" i="1"/>
  <c r="Y328" i="1" s="1"/>
  <c r="AF329" i="1"/>
  <c r="Y329" i="1" s="1"/>
  <c r="AF330" i="1"/>
  <c r="Y330" i="1" s="1"/>
  <c r="AF331" i="1"/>
  <c r="Y331" i="1" s="1"/>
  <c r="AF332" i="1"/>
  <c r="Y332" i="1" s="1"/>
  <c r="AF333" i="1"/>
  <c r="Y333" i="1" s="1"/>
  <c r="AF334" i="1"/>
  <c r="Y334" i="1" s="1"/>
  <c r="AF335" i="1"/>
  <c r="Y335" i="1" s="1"/>
  <c r="AF336" i="1"/>
  <c r="Y336" i="1" s="1"/>
  <c r="AF337" i="1"/>
  <c r="Y337" i="1" s="1"/>
  <c r="AF338" i="1"/>
  <c r="Y338" i="1" s="1"/>
  <c r="AF339" i="1"/>
  <c r="Y339" i="1" s="1"/>
  <c r="AF340" i="1"/>
  <c r="Y340" i="1" s="1"/>
  <c r="AF341" i="1"/>
  <c r="Y341" i="1" s="1"/>
  <c r="AF342" i="1"/>
  <c r="Y342" i="1" s="1"/>
  <c r="AF343" i="1"/>
  <c r="Y343" i="1" s="1"/>
  <c r="AF344" i="1"/>
  <c r="Y344" i="1" s="1"/>
  <c r="AF345" i="1"/>
  <c r="Y345" i="1" s="1"/>
  <c r="AF346" i="1"/>
  <c r="Y346" i="1" s="1"/>
  <c r="AF347" i="1"/>
  <c r="Y347" i="1" s="1"/>
  <c r="AF348" i="1"/>
  <c r="Y348" i="1" s="1"/>
  <c r="AF349" i="1"/>
  <c r="Y349" i="1" s="1"/>
  <c r="AF350" i="1"/>
  <c r="Y350" i="1" s="1"/>
  <c r="AF351" i="1"/>
  <c r="Y351" i="1" s="1"/>
  <c r="AF352" i="1"/>
  <c r="Y352" i="1" s="1"/>
  <c r="AF353" i="1"/>
  <c r="Y353" i="1" s="1"/>
  <c r="AF354" i="1"/>
  <c r="Y354" i="1" s="1"/>
  <c r="AF355" i="1"/>
  <c r="Y355" i="1" s="1"/>
  <c r="AF356" i="1"/>
  <c r="Y356" i="1" s="1"/>
  <c r="AF357" i="1"/>
  <c r="Y357" i="1" s="1"/>
  <c r="AF358" i="1"/>
  <c r="Y358" i="1" s="1"/>
  <c r="AF359" i="1"/>
  <c r="Y359" i="1" s="1"/>
  <c r="AF360" i="1"/>
  <c r="Y360" i="1" s="1"/>
  <c r="AF361" i="1"/>
  <c r="Y361" i="1" s="1"/>
  <c r="AF362" i="1"/>
  <c r="Y362" i="1" s="1"/>
  <c r="AF363" i="1"/>
  <c r="Y363" i="1" s="1"/>
  <c r="AF364" i="1"/>
  <c r="Y364" i="1" s="1"/>
  <c r="AF365" i="1"/>
  <c r="Y365" i="1" s="1"/>
  <c r="AF366" i="1"/>
  <c r="Y366" i="1" s="1"/>
  <c r="AF367" i="1"/>
  <c r="Y367" i="1" s="1"/>
  <c r="AF368" i="1"/>
  <c r="Y368" i="1" s="1"/>
  <c r="AF369" i="1"/>
  <c r="Y369" i="1" s="1"/>
  <c r="AF370" i="1"/>
  <c r="Y370" i="1" s="1"/>
  <c r="AF371" i="1"/>
  <c r="Y371" i="1" s="1"/>
  <c r="AF372" i="1"/>
  <c r="Y372" i="1" s="1"/>
  <c r="AF373" i="1"/>
  <c r="Y373" i="1" s="1"/>
  <c r="AF374" i="1"/>
  <c r="Y374" i="1" s="1"/>
  <c r="AF375" i="1"/>
  <c r="AF376" i="1"/>
  <c r="AF377" i="1"/>
  <c r="AF378" i="1"/>
  <c r="AF379" i="1"/>
  <c r="AF380" i="1"/>
  <c r="AF381" i="1"/>
  <c r="AF382" i="1"/>
  <c r="AF383" i="1"/>
  <c r="AF384" i="1"/>
  <c r="AF385" i="1"/>
  <c r="AF386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X284" i="1"/>
  <c r="X285" i="1"/>
  <c r="X286" i="1"/>
  <c r="X287" i="1"/>
  <c r="X288" i="1"/>
  <c r="X289" i="1"/>
  <c r="X290" i="1"/>
  <c r="X291" i="1"/>
  <c r="X292" i="1"/>
  <c r="X293" i="1"/>
  <c r="X294" i="1"/>
  <c r="X295" i="1"/>
  <c r="X296" i="1"/>
  <c r="X297" i="1"/>
  <c r="X298" i="1"/>
  <c r="X299" i="1"/>
  <c r="X300" i="1"/>
  <c r="X301" i="1"/>
  <c r="X302" i="1"/>
  <c r="X303" i="1"/>
  <c r="X304" i="1"/>
  <c r="X305" i="1"/>
  <c r="X306" i="1"/>
  <c r="X307" i="1"/>
  <c r="X308" i="1"/>
  <c r="X309" i="1"/>
  <c r="X310" i="1"/>
  <c r="X311" i="1"/>
  <c r="X312" i="1"/>
  <c r="X313" i="1"/>
  <c r="X314" i="1"/>
  <c r="X315" i="1"/>
  <c r="X316" i="1"/>
  <c r="X317" i="1"/>
  <c r="X318" i="1"/>
  <c r="X319" i="1"/>
  <c r="X320" i="1"/>
  <c r="X321" i="1"/>
  <c r="X322" i="1"/>
  <c r="X323" i="1"/>
  <c r="X324" i="1"/>
  <c r="X325" i="1"/>
  <c r="X326" i="1"/>
  <c r="X327" i="1"/>
  <c r="X328" i="1"/>
  <c r="X329" i="1"/>
  <c r="X330" i="1"/>
  <c r="X331" i="1"/>
  <c r="X332" i="1"/>
  <c r="X333" i="1"/>
  <c r="X334" i="1"/>
  <c r="X335" i="1"/>
  <c r="X336" i="1"/>
  <c r="X337" i="1"/>
  <c r="X338" i="1"/>
  <c r="X339" i="1"/>
  <c r="X340" i="1"/>
  <c r="X341" i="1"/>
  <c r="X342" i="1"/>
  <c r="X343" i="1"/>
  <c r="X344" i="1"/>
  <c r="X345" i="1"/>
  <c r="X346" i="1"/>
  <c r="X347" i="1"/>
  <c r="X348" i="1"/>
  <c r="X349" i="1"/>
  <c r="X350" i="1"/>
  <c r="X351" i="1"/>
  <c r="X352" i="1"/>
  <c r="X353" i="1"/>
  <c r="X354" i="1"/>
  <c r="X355" i="1"/>
  <c r="X356" i="1"/>
  <c r="X357" i="1"/>
  <c r="X358" i="1"/>
  <c r="X359" i="1"/>
  <c r="X360" i="1"/>
  <c r="X361" i="1"/>
  <c r="X362" i="1"/>
  <c r="X363" i="1"/>
  <c r="T17" i="1" l="1"/>
  <c r="Y17" i="1" s="1"/>
  <c r="AB17" i="1"/>
  <c r="AG17" i="1" s="1"/>
  <c r="AC17" i="1"/>
  <c r="AD17" i="1"/>
  <c r="AE17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2" i="1"/>
  <c r="AO123" i="1"/>
  <c r="AO124" i="1"/>
  <c r="AO125" i="1"/>
  <c r="AO126" i="1"/>
  <c r="AO127" i="1"/>
  <c r="AO128" i="1"/>
  <c r="AO129" i="1"/>
  <c r="AO130" i="1"/>
  <c r="AO131" i="1"/>
  <c r="AO132" i="1"/>
  <c r="AO133" i="1"/>
  <c r="AO134" i="1"/>
  <c r="AO135" i="1"/>
  <c r="AO136" i="1"/>
  <c r="AO137" i="1"/>
  <c r="AO138" i="1"/>
  <c r="AO139" i="1"/>
  <c r="AO140" i="1"/>
  <c r="AO141" i="1"/>
  <c r="AO142" i="1"/>
  <c r="AO143" i="1"/>
  <c r="AO144" i="1"/>
  <c r="AO145" i="1"/>
  <c r="AO146" i="1"/>
  <c r="AO147" i="1"/>
  <c r="AO148" i="1"/>
  <c r="AO149" i="1"/>
  <c r="AO150" i="1"/>
  <c r="AO151" i="1"/>
  <c r="AO152" i="1"/>
  <c r="AO153" i="1"/>
  <c r="AO154" i="1"/>
  <c r="AO155" i="1"/>
  <c r="AO156" i="1"/>
  <c r="AO157" i="1"/>
  <c r="AO158" i="1"/>
  <c r="AO159" i="1"/>
  <c r="AO160" i="1"/>
  <c r="AO161" i="1"/>
  <c r="AO162" i="1"/>
  <c r="AO163" i="1"/>
  <c r="AO164" i="1"/>
  <c r="AO165" i="1"/>
  <c r="AO166" i="1"/>
  <c r="AO167" i="1"/>
  <c r="AO168" i="1"/>
  <c r="AO169" i="1"/>
  <c r="AO170" i="1"/>
  <c r="AO171" i="1"/>
  <c r="AO172" i="1"/>
  <c r="AO173" i="1"/>
  <c r="AO174" i="1"/>
  <c r="AO175" i="1"/>
  <c r="AO176" i="1"/>
  <c r="AO177" i="1"/>
  <c r="AO178" i="1"/>
  <c r="AO179" i="1"/>
  <c r="AO180" i="1"/>
  <c r="AO181" i="1"/>
  <c r="AO182" i="1"/>
  <c r="AO183" i="1"/>
  <c r="AO184" i="1"/>
  <c r="AO185" i="1"/>
  <c r="AO186" i="1"/>
  <c r="AO187" i="1"/>
  <c r="AO188" i="1"/>
  <c r="AO189" i="1"/>
  <c r="AO190" i="1"/>
  <c r="AO191" i="1"/>
  <c r="AO192" i="1"/>
  <c r="AO193" i="1"/>
  <c r="AO194" i="1"/>
  <c r="AO195" i="1"/>
  <c r="AO196" i="1"/>
  <c r="AO197" i="1"/>
  <c r="AO198" i="1"/>
  <c r="AO199" i="1"/>
  <c r="AO200" i="1"/>
  <c r="AO13" i="1"/>
  <c r="AO12" i="1"/>
  <c r="U17" i="1" l="1"/>
  <c r="V17" i="1"/>
  <c r="W17" i="1"/>
  <c r="AQ9" i="1" l="1"/>
  <c r="AE19" i="1" l="1"/>
  <c r="AE21" i="1"/>
  <c r="AE22" i="1"/>
  <c r="AE23" i="1"/>
  <c r="AE24" i="1"/>
  <c r="AE25" i="1"/>
  <c r="AE26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49" i="1"/>
  <c r="AE50" i="1"/>
  <c r="AE51" i="1"/>
  <c r="AE52" i="1"/>
  <c r="AE53" i="1"/>
  <c r="AE54" i="1"/>
  <c r="AE55" i="1"/>
  <c r="AE56" i="1"/>
  <c r="AE57" i="1"/>
  <c r="AE58" i="1"/>
  <c r="AE59" i="1"/>
  <c r="AE60" i="1"/>
  <c r="AE61" i="1"/>
  <c r="AE62" i="1"/>
  <c r="AE63" i="1"/>
  <c r="AE64" i="1"/>
  <c r="AE65" i="1"/>
  <c r="AE66" i="1"/>
  <c r="AE67" i="1"/>
  <c r="AE68" i="1"/>
  <c r="AE69" i="1"/>
  <c r="AE70" i="1"/>
  <c r="AE71" i="1"/>
  <c r="AE72" i="1"/>
  <c r="AE73" i="1"/>
  <c r="AE74" i="1"/>
  <c r="AE75" i="1"/>
  <c r="AE76" i="1"/>
  <c r="AE77" i="1"/>
  <c r="AE78" i="1"/>
  <c r="AE79" i="1"/>
  <c r="AE80" i="1"/>
  <c r="AE81" i="1"/>
  <c r="AE82" i="1"/>
  <c r="AE83" i="1"/>
  <c r="AE84" i="1"/>
  <c r="AE85" i="1"/>
  <c r="AE86" i="1"/>
  <c r="AE87" i="1"/>
  <c r="AE88" i="1"/>
  <c r="AE89" i="1"/>
  <c r="AE90" i="1"/>
  <c r="AE91" i="1"/>
  <c r="AE92" i="1"/>
  <c r="AE93" i="1"/>
  <c r="AE94" i="1"/>
  <c r="AE95" i="1"/>
  <c r="AE96" i="1"/>
  <c r="AE97" i="1"/>
  <c r="AE98" i="1"/>
  <c r="AE99" i="1"/>
  <c r="AE100" i="1"/>
  <c r="AE101" i="1"/>
  <c r="AE102" i="1"/>
  <c r="AE103" i="1"/>
  <c r="AE104" i="1"/>
  <c r="AE105" i="1"/>
  <c r="AE106" i="1"/>
  <c r="AE107" i="1"/>
  <c r="AE108" i="1"/>
  <c r="AE109" i="1"/>
  <c r="AE110" i="1"/>
  <c r="AE111" i="1"/>
  <c r="AE112" i="1"/>
  <c r="AE113" i="1"/>
  <c r="AE114" i="1"/>
  <c r="AE115" i="1"/>
  <c r="AE116" i="1"/>
  <c r="AE117" i="1"/>
  <c r="AE118" i="1"/>
  <c r="AE119" i="1"/>
  <c r="AE120" i="1"/>
  <c r="AE121" i="1"/>
  <c r="AE122" i="1"/>
  <c r="AE123" i="1"/>
  <c r="AE124" i="1"/>
  <c r="AE125" i="1"/>
  <c r="AE126" i="1"/>
  <c r="AE127" i="1"/>
  <c r="AE128" i="1"/>
  <c r="AE129" i="1"/>
  <c r="AE130" i="1"/>
  <c r="AE131" i="1"/>
  <c r="AE132" i="1"/>
  <c r="AE133" i="1"/>
  <c r="AE134" i="1"/>
  <c r="AE135" i="1"/>
  <c r="AE136" i="1"/>
  <c r="AE137" i="1"/>
  <c r="AE138" i="1"/>
  <c r="AE139" i="1"/>
  <c r="AE140" i="1"/>
  <c r="AE141" i="1"/>
  <c r="AE142" i="1"/>
  <c r="AE143" i="1"/>
  <c r="AE144" i="1"/>
  <c r="AE145" i="1"/>
  <c r="AE146" i="1"/>
  <c r="AE147" i="1"/>
  <c r="AE148" i="1"/>
  <c r="AE149" i="1"/>
  <c r="AE150" i="1"/>
  <c r="AE151" i="1"/>
  <c r="AE152" i="1"/>
  <c r="AE153" i="1"/>
  <c r="AE154" i="1"/>
  <c r="AE155" i="1"/>
  <c r="AE156" i="1"/>
  <c r="AE157" i="1"/>
  <c r="AE158" i="1"/>
  <c r="AE159" i="1"/>
  <c r="AE160" i="1"/>
  <c r="AE161" i="1"/>
  <c r="AE162" i="1"/>
  <c r="AE163" i="1"/>
  <c r="AE164" i="1"/>
  <c r="AE165" i="1"/>
  <c r="AE166" i="1"/>
  <c r="AE167" i="1"/>
  <c r="AE168" i="1"/>
  <c r="AE169" i="1"/>
  <c r="AE170" i="1"/>
  <c r="AE171" i="1"/>
  <c r="AE172" i="1"/>
  <c r="AE173" i="1"/>
  <c r="AE174" i="1"/>
  <c r="AE175" i="1"/>
  <c r="AE176" i="1"/>
  <c r="AE177" i="1"/>
  <c r="AE178" i="1"/>
  <c r="AE179" i="1"/>
  <c r="AE180" i="1"/>
  <c r="AE181" i="1"/>
  <c r="AE183" i="1"/>
  <c r="AE184" i="1"/>
  <c r="AE185" i="1"/>
  <c r="AE186" i="1"/>
  <c r="AE187" i="1"/>
  <c r="AE188" i="1"/>
  <c r="AE189" i="1"/>
  <c r="AE190" i="1"/>
  <c r="AE191" i="1"/>
  <c r="AE192" i="1"/>
  <c r="AE193" i="1"/>
  <c r="AE194" i="1"/>
  <c r="AE195" i="1"/>
  <c r="AE196" i="1"/>
  <c r="AE197" i="1"/>
  <c r="AE198" i="1"/>
  <c r="AE199" i="1"/>
  <c r="AE200" i="1"/>
  <c r="AE201" i="1"/>
  <c r="AE202" i="1"/>
  <c r="AE203" i="1"/>
  <c r="AE204" i="1"/>
  <c r="AE205" i="1"/>
  <c r="AE206" i="1"/>
  <c r="AE207" i="1"/>
  <c r="AE208" i="1"/>
  <c r="AE209" i="1"/>
  <c r="AE210" i="1"/>
  <c r="AE211" i="1"/>
  <c r="AE212" i="1"/>
  <c r="AE213" i="1"/>
  <c r="AE214" i="1"/>
  <c r="AE215" i="1"/>
  <c r="AE216" i="1"/>
  <c r="AE217" i="1"/>
  <c r="AE218" i="1"/>
  <c r="AE219" i="1"/>
  <c r="AE220" i="1"/>
  <c r="AE221" i="1"/>
  <c r="AE222" i="1"/>
  <c r="AE223" i="1"/>
  <c r="AE224" i="1"/>
  <c r="AE225" i="1"/>
  <c r="AE226" i="1"/>
  <c r="AE227" i="1"/>
  <c r="AE228" i="1"/>
  <c r="AE229" i="1"/>
  <c r="AE230" i="1"/>
  <c r="AE231" i="1"/>
  <c r="AE232" i="1"/>
  <c r="AE233" i="1"/>
  <c r="AE234" i="1"/>
  <c r="AE235" i="1"/>
  <c r="AE236" i="1"/>
  <c r="AE237" i="1"/>
  <c r="AE238" i="1"/>
  <c r="AE239" i="1"/>
  <c r="AE240" i="1"/>
  <c r="AE241" i="1"/>
  <c r="AE242" i="1"/>
  <c r="AE243" i="1"/>
  <c r="AE244" i="1"/>
  <c r="AE245" i="1"/>
  <c r="AE246" i="1"/>
  <c r="AE247" i="1"/>
  <c r="AE248" i="1"/>
  <c r="AE249" i="1"/>
  <c r="AE250" i="1"/>
  <c r="AE251" i="1"/>
  <c r="AE252" i="1"/>
  <c r="AE253" i="1"/>
  <c r="AE254" i="1"/>
  <c r="AE255" i="1"/>
  <c r="AE256" i="1"/>
  <c r="AE257" i="1"/>
  <c r="AE258" i="1"/>
  <c r="AE259" i="1"/>
  <c r="AE260" i="1"/>
  <c r="AE261" i="1"/>
  <c r="AE262" i="1"/>
  <c r="AE263" i="1"/>
  <c r="AE264" i="1"/>
  <c r="AE265" i="1"/>
  <c r="AE266" i="1"/>
  <c r="AE267" i="1"/>
  <c r="AE268" i="1"/>
  <c r="AE269" i="1"/>
  <c r="AE270" i="1"/>
  <c r="AE271" i="1"/>
  <c r="AE272" i="1"/>
  <c r="AE273" i="1"/>
  <c r="AE274" i="1"/>
  <c r="AE275" i="1"/>
  <c r="AE276" i="1"/>
  <c r="AE277" i="1"/>
  <c r="AE278" i="1"/>
  <c r="AE279" i="1"/>
  <c r="AE280" i="1"/>
  <c r="AE281" i="1"/>
  <c r="AE282" i="1"/>
  <c r="AE283" i="1"/>
  <c r="AE284" i="1"/>
  <c r="AE285" i="1"/>
  <c r="AE286" i="1"/>
  <c r="AE287" i="1"/>
  <c r="AE288" i="1"/>
  <c r="AE289" i="1"/>
  <c r="AE290" i="1"/>
  <c r="AE291" i="1"/>
  <c r="AE292" i="1"/>
  <c r="AE293" i="1"/>
  <c r="AE294" i="1"/>
  <c r="AE295" i="1"/>
  <c r="AE296" i="1"/>
  <c r="AE297" i="1"/>
  <c r="AE298" i="1"/>
  <c r="AE299" i="1"/>
  <c r="AE300" i="1"/>
  <c r="AE301" i="1"/>
  <c r="AE302" i="1"/>
  <c r="AE303" i="1"/>
  <c r="AE304" i="1"/>
  <c r="AE305" i="1"/>
  <c r="AE306" i="1"/>
  <c r="AE307" i="1"/>
  <c r="AE308" i="1"/>
  <c r="AE309" i="1"/>
  <c r="AE310" i="1"/>
  <c r="AE311" i="1"/>
  <c r="AE312" i="1"/>
  <c r="AE313" i="1"/>
  <c r="AE314" i="1"/>
  <c r="AE315" i="1"/>
  <c r="AE316" i="1"/>
  <c r="AE317" i="1"/>
  <c r="AE318" i="1"/>
  <c r="AE319" i="1"/>
  <c r="AE320" i="1"/>
  <c r="AE321" i="1"/>
  <c r="AE322" i="1"/>
  <c r="AE323" i="1"/>
  <c r="AE324" i="1"/>
  <c r="AE325" i="1"/>
  <c r="AE326" i="1"/>
  <c r="AE327" i="1"/>
  <c r="AE328" i="1"/>
  <c r="AE329" i="1"/>
  <c r="AE330" i="1"/>
  <c r="AE331" i="1"/>
  <c r="AE332" i="1"/>
  <c r="AE333" i="1"/>
  <c r="AE334" i="1"/>
  <c r="AE335" i="1"/>
  <c r="AE336" i="1"/>
  <c r="AE337" i="1"/>
  <c r="AE338" i="1"/>
  <c r="AE339" i="1"/>
  <c r="AE340" i="1"/>
  <c r="AE341" i="1"/>
  <c r="AE342" i="1"/>
  <c r="AE343" i="1"/>
  <c r="AE344" i="1"/>
  <c r="AE345" i="1"/>
  <c r="AE346" i="1"/>
  <c r="AE347" i="1"/>
  <c r="AE348" i="1"/>
  <c r="AE349" i="1"/>
  <c r="AE350" i="1"/>
  <c r="AE351" i="1"/>
  <c r="AE352" i="1"/>
  <c r="AE353" i="1"/>
  <c r="AE354" i="1"/>
  <c r="AE355" i="1"/>
  <c r="AE356" i="1"/>
  <c r="AE357" i="1"/>
  <c r="AE358" i="1"/>
  <c r="AE359" i="1"/>
  <c r="AE360" i="1"/>
  <c r="AE361" i="1"/>
  <c r="AE362" i="1"/>
  <c r="AE363" i="1"/>
  <c r="AE364" i="1"/>
  <c r="AE365" i="1"/>
  <c r="AE366" i="1"/>
  <c r="AE367" i="1"/>
  <c r="AE368" i="1"/>
  <c r="AE369" i="1"/>
  <c r="AE370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F106" i="1" s="1"/>
  <c r="AD107" i="1"/>
  <c r="AF107" i="1" s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F182" i="1" s="1"/>
  <c r="AD183" i="1"/>
  <c r="AF183" i="1" s="1"/>
  <c r="AD184" i="1"/>
  <c r="AD185" i="1"/>
  <c r="AF185" i="1" s="1"/>
  <c r="AD186" i="1"/>
  <c r="AD187" i="1"/>
  <c r="AD188" i="1"/>
  <c r="AD189" i="1"/>
  <c r="AD190" i="1"/>
  <c r="AD191" i="1"/>
  <c r="AD192" i="1"/>
  <c r="AD193" i="1"/>
  <c r="AD194" i="1"/>
  <c r="AD195" i="1"/>
  <c r="AD196" i="1"/>
  <c r="AD197" i="1"/>
  <c r="AD198" i="1"/>
  <c r="AD199" i="1"/>
  <c r="AD200" i="1"/>
  <c r="AF200" i="1" s="1"/>
  <c r="AD201" i="1"/>
  <c r="AD202" i="1"/>
  <c r="AD203" i="1"/>
  <c r="AD204" i="1"/>
  <c r="AD205" i="1"/>
  <c r="AD206" i="1"/>
  <c r="AD207" i="1"/>
  <c r="AD208" i="1"/>
  <c r="AD209" i="1"/>
  <c r="AD210" i="1"/>
  <c r="AD211" i="1"/>
  <c r="AD212" i="1"/>
  <c r="AD213" i="1"/>
  <c r="AD214" i="1"/>
  <c r="AD215" i="1"/>
  <c r="AD216" i="1"/>
  <c r="AD217" i="1"/>
  <c r="AD218" i="1"/>
  <c r="AD219" i="1"/>
  <c r="AD220" i="1"/>
  <c r="AD221" i="1"/>
  <c r="AD222" i="1"/>
  <c r="AD223" i="1"/>
  <c r="AD224" i="1"/>
  <c r="AD225" i="1"/>
  <c r="AD226" i="1"/>
  <c r="AD227" i="1"/>
  <c r="AD228" i="1"/>
  <c r="AD229" i="1"/>
  <c r="AD230" i="1"/>
  <c r="AD231" i="1"/>
  <c r="AD232" i="1"/>
  <c r="AD233" i="1"/>
  <c r="AD234" i="1"/>
  <c r="AD235" i="1"/>
  <c r="AD236" i="1"/>
  <c r="AD237" i="1"/>
  <c r="AD238" i="1"/>
  <c r="AD239" i="1"/>
  <c r="AD240" i="1"/>
  <c r="AD241" i="1"/>
  <c r="AD242" i="1"/>
  <c r="AD243" i="1"/>
  <c r="AD244" i="1"/>
  <c r="AD245" i="1"/>
  <c r="AD246" i="1"/>
  <c r="AD247" i="1"/>
  <c r="AD248" i="1"/>
  <c r="AD249" i="1"/>
  <c r="AD250" i="1"/>
  <c r="AD251" i="1"/>
  <c r="AD252" i="1"/>
  <c r="AD253" i="1"/>
  <c r="AD254" i="1"/>
  <c r="AD255" i="1"/>
  <c r="AD256" i="1"/>
  <c r="AD257" i="1"/>
  <c r="AD258" i="1"/>
  <c r="AD259" i="1"/>
  <c r="AD260" i="1"/>
  <c r="AD261" i="1"/>
  <c r="AD262" i="1"/>
  <c r="AD263" i="1"/>
  <c r="AD264" i="1"/>
  <c r="AD265" i="1"/>
  <c r="AD266" i="1"/>
  <c r="AD267" i="1"/>
  <c r="AD268" i="1"/>
  <c r="AD269" i="1"/>
  <c r="AD270" i="1"/>
  <c r="AD271" i="1"/>
  <c r="AD272" i="1"/>
  <c r="AD273" i="1"/>
  <c r="AD274" i="1"/>
  <c r="AD275" i="1"/>
  <c r="AD276" i="1"/>
  <c r="AD277" i="1"/>
  <c r="AD278" i="1"/>
  <c r="AD279" i="1"/>
  <c r="AD280" i="1"/>
  <c r="AD281" i="1"/>
  <c r="AD282" i="1"/>
  <c r="AD283" i="1"/>
  <c r="AD284" i="1"/>
  <c r="AD285" i="1"/>
  <c r="AD286" i="1"/>
  <c r="AD287" i="1"/>
  <c r="AD288" i="1"/>
  <c r="AD289" i="1"/>
  <c r="AD290" i="1"/>
  <c r="AD291" i="1"/>
  <c r="AD292" i="1"/>
  <c r="AD293" i="1"/>
  <c r="AD294" i="1"/>
  <c r="AD295" i="1"/>
  <c r="AD296" i="1"/>
  <c r="AD297" i="1"/>
  <c r="AD298" i="1"/>
  <c r="AD299" i="1"/>
  <c r="AD300" i="1"/>
  <c r="AD301" i="1"/>
  <c r="AD302" i="1"/>
  <c r="AD303" i="1"/>
  <c r="AD304" i="1"/>
  <c r="AD305" i="1"/>
  <c r="AD306" i="1"/>
  <c r="AD307" i="1"/>
  <c r="AD308" i="1"/>
  <c r="AD309" i="1"/>
  <c r="AD310" i="1"/>
  <c r="AD311" i="1"/>
  <c r="AD312" i="1"/>
  <c r="AD313" i="1"/>
  <c r="AD314" i="1"/>
  <c r="AD315" i="1"/>
  <c r="AD316" i="1"/>
  <c r="AD317" i="1"/>
  <c r="AD318" i="1"/>
  <c r="AD319" i="1"/>
  <c r="AD320" i="1"/>
  <c r="AD321" i="1"/>
  <c r="AD322" i="1"/>
  <c r="AD323" i="1"/>
  <c r="AD324" i="1"/>
  <c r="AD325" i="1"/>
  <c r="AD326" i="1"/>
  <c r="AD327" i="1"/>
  <c r="AD328" i="1"/>
  <c r="AD329" i="1"/>
  <c r="AD330" i="1"/>
  <c r="AD331" i="1"/>
  <c r="AD332" i="1"/>
  <c r="AD333" i="1"/>
  <c r="AD334" i="1"/>
  <c r="AD335" i="1"/>
  <c r="AD12" i="1" l="1"/>
  <c r="AF12" i="1" s="1"/>
  <c r="T15" i="1"/>
  <c r="Y15" i="1" s="1"/>
  <c r="AD18" i="1"/>
  <c r="AD336" i="1"/>
  <c r="AD337" i="1"/>
  <c r="AD338" i="1"/>
  <c r="AD339" i="1"/>
  <c r="AD340" i="1"/>
  <c r="AD341" i="1"/>
  <c r="AD342" i="1"/>
  <c r="AD343" i="1"/>
  <c r="AD344" i="1"/>
  <c r="AD345" i="1"/>
  <c r="AD346" i="1"/>
  <c r="AD347" i="1"/>
  <c r="AD348" i="1"/>
  <c r="AD349" i="1"/>
  <c r="AD350" i="1"/>
  <c r="U15" i="1" l="1"/>
  <c r="AD14" i="1"/>
  <c r="AF14" i="1" s="1"/>
  <c r="AD15" i="1"/>
  <c r="AF15" i="1" s="1"/>
  <c r="AD16" i="1"/>
  <c r="AF16" i="1" s="1"/>
  <c r="AD13" i="1"/>
  <c r="AF13" i="1" s="1"/>
  <c r="AD351" i="1"/>
  <c r="AD352" i="1"/>
  <c r="AD353" i="1"/>
  <c r="AD354" i="1"/>
  <c r="AD355" i="1"/>
  <c r="AD356" i="1"/>
  <c r="AD357" i="1"/>
  <c r="AD358" i="1"/>
  <c r="AD359" i="1"/>
  <c r="AD360" i="1"/>
  <c r="AD361" i="1"/>
  <c r="AD362" i="1"/>
  <c r="AD363" i="1"/>
  <c r="AD364" i="1"/>
  <c r="AD365" i="1"/>
  <c r="AD366" i="1"/>
  <c r="AD367" i="1"/>
  <c r="AD368" i="1"/>
  <c r="AD369" i="1"/>
  <c r="AD370" i="1"/>
  <c r="AD371" i="1"/>
  <c r="AD372" i="1"/>
  <c r="AD373" i="1"/>
  <c r="AD374" i="1"/>
  <c r="AD375" i="1"/>
  <c r="AD376" i="1"/>
  <c r="AD377" i="1"/>
  <c r="T12" i="1"/>
  <c r="AC13" i="1"/>
  <c r="AE13" i="1" s="1"/>
  <c r="AC14" i="1"/>
  <c r="AE14" i="1" s="1"/>
  <c r="AC15" i="1"/>
  <c r="AE15" i="1" s="1"/>
  <c r="AC16" i="1"/>
  <c r="AE16" i="1" s="1"/>
  <c r="AC18" i="1"/>
  <c r="AE18" i="1" s="1"/>
  <c r="AC19" i="1"/>
  <c r="AC20" i="1"/>
  <c r="AE20" i="1" s="1"/>
  <c r="AC21" i="1"/>
  <c r="AC22" i="1"/>
  <c r="AC23" i="1"/>
  <c r="AC24" i="1"/>
  <c r="AC25" i="1"/>
  <c r="AC26" i="1"/>
  <c r="AC27" i="1"/>
  <c r="AE27" i="1" s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E182" i="1" s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08" i="1"/>
  <c r="AC209" i="1"/>
  <c r="AC210" i="1"/>
  <c r="AC211" i="1"/>
  <c r="AC212" i="1"/>
  <c r="AC213" i="1"/>
  <c r="AC214" i="1"/>
  <c r="AC215" i="1"/>
  <c r="AC216" i="1"/>
  <c r="AC217" i="1"/>
  <c r="AC218" i="1"/>
  <c r="AC219" i="1"/>
  <c r="AC220" i="1"/>
  <c r="AC221" i="1"/>
  <c r="AC222" i="1"/>
  <c r="AC223" i="1"/>
  <c r="AC224" i="1"/>
  <c r="AC225" i="1"/>
  <c r="AC226" i="1"/>
  <c r="AC227" i="1"/>
  <c r="AC228" i="1"/>
  <c r="AC229" i="1"/>
  <c r="AC230" i="1"/>
  <c r="AC231" i="1"/>
  <c r="AC232" i="1"/>
  <c r="AC233" i="1"/>
  <c r="AC234" i="1"/>
  <c r="AC235" i="1"/>
  <c r="AC236" i="1"/>
  <c r="AC237" i="1"/>
  <c r="AC238" i="1"/>
  <c r="AC239" i="1"/>
  <c r="AC240" i="1"/>
  <c r="AC241" i="1"/>
  <c r="AC242" i="1"/>
  <c r="AC243" i="1"/>
  <c r="AC244" i="1"/>
  <c r="AC245" i="1"/>
  <c r="AC246" i="1"/>
  <c r="AC247" i="1"/>
  <c r="AC248" i="1"/>
  <c r="AC249" i="1"/>
  <c r="AC250" i="1"/>
  <c r="AC251" i="1"/>
  <c r="AC252" i="1"/>
  <c r="AC253" i="1"/>
  <c r="AC254" i="1"/>
  <c r="AC255" i="1"/>
  <c r="AC256" i="1"/>
  <c r="AC257" i="1"/>
  <c r="AC258" i="1"/>
  <c r="AC259" i="1"/>
  <c r="AC260" i="1"/>
  <c r="AC261" i="1"/>
  <c r="AC262" i="1"/>
  <c r="AC263" i="1"/>
  <c r="AC264" i="1"/>
  <c r="AC265" i="1"/>
  <c r="AC266" i="1"/>
  <c r="AC267" i="1"/>
  <c r="AC268" i="1"/>
  <c r="AC269" i="1"/>
  <c r="AC270" i="1"/>
  <c r="AC271" i="1"/>
  <c r="AC272" i="1"/>
  <c r="AC273" i="1"/>
  <c r="AC274" i="1"/>
  <c r="AC275" i="1"/>
  <c r="AC276" i="1"/>
  <c r="AC277" i="1"/>
  <c r="AC278" i="1"/>
  <c r="AC279" i="1"/>
  <c r="AC280" i="1"/>
  <c r="AC281" i="1"/>
  <c r="AC282" i="1"/>
  <c r="AC283" i="1"/>
  <c r="AC284" i="1"/>
  <c r="AB14" i="1"/>
  <c r="AB15" i="1"/>
  <c r="AB16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125" i="1"/>
  <c r="AB126" i="1"/>
  <c r="AB127" i="1"/>
  <c r="AB128" i="1"/>
  <c r="AB129" i="1"/>
  <c r="AB130" i="1"/>
  <c r="AB131" i="1"/>
  <c r="AB132" i="1"/>
  <c r="AB133" i="1"/>
  <c r="AB134" i="1"/>
  <c r="AB135" i="1"/>
  <c r="AB136" i="1"/>
  <c r="AB137" i="1"/>
  <c r="AB138" i="1"/>
  <c r="AB139" i="1"/>
  <c r="AB140" i="1"/>
  <c r="AB141" i="1"/>
  <c r="AB142" i="1"/>
  <c r="AB143" i="1"/>
  <c r="AB144" i="1"/>
  <c r="AB145" i="1"/>
  <c r="AB146" i="1"/>
  <c r="AB147" i="1"/>
  <c r="AB148" i="1"/>
  <c r="AB149" i="1"/>
  <c r="AB150" i="1"/>
  <c r="AB151" i="1"/>
  <c r="AB152" i="1"/>
  <c r="AB153" i="1"/>
  <c r="AB154" i="1"/>
  <c r="AB155" i="1"/>
  <c r="AB156" i="1"/>
  <c r="AB157" i="1"/>
  <c r="AB158" i="1"/>
  <c r="AB159" i="1"/>
  <c r="AB160" i="1"/>
  <c r="AB161" i="1"/>
  <c r="AB162" i="1"/>
  <c r="AB163" i="1"/>
  <c r="AB164" i="1"/>
  <c r="AB165" i="1"/>
  <c r="AB166" i="1"/>
  <c r="AB167" i="1"/>
  <c r="AB168" i="1"/>
  <c r="AB169" i="1"/>
  <c r="AB170" i="1"/>
  <c r="AB171" i="1"/>
  <c r="AB172" i="1"/>
  <c r="AB173" i="1"/>
  <c r="AB174" i="1"/>
  <c r="AB175" i="1"/>
  <c r="AB176" i="1"/>
  <c r="AB177" i="1"/>
  <c r="AB178" i="1"/>
  <c r="AB179" i="1"/>
  <c r="AB180" i="1"/>
  <c r="AB181" i="1"/>
  <c r="AB182" i="1"/>
  <c r="AB183" i="1"/>
  <c r="AB184" i="1"/>
  <c r="AB185" i="1"/>
  <c r="AB186" i="1"/>
  <c r="AB187" i="1"/>
  <c r="AB188" i="1"/>
  <c r="AB189" i="1"/>
  <c r="AB190" i="1"/>
  <c r="AB191" i="1"/>
  <c r="AB192" i="1"/>
  <c r="AB193" i="1"/>
  <c r="AB194" i="1"/>
  <c r="AB195" i="1"/>
  <c r="AB196" i="1"/>
  <c r="AB197" i="1"/>
  <c r="AB198" i="1"/>
  <c r="AB199" i="1"/>
  <c r="AB200" i="1"/>
  <c r="AB201" i="1"/>
  <c r="AB202" i="1"/>
  <c r="AB203" i="1"/>
  <c r="AB204" i="1"/>
  <c r="AB205" i="1"/>
  <c r="AB206" i="1"/>
  <c r="AB207" i="1"/>
  <c r="AB208" i="1"/>
  <c r="AB209" i="1"/>
  <c r="AB210" i="1"/>
  <c r="AB211" i="1"/>
  <c r="AB212" i="1"/>
  <c r="AB213" i="1"/>
  <c r="AB214" i="1"/>
  <c r="AB215" i="1"/>
  <c r="AB216" i="1"/>
  <c r="AB217" i="1"/>
  <c r="AB218" i="1"/>
  <c r="AB219" i="1"/>
  <c r="AB220" i="1"/>
  <c r="AB221" i="1"/>
  <c r="AB222" i="1"/>
  <c r="AB223" i="1"/>
  <c r="AB224" i="1"/>
  <c r="AB225" i="1"/>
  <c r="AB226" i="1"/>
  <c r="AB227" i="1"/>
  <c r="AB228" i="1"/>
  <c r="AB229" i="1"/>
  <c r="AB230" i="1"/>
  <c r="AB231" i="1"/>
  <c r="AB232" i="1"/>
  <c r="AB233" i="1"/>
  <c r="AB234" i="1"/>
  <c r="AB235" i="1"/>
  <c r="AB236" i="1"/>
  <c r="AB237" i="1"/>
  <c r="AB238" i="1"/>
  <c r="AB239" i="1"/>
  <c r="AB240" i="1"/>
  <c r="AB241" i="1"/>
  <c r="AB242" i="1"/>
  <c r="AB243" i="1"/>
  <c r="AB244" i="1"/>
  <c r="AB245" i="1"/>
  <c r="AB246" i="1"/>
  <c r="AB247" i="1"/>
  <c r="AB248" i="1"/>
  <c r="AB249" i="1"/>
  <c r="AB250" i="1"/>
  <c r="AB251" i="1"/>
  <c r="AB252" i="1"/>
  <c r="AB253" i="1"/>
  <c r="AB254" i="1"/>
  <c r="AB255" i="1"/>
  <c r="AB256" i="1"/>
  <c r="AB257" i="1"/>
  <c r="AB258" i="1"/>
  <c r="AB259" i="1"/>
  <c r="AB260" i="1"/>
  <c r="AB261" i="1"/>
  <c r="AB262" i="1"/>
  <c r="AB263" i="1"/>
  <c r="AB264" i="1"/>
  <c r="AB265" i="1"/>
  <c r="AB266" i="1"/>
  <c r="AB267" i="1"/>
  <c r="AB268" i="1"/>
  <c r="AB269" i="1"/>
  <c r="AB270" i="1"/>
  <c r="AB13" i="1"/>
  <c r="AC12" i="1"/>
  <c r="AE12" i="1" s="1"/>
  <c r="A14" i="1" l="1"/>
  <c r="A15" i="1"/>
  <c r="A16" i="1"/>
  <c r="A19" i="1"/>
  <c r="A20" i="1"/>
  <c r="A22" i="1"/>
  <c r="A23" i="1"/>
  <c r="A24" i="1"/>
  <c r="A25" i="1"/>
  <c r="A27" i="1"/>
  <c r="A29" i="1"/>
  <c r="A31" i="1"/>
  <c r="A33" i="1"/>
  <c r="A35" i="1"/>
  <c r="A37" i="1"/>
  <c r="A39" i="1"/>
  <c r="A41" i="1"/>
  <c r="A43" i="1"/>
  <c r="A45" i="1"/>
  <c r="A47" i="1"/>
  <c r="A49" i="1"/>
  <c r="A51" i="1"/>
  <c r="A53" i="1"/>
  <c r="A55" i="1"/>
  <c r="A57" i="1"/>
  <c r="A59" i="1"/>
  <c r="A61" i="1"/>
  <c r="A63" i="1"/>
  <c r="A65" i="1"/>
  <c r="A67" i="1"/>
  <c r="A69" i="1"/>
  <c r="A71" i="1"/>
  <c r="A73" i="1"/>
  <c r="A75" i="1"/>
  <c r="A77" i="1"/>
  <c r="A79" i="1"/>
  <c r="A81" i="1"/>
  <c r="A83" i="1"/>
  <c r="A85" i="1"/>
  <c r="A87" i="1"/>
  <c r="A89" i="1"/>
  <c r="A91" i="1"/>
  <c r="A93" i="1"/>
  <c r="A95" i="1"/>
  <c r="A97" i="1"/>
  <c r="A99" i="1"/>
  <c r="A101" i="1"/>
  <c r="A103" i="1"/>
  <c r="A105" i="1"/>
  <c r="A107" i="1"/>
  <c r="A109" i="1"/>
  <c r="A111" i="1"/>
  <c r="A113" i="1"/>
  <c r="A115" i="1"/>
  <c r="A117" i="1"/>
  <c r="A119" i="1"/>
  <c r="A121" i="1"/>
  <c r="A123" i="1"/>
  <c r="A125" i="1"/>
  <c r="A127" i="1"/>
  <c r="A129" i="1"/>
  <c r="A131" i="1"/>
  <c r="A133" i="1"/>
  <c r="A135" i="1"/>
  <c r="A137" i="1"/>
  <c r="A139" i="1"/>
  <c r="A141" i="1"/>
  <c r="A143" i="1"/>
  <c r="A145" i="1"/>
  <c r="A147" i="1"/>
  <c r="A149" i="1"/>
  <c r="A151" i="1"/>
  <c r="A153" i="1"/>
  <c r="A155" i="1"/>
  <c r="A157" i="1"/>
  <c r="A159" i="1"/>
  <c r="A161" i="1"/>
  <c r="A163" i="1"/>
  <c r="A165" i="1"/>
  <c r="A167" i="1"/>
  <c r="A169" i="1"/>
  <c r="A171" i="1"/>
  <c r="A173" i="1"/>
  <c r="A175" i="1"/>
  <c r="A177" i="1"/>
  <c r="A179" i="1"/>
  <c r="A181" i="1"/>
  <c r="A183" i="1"/>
  <c r="A185" i="1"/>
  <c r="A187" i="1"/>
  <c r="A189" i="1"/>
  <c r="A191" i="1"/>
  <c r="A193" i="1"/>
  <c r="A13" i="1"/>
  <c r="A17" i="1"/>
  <c r="A18" i="1"/>
  <c r="A21" i="1"/>
  <c r="A26" i="1"/>
  <c r="A28" i="1"/>
  <c r="A30" i="1"/>
  <c r="A32" i="1"/>
  <c r="A34" i="1"/>
  <c r="A36" i="1"/>
  <c r="A38" i="1"/>
  <c r="A40" i="1"/>
  <c r="A42" i="1"/>
  <c r="A44" i="1"/>
  <c r="A46" i="1"/>
  <c r="A48" i="1"/>
  <c r="A50" i="1"/>
  <c r="A52" i="1"/>
  <c r="A54" i="1"/>
  <c r="A56" i="1"/>
  <c r="A58" i="1"/>
  <c r="A60" i="1"/>
  <c r="A62" i="1"/>
  <c r="A64" i="1"/>
  <c r="A66" i="1"/>
  <c r="A68" i="1"/>
  <c r="A70" i="1"/>
  <c r="A72" i="1"/>
  <c r="A74" i="1"/>
  <c r="A76" i="1"/>
  <c r="A78" i="1"/>
  <c r="A80" i="1"/>
  <c r="A82" i="1"/>
  <c r="A84" i="1"/>
  <c r="A86" i="1"/>
  <c r="A88" i="1"/>
  <c r="A90" i="1"/>
  <c r="A92" i="1"/>
  <c r="A94" i="1"/>
  <c r="A96" i="1"/>
  <c r="A98" i="1"/>
  <c r="A100" i="1"/>
  <c r="A102" i="1"/>
  <c r="A104" i="1"/>
  <c r="A106" i="1"/>
  <c r="A108" i="1"/>
  <c r="A110" i="1"/>
  <c r="A112" i="1"/>
  <c r="A114" i="1"/>
  <c r="A116" i="1"/>
  <c r="A118" i="1"/>
  <c r="A120" i="1"/>
  <c r="A122" i="1"/>
  <c r="A124" i="1"/>
  <c r="A126" i="1"/>
  <c r="A128" i="1"/>
  <c r="A130" i="1"/>
  <c r="A132" i="1"/>
  <c r="A134" i="1"/>
  <c r="A136" i="1"/>
  <c r="A138" i="1"/>
  <c r="A140" i="1"/>
  <c r="A142" i="1"/>
  <c r="A144" i="1"/>
  <c r="A146" i="1"/>
  <c r="A148" i="1"/>
  <c r="A150" i="1"/>
  <c r="A152" i="1"/>
  <c r="A154" i="1"/>
  <c r="A156" i="1"/>
  <c r="A158" i="1"/>
  <c r="A160" i="1"/>
  <c r="A162" i="1"/>
  <c r="A164" i="1"/>
  <c r="A166" i="1"/>
  <c r="A168" i="1"/>
  <c r="A170" i="1"/>
  <c r="A172" i="1"/>
  <c r="A174" i="1"/>
  <c r="A176" i="1"/>
  <c r="A178" i="1"/>
  <c r="A180" i="1"/>
  <c r="A182" i="1"/>
  <c r="A184" i="1"/>
  <c r="A186" i="1"/>
  <c r="A188" i="1"/>
  <c r="A190" i="1"/>
  <c r="A192" i="1"/>
  <c r="A194" i="1"/>
  <c r="A195" i="1"/>
  <c r="A196" i="1"/>
  <c r="A197" i="1"/>
  <c r="A198" i="1"/>
  <c r="A199" i="1"/>
  <c r="A200" i="1"/>
  <c r="M3" i="1" l="1"/>
  <c r="AB12" i="1"/>
  <c r="AG12" i="1" s="1"/>
  <c r="AG15" i="1"/>
  <c r="AG18" i="1"/>
  <c r="AG183" i="1"/>
  <c r="AB271" i="1"/>
  <c r="AB272" i="1"/>
  <c r="AB273" i="1"/>
  <c r="AB274" i="1"/>
  <c r="AB275" i="1"/>
  <c r="AB276" i="1"/>
  <c r="AB277" i="1"/>
  <c r="AB278" i="1"/>
  <c r="AB279" i="1"/>
  <c r="AB280" i="1"/>
  <c r="AB281" i="1"/>
  <c r="AB282" i="1"/>
  <c r="AB283" i="1"/>
  <c r="AB284" i="1"/>
  <c r="AB285" i="1"/>
  <c r="AB286" i="1"/>
  <c r="AB287" i="1"/>
  <c r="AB288" i="1"/>
  <c r="AB289" i="1"/>
  <c r="AB290" i="1"/>
  <c r="AB291" i="1"/>
  <c r="AB292" i="1"/>
  <c r="AB293" i="1"/>
  <c r="AB294" i="1"/>
  <c r="AB295" i="1"/>
  <c r="AG14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G73" i="1"/>
  <c r="AG74" i="1"/>
  <c r="AG75" i="1"/>
  <c r="AG76" i="1"/>
  <c r="AG77" i="1"/>
  <c r="AG78" i="1"/>
  <c r="AG79" i="1"/>
  <c r="AG80" i="1"/>
  <c r="AG81" i="1"/>
  <c r="AG82" i="1"/>
  <c r="AG83" i="1"/>
  <c r="AG84" i="1"/>
  <c r="AG85" i="1"/>
  <c r="AG86" i="1"/>
  <c r="AG87" i="1"/>
  <c r="AG88" i="1"/>
  <c r="AG89" i="1"/>
  <c r="AG90" i="1"/>
  <c r="AG91" i="1"/>
  <c r="AG92" i="1"/>
  <c r="AG93" i="1"/>
  <c r="AG94" i="1"/>
  <c r="AG95" i="1"/>
  <c r="AG96" i="1"/>
  <c r="AG97" i="1"/>
  <c r="AG98" i="1"/>
  <c r="AG100" i="1"/>
  <c r="AG101" i="1"/>
  <c r="AG102" i="1"/>
  <c r="AG103" i="1"/>
  <c r="AG104" i="1"/>
  <c r="AG105" i="1"/>
  <c r="AG106" i="1"/>
  <c r="AG107" i="1"/>
  <c r="AG108" i="1"/>
  <c r="AG109" i="1"/>
  <c r="AG110" i="1"/>
  <c r="AG111" i="1"/>
  <c r="AG112" i="1"/>
  <c r="AG113" i="1"/>
  <c r="AG114" i="1"/>
  <c r="AG115" i="1"/>
  <c r="AG116" i="1"/>
  <c r="AG117" i="1"/>
  <c r="AG118" i="1"/>
  <c r="AG119" i="1"/>
  <c r="AG120" i="1"/>
  <c r="AG121" i="1"/>
  <c r="AG122" i="1"/>
  <c r="AG123" i="1"/>
  <c r="AG124" i="1"/>
  <c r="AG125" i="1"/>
  <c r="AG126" i="1"/>
  <c r="AG127" i="1"/>
  <c r="AG128" i="1"/>
  <c r="AG129" i="1"/>
  <c r="AG130" i="1"/>
  <c r="AG131" i="1"/>
  <c r="AG132" i="1"/>
  <c r="AG133" i="1"/>
  <c r="AG134" i="1"/>
  <c r="AG135" i="1"/>
  <c r="AG136" i="1"/>
  <c r="AG137" i="1"/>
  <c r="AG138" i="1"/>
  <c r="AG139" i="1"/>
  <c r="AG140" i="1"/>
  <c r="AG141" i="1"/>
  <c r="AG142" i="1"/>
  <c r="AG143" i="1"/>
  <c r="AG144" i="1"/>
  <c r="AG145" i="1"/>
  <c r="AG146" i="1"/>
  <c r="AG147" i="1"/>
  <c r="AG148" i="1"/>
  <c r="AG149" i="1"/>
  <c r="AG150" i="1"/>
  <c r="AG151" i="1"/>
  <c r="AG152" i="1"/>
  <c r="AG153" i="1"/>
  <c r="AG154" i="1"/>
  <c r="AG155" i="1"/>
  <c r="AG156" i="1"/>
  <c r="AG157" i="1"/>
  <c r="AG158" i="1"/>
  <c r="AG159" i="1"/>
  <c r="AG160" i="1"/>
  <c r="AG161" i="1"/>
  <c r="AG162" i="1"/>
  <c r="AG163" i="1"/>
  <c r="AG164" i="1"/>
  <c r="AG165" i="1"/>
  <c r="AG166" i="1"/>
  <c r="AG167" i="1"/>
  <c r="AG168" i="1"/>
  <c r="AG169" i="1"/>
  <c r="AG170" i="1"/>
  <c r="AG171" i="1"/>
  <c r="AG172" i="1"/>
  <c r="AG173" i="1"/>
  <c r="AG174" i="1"/>
  <c r="AG175" i="1"/>
  <c r="AG176" i="1"/>
  <c r="AG177" i="1"/>
  <c r="AG178" i="1"/>
  <c r="AG179" i="1"/>
  <c r="AG180" i="1"/>
  <c r="AG181" i="1"/>
  <c r="AG182" i="1"/>
  <c r="AG184" i="1"/>
  <c r="AG185" i="1"/>
  <c r="AG186" i="1"/>
  <c r="AG187" i="1"/>
  <c r="AG188" i="1"/>
  <c r="AG189" i="1"/>
  <c r="AG190" i="1"/>
  <c r="AG191" i="1"/>
  <c r="AG192" i="1"/>
  <c r="AG193" i="1"/>
  <c r="AG194" i="1"/>
  <c r="AG195" i="1"/>
  <c r="AG196" i="1"/>
  <c r="AG197" i="1"/>
  <c r="AG198" i="1"/>
  <c r="AG199" i="1"/>
  <c r="AG200" i="1"/>
  <c r="AG380" i="1"/>
  <c r="AG381" i="1"/>
  <c r="AG382" i="1"/>
  <c r="AG383" i="1"/>
  <c r="AG384" i="1"/>
  <c r="AG385" i="1"/>
  <c r="AG386" i="1"/>
  <c r="AG201" i="1"/>
  <c r="AG202" i="1"/>
  <c r="AG203" i="1"/>
  <c r="AG204" i="1"/>
  <c r="AG205" i="1"/>
  <c r="AG206" i="1"/>
  <c r="AG207" i="1"/>
  <c r="AG208" i="1"/>
  <c r="AG209" i="1"/>
  <c r="AG210" i="1"/>
  <c r="AG211" i="1"/>
  <c r="AG212" i="1"/>
  <c r="AG213" i="1"/>
  <c r="AG214" i="1"/>
  <c r="AG215" i="1"/>
  <c r="AG216" i="1"/>
  <c r="AG217" i="1"/>
  <c r="AG218" i="1"/>
  <c r="AG219" i="1"/>
  <c r="AG220" i="1"/>
  <c r="AG221" i="1"/>
  <c r="AG222" i="1"/>
  <c r="AG223" i="1"/>
  <c r="AG224" i="1"/>
  <c r="AG225" i="1"/>
  <c r="AG226" i="1"/>
  <c r="AG227" i="1"/>
  <c r="AG228" i="1"/>
  <c r="AG229" i="1"/>
  <c r="AG230" i="1"/>
  <c r="AG231" i="1"/>
  <c r="AG232" i="1"/>
  <c r="AG233" i="1"/>
  <c r="AG234" i="1"/>
  <c r="AG235" i="1"/>
  <c r="AG236" i="1"/>
  <c r="AG237" i="1"/>
  <c r="AG238" i="1"/>
  <c r="AG239" i="1"/>
  <c r="AG240" i="1"/>
  <c r="AG241" i="1"/>
  <c r="AG242" i="1"/>
  <c r="AG243" i="1"/>
  <c r="AG244" i="1"/>
  <c r="AG245" i="1"/>
  <c r="AG246" i="1"/>
  <c r="AG247" i="1"/>
  <c r="AG248" i="1"/>
  <c r="AG249" i="1"/>
  <c r="AG250" i="1"/>
  <c r="AG251" i="1"/>
  <c r="AG252" i="1"/>
  <c r="AG253" i="1"/>
  <c r="AG254" i="1"/>
  <c r="AG255" i="1"/>
  <c r="AG256" i="1"/>
  <c r="AG257" i="1"/>
  <c r="AG258" i="1"/>
  <c r="AG259" i="1"/>
  <c r="AG260" i="1"/>
  <c r="AG261" i="1"/>
  <c r="AG262" i="1"/>
  <c r="AG263" i="1"/>
  <c r="AG264" i="1"/>
  <c r="AG265" i="1"/>
  <c r="AG266" i="1"/>
  <c r="AG267" i="1"/>
  <c r="AG268" i="1"/>
  <c r="AG269" i="1"/>
  <c r="AG270" i="1"/>
  <c r="AG271" i="1"/>
  <c r="AG272" i="1"/>
  <c r="AG273" i="1"/>
  <c r="AG274" i="1"/>
  <c r="AG275" i="1"/>
  <c r="AG276" i="1"/>
  <c r="AG277" i="1"/>
  <c r="AG278" i="1"/>
  <c r="AG279" i="1"/>
  <c r="AG280" i="1"/>
  <c r="AG281" i="1"/>
  <c r="AG282" i="1"/>
  <c r="AG283" i="1"/>
  <c r="AG284" i="1"/>
  <c r="AG285" i="1"/>
  <c r="AG286" i="1"/>
  <c r="AG287" i="1"/>
  <c r="AG288" i="1"/>
  <c r="AG289" i="1"/>
  <c r="AG290" i="1"/>
  <c r="AG291" i="1"/>
  <c r="AG292" i="1"/>
  <c r="AG293" i="1"/>
  <c r="AG294" i="1"/>
  <c r="AG295" i="1"/>
  <c r="AG296" i="1"/>
  <c r="AG297" i="1"/>
  <c r="AG298" i="1"/>
  <c r="AG299" i="1"/>
  <c r="AG300" i="1"/>
  <c r="AG301" i="1"/>
  <c r="AG302" i="1"/>
  <c r="AG303" i="1"/>
  <c r="AG304" i="1"/>
  <c r="AG305" i="1"/>
  <c r="AG306" i="1"/>
  <c r="AG307" i="1"/>
  <c r="AG308" i="1"/>
  <c r="AG309" i="1"/>
  <c r="AG310" i="1"/>
  <c r="AG311" i="1"/>
  <c r="AG312" i="1"/>
  <c r="AG313" i="1"/>
  <c r="AG314" i="1"/>
  <c r="AG315" i="1"/>
  <c r="AG316" i="1"/>
  <c r="AG317" i="1"/>
  <c r="AG318" i="1"/>
  <c r="AG319" i="1"/>
  <c r="AG320" i="1"/>
  <c r="AG321" i="1"/>
  <c r="AG322" i="1"/>
  <c r="AG323" i="1"/>
  <c r="AG324" i="1"/>
  <c r="AG325" i="1"/>
  <c r="AG326" i="1"/>
  <c r="AG327" i="1"/>
  <c r="AG328" i="1"/>
  <c r="AG329" i="1"/>
  <c r="AG330" i="1"/>
  <c r="AG331" i="1"/>
  <c r="AG332" i="1"/>
  <c r="AG333" i="1"/>
  <c r="AG334" i="1"/>
  <c r="AG335" i="1"/>
  <c r="AG336" i="1"/>
  <c r="AG337" i="1"/>
  <c r="AG338" i="1"/>
  <c r="AG339" i="1"/>
  <c r="AG340" i="1"/>
  <c r="AG341" i="1"/>
  <c r="AG342" i="1"/>
  <c r="AG343" i="1"/>
  <c r="AG344" i="1"/>
  <c r="AG345" i="1"/>
  <c r="AG346" i="1"/>
  <c r="AG347" i="1"/>
  <c r="AG348" i="1"/>
  <c r="AG349" i="1"/>
  <c r="AG350" i="1"/>
  <c r="AG351" i="1"/>
  <c r="AG352" i="1"/>
  <c r="AG353" i="1"/>
  <c r="AG354" i="1"/>
  <c r="AG355" i="1"/>
  <c r="AG356" i="1"/>
  <c r="AG357" i="1"/>
  <c r="AG358" i="1"/>
  <c r="AG359" i="1"/>
  <c r="AG360" i="1"/>
  <c r="AG361" i="1"/>
  <c r="AG362" i="1"/>
  <c r="AG363" i="1"/>
  <c r="AG364" i="1"/>
  <c r="AG365" i="1"/>
  <c r="AG366" i="1"/>
  <c r="AG367" i="1"/>
  <c r="AG368" i="1"/>
  <c r="AG369" i="1"/>
  <c r="AG370" i="1"/>
  <c r="AG371" i="1"/>
  <c r="AG372" i="1"/>
  <c r="AG373" i="1"/>
  <c r="AG374" i="1"/>
  <c r="AG375" i="1"/>
  <c r="AG376" i="1"/>
  <c r="AG377" i="1"/>
  <c r="AG378" i="1"/>
  <c r="AG379" i="1"/>
  <c r="V12" i="1"/>
  <c r="T16" i="1"/>
  <c r="Y16" i="1" s="1"/>
  <c r="AG16" i="1"/>
  <c r="T18" i="1"/>
  <c r="Y18" i="1" s="1"/>
  <c r="T19" i="1"/>
  <c r="Y19" i="1" s="1"/>
  <c r="AG19" i="1"/>
  <c r="T20" i="1"/>
  <c r="Y20" i="1" s="1"/>
  <c r="AG20" i="1"/>
  <c r="T21" i="1"/>
  <c r="Y21" i="1" s="1"/>
  <c r="AG21" i="1"/>
  <c r="T22" i="1"/>
  <c r="Y22" i="1" s="1"/>
  <c r="AG22" i="1"/>
  <c r="T23" i="1"/>
  <c r="Y23" i="1" s="1"/>
  <c r="AG23" i="1"/>
  <c r="T24" i="1"/>
  <c r="Y24" i="1" s="1"/>
  <c r="AG24" i="1"/>
  <c r="T25" i="1"/>
  <c r="Y25" i="1" s="1"/>
  <c r="AG25" i="1"/>
  <c r="T26" i="1"/>
  <c r="Y26" i="1" s="1"/>
  <c r="AG26" i="1"/>
  <c r="T27" i="1"/>
  <c r="Y27" i="1" s="1"/>
  <c r="AG27" i="1"/>
  <c r="T28" i="1"/>
  <c r="Y28" i="1" s="1"/>
  <c r="AG28" i="1"/>
  <c r="T29" i="1"/>
  <c r="Y29" i="1" s="1"/>
  <c r="AG29" i="1"/>
  <c r="T30" i="1"/>
  <c r="Y30" i="1" s="1"/>
  <c r="AG30" i="1"/>
  <c r="T31" i="1"/>
  <c r="Y31" i="1" s="1"/>
  <c r="T32" i="1"/>
  <c r="Y32" i="1" s="1"/>
  <c r="T33" i="1"/>
  <c r="Y33" i="1" s="1"/>
  <c r="T34" i="1"/>
  <c r="Y34" i="1" s="1"/>
  <c r="T35" i="1"/>
  <c r="Y35" i="1" s="1"/>
  <c r="T36" i="1"/>
  <c r="Y36" i="1" s="1"/>
  <c r="T37" i="1"/>
  <c r="Y37" i="1" s="1"/>
  <c r="T38" i="1"/>
  <c r="Y38" i="1" s="1"/>
  <c r="T39" i="1"/>
  <c r="Y39" i="1" s="1"/>
  <c r="T40" i="1"/>
  <c r="Y40" i="1" s="1"/>
  <c r="T41" i="1"/>
  <c r="Y41" i="1" s="1"/>
  <c r="T42" i="1"/>
  <c r="Y42" i="1" s="1"/>
  <c r="T43" i="1"/>
  <c r="Y43" i="1" s="1"/>
  <c r="T44" i="1"/>
  <c r="Y44" i="1" s="1"/>
  <c r="T45" i="1"/>
  <c r="Y45" i="1" s="1"/>
  <c r="T46" i="1"/>
  <c r="Y46" i="1" s="1"/>
  <c r="T47" i="1"/>
  <c r="Y47" i="1" s="1"/>
  <c r="T48" i="1"/>
  <c r="Y48" i="1" s="1"/>
  <c r="T49" i="1"/>
  <c r="Y49" i="1" s="1"/>
  <c r="T50" i="1"/>
  <c r="Y50" i="1" s="1"/>
  <c r="T51" i="1"/>
  <c r="Y51" i="1" s="1"/>
  <c r="T52" i="1"/>
  <c r="Y52" i="1" s="1"/>
  <c r="T53" i="1"/>
  <c r="Y53" i="1" s="1"/>
  <c r="T54" i="1"/>
  <c r="Y54" i="1" s="1"/>
  <c r="T55" i="1"/>
  <c r="Y55" i="1" s="1"/>
  <c r="T56" i="1"/>
  <c r="Y56" i="1" s="1"/>
  <c r="T57" i="1"/>
  <c r="Y57" i="1" s="1"/>
  <c r="T58" i="1"/>
  <c r="Y58" i="1" s="1"/>
  <c r="T59" i="1"/>
  <c r="Y59" i="1" s="1"/>
  <c r="T60" i="1"/>
  <c r="Y60" i="1" s="1"/>
  <c r="T61" i="1"/>
  <c r="Y61" i="1" s="1"/>
  <c r="T62" i="1"/>
  <c r="Y62" i="1" s="1"/>
  <c r="T63" i="1"/>
  <c r="Y63" i="1" s="1"/>
  <c r="T64" i="1"/>
  <c r="Y64" i="1" s="1"/>
  <c r="T65" i="1"/>
  <c r="Y65" i="1" s="1"/>
  <c r="T66" i="1"/>
  <c r="Y66" i="1" s="1"/>
  <c r="T67" i="1"/>
  <c r="Y67" i="1" s="1"/>
  <c r="T68" i="1"/>
  <c r="Y68" i="1" s="1"/>
  <c r="T69" i="1"/>
  <c r="Y69" i="1" s="1"/>
  <c r="T70" i="1"/>
  <c r="Y70" i="1" s="1"/>
  <c r="T71" i="1"/>
  <c r="Y71" i="1" s="1"/>
  <c r="T72" i="1"/>
  <c r="Y72" i="1" s="1"/>
  <c r="T73" i="1"/>
  <c r="Y73" i="1" s="1"/>
  <c r="T74" i="1"/>
  <c r="Y74" i="1" s="1"/>
  <c r="T75" i="1"/>
  <c r="Y75" i="1" s="1"/>
  <c r="T76" i="1"/>
  <c r="Y76" i="1" s="1"/>
  <c r="T77" i="1"/>
  <c r="Y77" i="1" s="1"/>
  <c r="T78" i="1"/>
  <c r="Y78" i="1" s="1"/>
  <c r="T79" i="1"/>
  <c r="Y79" i="1" s="1"/>
  <c r="T80" i="1"/>
  <c r="Y80" i="1" s="1"/>
  <c r="T81" i="1"/>
  <c r="Y81" i="1" s="1"/>
  <c r="T82" i="1"/>
  <c r="Y82" i="1" s="1"/>
  <c r="T83" i="1"/>
  <c r="Y83" i="1" s="1"/>
  <c r="T84" i="1"/>
  <c r="Y84" i="1" s="1"/>
  <c r="T85" i="1"/>
  <c r="Y85" i="1" s="1"/>
  <c r="T86" i="1"/>
  <c r="Y86" i="1" s="1"/>
  <c r="T87" i="1"/>
  <c r="Y87" i="1" s="1"/>
  <c r="T88" i="1"/>
  <c r="Y88" i="1" s="1"/>
  <c r="T89" i="1"/>
  <c r="Y89" i="1" s="1"/>
  <c r="T90" i="1"/>
  <c r="Y90" i="1" s="1"/>
  <c r="T91" i="1"/>
  <c r="Y91" i="1" s="1"/>
  <c r="T92" i="1"/>
  <c r="Y92" i="1" s="1"/>
  <c r="T93" i="1"/>
  <c r="Y93" i="1" s="1"/>
  <c r="T94" i="1"/>
  <c r="Y94" i="1" s="1"/>
  <c r="T95" i="1"/>
  <c r="Y95" i="1" s="1"/>
  <c r="T96" i="1"/>
  <c r="Y96" i="1" s="1"/>
  <c r="T97" i="1"/>
  <c r="Y97" i="1" s="1"/>
  <c r="T98" i="1"/>
  <c r="Y98" i="1" s="1"/>
  <c r="T99" i="1"/>
  <c r="Y99" i="1" s="1"/>
  <c r="AG99" i="1"/>
  <c r="T100" i="1"/>
  <c r="Y100" i="1" s="1"/>
  <c r="T101" i="1"/>
  <c r="Y101" i="1" s="1"/>
  <c r="T102" i="1"/>
  <c r="Y102" i="1" s="1"/>
  <c r="T103" i="1"/>
  <c r="Y103" i="1" s="1"/>
  <c r="T104" i="1"/>
  <c r="Y104" i="1" s="1"/>
  <c r="T105" i="1"/>
  <c r="Y105" i="1" s="1"/>
  <c r="T106" i="1"/>
  <c r="T107" i="1"/>
  <c r="T108" i="1"/>
  <c r="Y108" i="1" s="1"/>
  <c r="T109" i="1"/>
  <c r="Y109" i="1" s="1"/>
  <c r="T110" i="1"/>
  <c r="Y110" i="1" s="1"/>
  <c r="T111" i="1"/>
  <c r="Y111" i="1" s="1"/>
  <c r="T112" i="1"/>
  <c r="Y112" i="1" s="1"/>
  <c r="T113" i="1"/>
  <c r="Y113" i="1" s="1"/>
  <c r="T114" i="1"/>
  <c r="Y114" i="1" s="1"/>
  <c r="T115" i="1"/>
  <c r="Y115" i="1" s="1"/>
  <c r="T116" i="1"/>
  <c r="Y116" i="1" s="1"/>
  <c r="T117" i="1"/>
  <c r="Y117" i="1" s="1"/>
  <c r="T118" i="1"/>
  <c r="Y118" i="1" s="1"/>
  <c r="T119" i="1"/>
  <c r="Y119" i="1" s="1"/>
  <c r="T120" i="1"/>
  <c r="Y120" i="1" s="1"/>
  <c r="T121" i="1"/>
  <c r="Y121" i="1" s="1"/>
  <c r="T122" i="1"/>
  <c r="Y122" i="1" s="1"/>
  <c r="T123" i="1"/>
  <c r="Y123" i="1" s="1"/>
  <c r="T124" i="1"/>
  <c r="Y124" i="1" s="1"/>
  <c r="T125" i="1"/>
  <c r="Y125" i="1" s="1"/>
  <c r="T126" i="1"/>
  <c r="Y126" i="1" s="1"/>
  <c r="T127" i="1"/>
  <c r="Y127" i="1" s="1"/>
  <c r="T128" i="1"/>
  <c r="Y128" i="1" s="1"/>
  <c r="T129" i="1"/>
  <c r="Y129" i="1" s="1"/>
  <c r="T130" i="1"/>
  <c r="Y130" i="1" s="1"/>
  <c r="T131" i="1"/>
  <c r="Y131" i="1" s="1"/>
  <c r="T132" i="1"/>
  <c r="Y132" i="1" s="1"/>
  <c r="T133" i="1"/>
  <c r="Y133" i="1" s="1"/>
  <c r="T134" i="1"/>
  <c r="Y134" i="1" s="1"/>
  <c r="T135" i="1"/>
  <c r="Y135" i="1" s="1"/>
  <c r="T136" i="1"/>
  <c r="Y136" i="1" s="1"/>
  <c r="T137" i="1"/>
  <c r="Y137" i="1" s="1"/>
  <c r="T138" i="1"/>
  <c r="Y138" i="1" s="1"/>
  <c r="T139" i="1"/>
  <c r="Y139" i="1" s="1"/>
  <c r="T140" i="1"/>
  <c r="Y140" i="1" s="1"/>
  <c r="T141" i="1"/>
  <c r="Y141" i="1" s="1"/>
  <c r="T142" i="1"/>
  <c r="Y142" i="1" s="1"/>
  <c r="T143" i="1"/>
  <c r="Y143" i="1" s="1"/>
  <c r="T144" i="1"/>
  <c r="Y144" i="1" s="1"/>
  <c r="T145" i="1"/>
  <c r="Y145" i="1" s="1"/>
  <c r="T146" i="1"/>
  <c r="Y146" i="1" s="1"/>
  <c r="T147" i="1"/>
  <c r="Y147" i="1" s="1"/>
  <c r="T148" i="1"/>
  <c r="Y148" i="1" s="1"/>
  <c r="T149" i="1"/>
  <c r="Y149" i="1" s="1"/>
  <c r="T150" i="1"/>
  <c r="Y150" i="1" s="1"/>
  <c r="T151" i="1"/>
  <c r="Y151" i="1" s="1"/>
  <c r="T152" i="1"/>
  <c r="Y152" i="1" s="1"/>
  <c r="T153" i="1"/>
  <c r="Y153" i="1" s="1"/>
  <c r="T154" i="1"/>
  <c r="Y154" i="1" s="1"/>
  <c r="T155" i="1"/>
  <c r="Y155" i="1" s="1"/>
  <c r="T156" i="1"/>
  <c r="Y156" i="1" s="1"/>
  <c r="T157" i="1"/>
  <c r="Y157" i="1" s="1"/>
  <c r="T158" i="1"/>
  <c r="Y158" i="1" s="1"/>
  <c r="T159" i="1"/>
  <c r="Y159" i="1" s="1"/>
  <c r="T160" i="1"/>
  <c r="Y160" i="1" s="1"/>
  <c r="T161" i="1"/>
  <c r="Y161" i="1" s="1"/>
  <c r="T162" i="1"/>
  <c r="Y162" i="1" s="1"/>
  <c r="T163" i="1"/>
  <c r="Y163" i="1" s="1"/>
  <c r="T164" i="1"/>
  <c r="Y164" i="1" s="1"/>
  <c r="T165" i="1"/>
  <c r="Y165" i="1" s="1"/>
  <c r="T166" i="1"/>
  <c r="Y166" i="1" s="1"/>
  <c r="T167" i="1"/>
  <c r="Y167" i="1" s="1"/>
  <c r="T168" i="1"/>
  <c r="Y168" i="1" s="1"/>
  <c r="T169" i="1"/>
  <c r="Y169" i="1" s="1"/>
  <c r="T170" i="1"/>
  <c r="Y170" i="1" s="1"/>
  <c r="T171" i="1"/>
  <c r="Y171" i="1" s="1"/>
  <c r="T172" i="1"/>
  <c r="Y172" i="1" s="1"/>
  <c r="T173" i="1"/>
  <c r="Y173" i="1" s="1"/>
  <c r="T174" i="1"/>
  <c r="Y174" i="1" s="1"/>
  <c r="T175" i="1"/>
  <c r="Y175" i="1" s="1"/>
  <c r="T176" i="1"/>
  <c r="Y176" i="1" s="1"/>
  <c r="T177" i="1"/>
  <c r="Y177" i="1" s="1"/>
  <c r="T178" i="1"/>
  <c r="Y178" i="1" s="1"/>
  <c r="T179" i="1"/>
  <c r="Y179" i="1" s="1"/>
  <c r="T180" i="1"/>
  <c r="Y180" i="1" s="1"/>
  <c r="T181" i="1"/>
  <c r="Y181" i="1" s="1"/>
  <c r="T182" i="1"/>
  <c r="T183" i="1"/>
  <c r="Y183" i="1" s="1"/>
  <c r="T184" i="1"/>
  <c r="Y184" i="1" s="1"/>
  <c r="T185" i="1"/>
  <c r="T186" i="1"/>
  <c r="Y186" i="1" s="1"/>
  <c r="T187" i="1"/>
  <c r="Y187" i="1" s="1"/>
  <c r="T188" i="1"/>
  <c r="Y188" i="1" s="1"/>
  <c r="T189" i="1"/>
  <c r="Y189" i="1" s="1"/>
  <c r="T190" i="1"/>
  <c r="Y190" i="1" s="1"/>
  <c r="T191" i="1"/>
  <c r="Y191" i="1" s="1"/>
  <c r="T192" i="1"/>
  <c r="Y192" i="1" s="1"/>
  <c r="T193" i="1"/>
  <c r="Y193" i="1" s="1"/>
  <c r="T194" i="1"/>
  <c r="Y194" i="1" s="1"/>
  <c r="T195" i="1"/>
  <c r="Y195" i="1" s="1"/>
  <c r="T196" i="1"/>
  <c r="Y196" i="1" s="1"/>
  <c r="T197" i="1"/>
  <c r="Y197" i="1" s="1"/>
  <c r="T198" i="1"/>
  <c r="Y198" i="1" s="1"/>
  <c r="T199" i="1"/>
  <c r="Y199" i="1" s="1"/>
  <c r="T200" i="1"/>
  <c r="Y200" i="1" s="1"/>
  <c r="T201" i="1"/>
  <c r="Y201" i="1" s="1"/>
  <c r="S201" i="1"/>
  <c r="T202" i="1"/>
  <c r="Y202" i="1" s="1"/>
  <c r="S202" i="1"/>
  <c r="T203" i="1"/>
  <c r="Y203" i="1" s="1"/>
  <c r="S203" i="1"/>
  <c r="T204" i="1"/>
  <c r="Y204" i="1" s="1"/>
  <c r="S204" i="1"/>
  <c r="T205" i="1"/>
  <c r="Y205" i="1" s="1"/>
  <c r="S205" i="1"/>
  <c r="T206" i="1"/>
  <c r="Y206" i="1" s="1"/>
  <c r="S206" i="1"/>
  <c r="T207" i="1"/>
  <c r="Y207" i="1" s="1"/>
  <c r="S207" i="1"/>
  <c r="T208" i="1"/>
  <c r="Y208" i="1" s="1"/>
  <c r="S208" i="1"/>
  <c r="T209" i="1"/>
  <c r="Y209" i="1" s="1"/>
  <c r="S209" i="1"/>
  <c r="T210" i="1"/>
  <c r="Y210" i="1" s="1"/>
  <c r="S210" i="1"/>
  <c r="T211" i="1"/>
  <c r="Y211" i="1" s="1"/>
  <c r="S211" i="1"/>
  <c r="T212" i="1"/>
  <c r="Y212" i="1" s="1"/>
  <c r="S212" i="1"/>
  <c r="T213" i="1"/>
  <c r="Y213" i="1" s="1"/>
  <c r="S213" i="1"/>
  <c r="T214" i="1"/>
  <c r="Y214" i="1" s="1"/>
  <c r="S214" i="1"/>
  <c r="T215" i="1"/>
  <c r="Y215" i="1" s="1"/>
  <c r="S215" i="1"/>
  <c r="T216" i="1"/>
  <c r="Y216" i="1" s="1"/>
  <c r="S216" i="1"/>
  <c r="T217" i="1"/>
  <c r="Y217" i="1" s="1"/>
  <c r="S217" i="1"/>
  <c r="T218" i="1"/>
  <c r="Y218" i="1" s="1"/>
  <c r="S218" i="1"/>
  <c r="T219" i="1"/>
  <c r="Y219" i="1" s="1"/>
  <c r="S219" i="1"/>
  <c r="T220" i="1"/>
  <c r="Y220" i="1" s="1"/>
  <c r="S220" i="1"/>
  <c r="T221" i="1"/>
  <c r="Y221" i="1" s="1"/>
  <c r="S221" i="1"/>
  <c r="T222" i="1"/>
  <c r="Y222" i="1" s="1"/>
  <c r="S222" i="1"/>
  <c r="T223" i="1"/>
  <c r="Y223" i="1" s="1"/>
  <c r="S223" i="1"/>
  <c r="T224" i="1"/>
  <c r="Y224" i="1" s="1"/>
  <c r="S224" i="1"/>
  <c r="T225" i="1"/>
  <c r="Y225" i="1" s="1"/>
  <c r="S225" i="1"/>
  <c r="T226" i="1"/>
  <c r="Y226" i="1" s="1"/>
  <c r="S226" i="1"/>
  <c r="T227" i="1"/>
  <c r="Y227" i="1" s="1"/>
  <c r="S227" i="1"/>
  <c r="T228" i="1"/>
  <c r="Y228" i="1" s="1"/>
  <c r="S228" i="1"/>
  <c r="T229" i="1"/>
  <c r="Y229" i="1" s="1"/>
  <c r="S229" i="1"/>
  <c r="T230" i="1"/>
  <c r="Y230" i="1" s="1"/>
  <c r="S230" i="1"/>
  <c r="T231" i="1"/>
  <c r="Y231" i="1" s="1"/>
  <c r="S231" i="1"/>
  <c r="T232" i="1"/>
  <c r="Y232" i="1" s="1"/>
  <c r="S232" i="1"/>
  <c r="T233" i="1"/>
  <c r="Y233" i="1" s="1"/>
  <c r="S233" i="1"/>
  <c r="T234" i="1"/>
  <c r="Y234" i="1" s="1"/>
  <c r="S234" i="1"/>
  <c r="T235" i="1"/>
  <c r="Y235" i="1" s="1"/>
  <c r="S235" i="1"/>
  <c r="T236" i="1"/>
  <c r="Y236" i="1" s="1"/>
  <c r="S236" i="1"/>
  <c r="T237" i="1"/>
  <c r="Y237" i="1" s="1"/>
  <c r="S237" i="1"/>
  <c r="T238" i="1"/>
  <c r="Y238" i="1" s="1"/>
  <c r="S238" i="1"/>
  <c r="T239" i="1"/>
  <c r="Y239" i="1" s="1"/>
  <c r="S239" i="1"/>
  <c r="T240" i="1"/>
  <c r="Y240" i="1" s="1"/>
  <c r="S240" i="1"/>
  <c r="T241" i="1"/>
  <c r="Y241" i="1" s="1"/>
  <c r="S241" i="1"/>
  <c r="T242" i="1"/>
  <c r="Y242" i="1" s="1"/>
  <c r="S242" i="1"/>
  <c r="T243" i="1"/>
  <c r="Y243" i="1" s="1"/>
  <c r="S243" i="1"/>
  <c r="T244" i="1"/>
  <c r="Y244" i="1" s="1"/>
  <c r="S244" i="1"/>
  <c r="T245" i="1"/>
  <c r="Y245" i="1" s="1"/>
  <c r="S245" i="1"/>
  <c r="T246" i="1"/>
  <c r="Y246" i="1" s="1"/>
  <c r="S246" i="1"/>
  <c r="T247" i="1"/>
  <c r="Y247" i="1" s="1"/>
  <c r="S247" i="1"/>
  <c r="T248" i="1"/>
  <c r="Y248" i="1" s="1"/>
  <c r="S248" i="1"/>
  <c r="T249" i="1"/>
  <c r="Y249" i="1" s="1"/>
  <c r="S249" i="1"/>
  <c r="T250" i="1"/>
  <c r="Y250" i="1" s="1"/>
  <c r="S250" i="1"/>
  <c r="T251" i="1"/>
  <c r="Y251" i="1" s="1"/>
  <c r="S251" i="1"/>
  <c r="T252" i="1"/>
  <c r="Y252" i="1" s="1"/>
  <c r="S252" i="1"/>
  <c r="T253" i="1"/>
  <c r="Y253" i="1" s="1"/>
  <c r="S253" i="1"/>
  <c r="T254" i="1"/>
  <c r="Y254" i="1" s="1"/>
  <c r="S254" i="1"/>
  <c r="T255" i="1"/>
  <c r="Y255" i="1" s="1"/>
  <c r="S255" i="1"/>
  <c r="T256" i="1"/>
  <c r="Y256" i="1" s="1"/>
  <c r="S256" i="1"/>
  <c r="T257" i="1"/>
  <c r="Y257" i="1" s="1"/>
  <c r="S257" i="1"/>
  <c r="T258" i="1"/>
  <c r="Y258" i="1" s="1"/>
  <c r="S258" i="1"/>
  <c r="T259" i="1"/>
  <c r="Y259" i="1" s="1"/>
  <c r="S259" i="1"/>
  <c r="T260" i="1"/>
  <c r="Y260" i="1" s="1"/>
  <c r="S260" i="1"/>
  <c r="T261" i="1"/>
  <c r="Y261" i="1" s="1"/>
  <c r="S261" i="1"/>
  <c r="T262" i="1"/>
  <c r="Y262" i="1" s="1"/>
  <c r="S262" i="1"/>
  <c r="T263" i="1"/>
  <c r="Y263" i="1" s="1"/>
  <c r="S263" i="1"/>
  <c r="T264" i="1"/>
  <c r="Y264" i="1" s="1"/>
  <c r="S264" i="1"/>
  <c r="T265" i="1"/>
  <c r="Y265" i="1" s="1"/>
  <c r="S265" i="1"/>
  <c r="T266" i="1"/>
  <c r="Y266" i="1" s="1"/>
  <c r="S266" i="1"/>
  <c r="T267" i="1"/>
  <c r="Y267" i="1" s="1"/>
  <c r="S267" i="1"/>
  <c r="T268" i="1"/>
  <c r="Y268" i="1" s="1"/>
  <c r="S268" i="1"/>
  <c r="T269" i="1"/>
  <c r="Y269" i="1" s="1"/>
  <c r="S269" i="1"/>
  <c r="T270" i="1"/>
  <c r="Y270" i="1" s="1"/>
  <c r="S270" i="1"/>
  <c r="T271" i="1"/>
  <c r="Y271" i="1" s="1"/>
  <c r="S271" i="1"/>
  <c r="T272" i="1"/>
  <c r="Y272" i="1" s="1"/>
  <c r="S272" i="1"/>
  <c r="T273" i="1"/>
  <c r="Y273" i="1" s="1"/>
  <c r="S273" i="1"/>
  <c r="T274" i="1"/>
  <c r="Y274" i="1" s="1"/>
  <c r="S274" i="1"/>
  <c r="T275" i="1"/>
  <c r="Y275" i="1" s="1"/>
  <c r="S275" i="1"/>
  <c r="T276" i="1"/>
  <c r="Y276" i="1" s="1"/>
  <c r="S276" i="1"/>
  <c r="T277" i="1"/>
  <c r="Y277" i="1" s="1"/>
  <c r="S277" i="1"/>
  <c r="T278" i="1"/>
  <c r="Y278" i="1" s="1"/>
  <c r="S278" i="1"/>
  <c r="T279" i="1"/>
  <c r="Y279" i="1" s="1"/>
  <c r="S279" i="1"/>
  <c r="T280" i="1"/>
  <c r="Y280" i="1" s="1"/>
  <c r="S280" i="1"/>
  <c r="T281" i="1"/>
  <c r="Y281" i="1" s="1"/>
  <c r="S281" i="1"/>
  <c r="T282" i="1"/>
  <c r="Y282" i="1" s="1"/>
  <c r="S282" i="1"/>
  <c r="T283" i="1"/>
  <c r="Y283" i="1" s="1"/>
  <c r="S283" i="1"/>
  <c r="T284" i="1"/>
  <c r="Y284" i="1" s="1"/>
  <c r="S284" i="1"/>
  <c r="T285" i="1"/>
  <c r="Y285" i="1" s="1"/>
  <c r="S285" i="1"/>
  <c r="T286" i="1"/>
  <c r="Y286" i="1" s="1"/>
  <c r="S286" i="1"/>
  <c r="T287" i="1"/>
  <c r="Y287" i="1" s="1"/>
  <c r="S287" i="1"/>
  <c r="T288" i="1"/>
  <c r="Y288" i="1" s="1"/>
  <c r="S288" i="1"/>
  <c r="T289" i="1"/>
  <c r="Y289" i="1" s="1"/>
  <c r="S289" i="1"/>
  <c r="T290" i="1"/>
  <c r="Y290" i="1" s="1"/>
  <c r="S290" i="1"/>
  <c r="T291" i="1"/>
  <c r="Y291" i="1" s="1"/>
  <c r="S291" i="1"/>
  <c r="T292" i="1"/>
  <c r="Y292" i="1" s="1"/>
  <c r="S292" i="1"/>
  <c r="T293" i="1"/>
  <c r="Y293" i="1" s="1"/>
  <c r="S293" i="1"/>
  <c r="T294" i="1"/>
  <c r="Y294" i="1" s="1"/>
  <c r="S294" i="1"/>
  <c r="T295" i="1"/>
  <c r="Y295" i="1" s="1"/>
  <c r="S295" i="1"/>
  <c r="W15" i="1"/>
  <c r="W259" i="1"/>
  <c r="W95" i="1"/>
  <c r="W255" i="1"/>
  <c r="V25" i="1"/>
  <c r="W53" i="1" l="1"/>
  <c r="V222" i="1"/>
  <c r="V208" i="1"/>
  <c r="V204" i="1"/>
  <c r="W215" i="1"/>
  <c r="W199" i="1"/>
  <c r="V203" i="1"/>
  <c r="W216" i="1"/>
  <c r="W196" i="1"/>
  <c r="W200" i="1"/>
  <c r="U200" i="1"/>
  <c r="U198" i="1"/>
  <c r="U196" i="1"/>
  <c r="B196" i="1"/>
  <c r="U194" i="1"/>
  <c r="B194" i="1"/>
  <c r="U192" i="1"/>
  <c r="U190" i="1"/>
  <c r="U188" i="1"/>
  <c r="B188" i="1"/>
  <c r="U186" i="1"/>
  <c r="B186" i="1"/>
  <c r="U184" i="1"/>
  <c r="U182" i="1"/>
  <c r="U180" i="1"/>
  <c r="U178" i="1"/>
  <c r="U176" i="1"/>
  <c r="B176" i="1"/>
  <c r="U174" i="1"/>
  <c r="U172" i="1"/>
  <c r="B172" i="1"/>
  <c r="U170" i="1"/>
  <c r="U168" i="1"/>
  <c r="B168" i="1"/>
  <c r="U166" i="1"/>
  <c r="B166" i="1"/>
  <c r="U164" i="1"/>
  <c r="B164" i="1"/>
  <c r="U162" i="1"/>
  <c r="U160" i="1"/>
  <c r="U158" i="1"/>
  <c r="U156" i="1"/>
  <c r="B156" i="1"/>
  <c r="U154" i="1"/>
  <c r="B154" i="1"/>
  <c r="U152" i="1"/>
  <c r="B152" i="1"/>
  <c r="U150" i="1"/>
  <c r="U148" i="1"/>
  <c r="U146" i="1"/>
  <c r="B146" i="1"/>
  <c r="U144" i="1"/>
  <c r="U142" i="1"/>
  <c r="B142" i="1"/>
  <c r="U140" i="1"/>
  <c r="U138" i="1"/>
  <c r="B138" i="1"/>
  <c r="U136" i="1"/>
  <c r="B136" i="1"/>
  <c r="U134" i="1"/>
  <c r="B134" i="1"/>
  <c r="U132" i="1"/>
  <c r="B132" i="1"/>
  <c r="U130" i="1"/>
  <c r="B130" i="1"/>
  <c r="U128" i="1"/>
  <c r="U126" i="1"/>
  <c r="U124" i="1"/>
  <c r="B124" i="1"/>
  <c r="U122" i="1"/>
  <c r="U120" i="1"/>
  <c r="B120" i="1"/>
  <c r="U118" i="1"/>
  <c r="B118" i="1"/>
  <c r="U116" i="1"/>
  <c r="U114" i="1"/>
  <c r="B114" i="1"/>
  <c r="U112" i="1"/>
  <c r="B112" i="1"/>
  <c r="U110" i="1"/>
  <c r="U108" i="1"/>
  <c r="U106" i="1"/>
  <c r="U104" i="1"/>
  <c r="B104" i="1"/>
  <c r="U102" i="1"/>
  <c r="B102" i="1"/>
  <c r="U100" i="1"/>
  <c r="B100" i="1"/>
  <c r="U99" i="1"/>
  <c r="U97" i="1"/>
  <c r="B97" i="1"/>
  <c r="U95" i="1"/>
  <c r="U93" i="1"/>
  <c r="B93" i="1"/>
  <c r="U91" i="1"/>
  <c r="B91" i="1"/>
  <c r="U89" i="1"/>
  <c r="U87" i="1"/>
  <c r="U85" i="1"/>
  <c r="B85" i="1"/>
  <c r="U83" i="1"/>
  <c r="U81" i="1"/>
  <c r="B81" i="1"/>
  <c r="U79" i="1"/>
  <c r="B79" i="1"/>
  <c r="U77" i="1"/>
  <c r="U75" i="1"/>
  <c r="U73" i="1"/>
  <c r="B73" i="1"/>
  <c r="U71" i="1"/>
  <c r="B71" i="1"/>
  <c r="U69" i="1"/>
  <c r="B69" i="1"/>
  <c r="U67" i="1"/>
  <c r="U65" i="1"/>
  <c r="U63" i="1"/>
  <c r="B63" i="1"/>
  <c r="U61" i="1"/>
  <c r="U59" i="1"/>
  <c r="B59" i="1"/>
  <c r="U57" i="1"/>
  <c r="U55" i="1"/>
  <c r="B55" i="1"/>
  <c r="U53" i="1"/>
  <c r="B53" i="1"/>
  <c r="U51" i="1"/>
  <c r="B51" i="1"/>
  <c r="U49" i="1"/>
  <c r="B49" i="1"/>
  <c r="U47" i="1"/>
  <c r="B47" i="1"/>
  <c r="U45" i="1"/>
  <c r="U43" i="1"/>
  <c r="B43" i="1"/>
  <c r="U41" i="1"/>
  <c r="B41" i="1"/>
  <c r="U39" i="1"/>
  <c r="U37" i="1"/>
  <c r="U35" i="1"/>
  <c r="U33" i="1"/>
  <c r="B33" i="1"/>
  <c r="U31" i="1"/>
  <c r="U30" i="1"/>
  <c r="U29" i="1"/>
  <c r="B29" i="1"/>
  <c r="U28" i="1"/>
  <c r="U27" i="1"/>
  <c r="U26" i="1"/>
  <c r="B26" i="1"/>
  <c r="U25" i="1"/>
  <c r="U24" i="1"/>
  <c r="U23" i="1"/>
  <c r="U22" i="1"/>
  <c r="U21" i="1"/>
  <c r="B21" i="1"/>
  <c r="U20" i="1"/>
  <c r="U19" i="1"/>
  <c r="W71" i="1"/>
  <c r="W47" i="1"/>
  <c r="V39" i="1"/>
  <c r="V77" i="1"/>
  <c r="U295" i="1"/>
  <c r="B295" i="1"/>
  <c r="U294" i="1"/>
  <c r="U293" i="1"/>
  <c r="U292" i="1"/>
  <c r="B292" i="1"/>
  <c r="U291" i="1"/>
  <c r="B291" i="1"/>
  <c r="U290" i="1"/>
  <c r="U289" i="1"/>
  <c r="B289" i="1"/>
  <c r="U288" i="1"/>
  <c r="U287" i="1"/>
  <c r="B287" i="1"/>
  <c r="U286" i="1"/>
  <c r="U285" i="1"/>
  <c r="B285" i="1"/>
  <c r="U284" i="1"/>
  <c r="U283" i="1"/>
  <c r="B283" i="1"/>
  <c r="U282" i="1"/>
  <c r="B282" i="1"/>
  <c r="U281" i="1"/>
  <c r="B281" i="1"/>
  <c r="U280" i="1"/>
  <c r="B280" i="1"/>
  <c r="U279" i="1"/>
  <c r="U278" i="1"/>
  <c r="B278" i="1"/>
  <c r="U277" i="1"/>
  <c r="U276" i="1"/>
  <c r="U275" i="1"/>
  <c r="B275" i="1"/>
  <c r="U274" i="1"/>
  <c r="B274" i="1"/>
  <c r="U273" i="1"/>
  <c r="U272" i="1"/>
  <c r="B272" i="1"/>
  <c r="U271" i="1"/>
  <c r="U270" i="1"/>
  <c r="B270" i="1"/>
  <c r="U269" i="1"/>
  <c r="U268" i="1"/>
  <c r="B268" i="1"/>
  <c r="U267" i="1"/>
  <c r="U266" i="1"/>
  <c r="B266" i="1"/>
  <c r="U265" i="1"/>
  <c r="U264" i="1"/>
  <c r="U263" i="1"/>
  <c r="U262" i="1"/>
  <c r="B262" i="1"/>
  <c r="U261" i="1"/>
  <c r="U260" i="1"/>
  <c r="B260" i="1"/>
  <c r="U259" i="1"/>
  <c r="B259" i="1"/>
  <c r="U258" i="1"/>
  <c r="U257" i="1"/>
  <c r="U256" i="1"/>
  <c r="U255" i="1"/>
  <c r="U254" i="1"/>
  <c r="B254" i="1"/>
  <c r="U253" i="1"/>
  <c r="U252" i="1"/>
  <c r="B252" i="1"/>
  <c r="U251" i="1"/>
  <c r="B251" i="1"/>
  <c r="U250" i="1"/>
  <c r="U249" i="1"/>
  <c r="U248" i="1"/>
  <c r="U247" i="1"/>
  <c r="B247" i="1"/>
  <c r="U246" i="1"/>
  <c r="U245" i="1"/>
  <c r="B245" i="1"/>
  <c r="U244" i="1"/>
  <c r="B244" i="1"/>
  <c r="U243" i="1"/>
  <c r="B243" i="1"/>
  <c r="U242" i="1"/>
  <c r="B242" i="1"/>
  <c r="U241" i="1"/>
  <c r="B241" i="1"/>
  <c r="U240" i="1"/>
  <c r="B240" i="1"/>
  <c r="U239" i="1"/>
  <c r="B239" i="1"/>
  <c r="U238" i="1"/>
  <c r="U237" i="1"/>
  <c r="U236" i="1"/>
  <c r="B236" i="1"/>
  <c r="U235" i="1"/>
  <c r="U234" i="1"/>
  <c r="B234" i="1"/>
  <c r="U233" i="1"/>
  <c r="B233" i="1"/>
  <c r="U232" i="1"/>
  <c r="U231" i="1"/>
  <c r="B231" i="1"/>
  <c r="U230" i="1"/>
  <c r="B230" i="1"/>
  <c r="U229" i="1"/>
  <c r="B229" i="1"/>
  <c r="U228" i="1"/>
  <c r="B228" i="1"/>
  <c r="U227" i="1"/>
  <c r="U226" i="1"/>
  <c r="B226" i="1"/>
  <c r="U225" i="1"/>
  <c r="U224" i="1"/>
  <c r="U223" i="1"/>
  <c r="U222" i="1"/>
  <c r="U221" i="1"/>
  <c r="B221" i="1"/>
  <c r="U220" i="1"/>
  <c r="U219" i="1"/>
  <c r="B219" i="1"/>
  <c r="U218" i="1"/>
  <c r="U217" i="1"/>
  <c r="U216" i="1"/>
  <c r="U215" i="1"/>
  <c r="U214" i="1"/>
  <c r="B214" i="1"/>
  <c r="U213" i="1"/>
  <c r="U212" i="1"/>
  <c r="B212" i="1"/>
  <c r="U211" i="1"/>
  <c r="U210" i="1"/>
  <c r="B210" i="1"/>
  <c r="U209" i="1"/>
  <c r="U208" i="1"/>
  <c r="B208" i="1"/>
  <c r="U207" i="1"/>
  <c r="U206" i="1"/>
  <c r="B206" i="1"/>
  <c r="U205" i="1"/>
  <c r="B205" i="1"/>
  <c r="U204" i="1"/>
  <c r="U203" i="1"/>
  <c r="B203" i="1"/>
  <c r="U202" i="1"/>
  <c r="B202" i="1"/>
  <c r="U201" i="1"/>
  <c r="B201" i="1"/>
  <c r="U199" i="1"/>
  <c r="B199" i="1"/>
  <c r="U197" i="1"/>
  <c r="U195" i="1"/>
  <c r="U193" i="1"/>
  <c r="U191" i="1"/>
  <c r="U189" i="1"/>
  <c r="U187" i="1"/>
  <c r="B187" i="1"/>
  <c r="U185" i="1"/>
  <c r="Y185" i="1" s="1"/>
  <c r="B185" i="1" s="1"/>
  <c r="U183" i="1"/>
  <c r="U181" i="1"/>
  <c r="B181" i="1"/>
  <c r="U179" i="1"/>
  <c r="B179" i="1"/>
  <c r="U177" i="1"/>
  <c r="B177" i="1"/>
  <c r="U175" i="1"/>
  <c r="U173" i="1"/>
  <c r="U171" i="1"/>
  <c r="U169" i="1"/>
  <c r="B169" i="1"/>
  <c r="U167" i="1"/>
  <c r="B167" i="1"/>
  <c r="U165" i="1"/>
  <c r="U163" i="1"/>
  <c r="U161" i="1"/>
  <c r="U159" i="1"/>
  <c r="B159" i="1"/>
  <c r="U157" i="1"/>
  <c r="U155" i="1"/>
  <c r="B155" i="1"/>
  <c r="U153" i="1"/>
  <c r="U151" i="1"/>
  <c r="U149" i="1"/>
  <c r="U147" i="1"/>
  <c r="B147" i="1"/>
  <c r="U145" i="1"/>
  <c r="U143" i="1"/>
  <c r="U141" i="1"/>
  <c r="U139" i="1"/>
  <c r="U137" i="1"/>
  <c r="U135" i="1"/>
  <c r="U133" i="1"/>
  <c r="U131" i="1"/>
  <c r="B131" i="1"/>
  <c r="U129" i="1"/>
  <c r="B129" i="1"/>
  <c r="U127" i="1"/>
  <c r="B127" i="1"/>
  <c r="U125" i="1"/>
  <c r="U123" i="1"/>
  <c r="U121" i="1"/>
  <c r="B121" i="1"/>
  <c r="U119" i="1"/>
  <c r="U117" i="1"/>
  <c r="B117" i="1"/>
  <c r="U115" i="1"/>
  <c r="U113" i="1"/>
  <c r="B113" i="1"/>
  <c r="U111" i="1"/>
  <c r="U109" i="1"/>
  <c r="B109" i="1"/>
  <c r="U107" i="1"/>
  <c r="Y107" i="1" s="1"/>
  <c r="B107" i="1" s="1"/>
  <c r="U105" i="1"/>
  <c r="U103" i="1"/>
  <c r="B103" i="1"/>
  <c r="U101" i="1"/>
  <c r="U98" i="1"/>
  <c r="U96" i="1"/>
  <c r="U94" i="1"/>
  <c r="U92" i="1"/>
  <c r="U90" i="1"/>
  <c r="U88" i="1"/>
  <c r="U86" i="1"/>
  <c r="B86" i="1"/>
  <c r="U84" i="1"/>
  <c r="B84" i="1"/>
  <c r="U82" i="1"/>
  <c r="U80" i="1"/>
  <c r="B80" i="1"/>
  <c r="U78" i="1"/>
  <c r="U76" i="1"/>
  <c r="B76" i="1"/>
  <c r="U74" i="1"/>
  <c r="U72" i="1"/>
  <c r="B72" i="1"/>
  <c r="U70" i="1"/>
  <c r="U68" i="1"/>
  <c r="U66" i="1"/>
  <c r="B66" i="1"/>
  <c r="U64" i="1"/>
  <c r="B64" i="1"/>
  <c r="U62" i="1"/>
  <c r="U60" i="1"/>
  <c r="B60" i="1"/>
  <c r="U58" i="1"/>
  <c r="U56" i="1"/>
  <c r="U54" i="1"/>
  <c r="U52" i="1"/>
  <c r="U50" i="1"/>
  <c r="B50" i="1"/>
  <c r="U48" i="1"/>
  <c r="U46" i="1"/>
  <c r="U44" i="1"/>
  <c r="B44" i="1"/>
  <c r="U42" i="1"/>
  <c r="B42" i="1"/>
  <c r="U40" i="1"/>
  <c r="B40" i="1"/>
  <c r="U38" i="1"/>
  <c r="U36" i="1"/>
  <c r="U34" i="1"/>
  <c r="B34" i="1"/>
  <c r="U32" i="1"/>
  <c r="B32" i="1"/>
  <c r="U18" i="1"/>
  <c r="U16" i="1"/>
  <c r="V273" i="1"/>
  <c r="B273" i="1"/>
  <c r="V271" i="1"/>
  <c r="B271" i="1"/>
  <c r="V281" i="1"/>
  <c r="W97" i="1"/>
  <c r="W201" i="1"/>
  <c r="W14" i="1"/>
  <c r="W295" i="1"/>
  <c r="V293" i="1"/>
  <c r="B293" i="1"/>
  <c r="W289" i="1"/>
  <c r="W286" i="1"/>
  <c r="B284" i="1"/>
  <c r="W278" i="1"/>
  <c r="W277" i="1"/>
  <c r="V274" i="1"/>
  <c r="W271" i="1"/>
  <c r="V270" i="1"/>
  <c r="W269" i="1"/>
  <c r="B269" i="1"/>
  <c r="B267" i="1"/>
  <c r="W266" i="1"/>
  <c r="B265" i="1"/>
  <c r="V264" i="1"/>
  <c r="B263" i="1"/>
  <c r="V261" i="1"/>
  <c r="V260" i="1"/>
  <c r="V259" i="1"/>
  <c r="B257" i="1"/>
  <c r="W256" i="1"/>
  <c r="B255" i="1"/>
  <c r="B253" i="1"/>
  <c r="B249" i="1"/>
  <c r="V248" i="1"/>
  <c r="B248" i="1"/>
  <c r="W244" i="1"/>
  <c r="V243" i="1"/>
  <c r="V242" i="1"/>
  <c r="W238" i="1"/>
  <c r="V237" i="1"/>
  <c r="B237" i="1"/>
  <c r="W235" i="1"/>
  <c r="B232" i="1"/>
  <c r="V229" i="1"/>
  <c r="V228" i="1"/>
  <c r="B227" i="1"/>
  <c r="B225" i="1"/>
  <c r="W224" i="1"/>
  <c r="B224" i="1"/>
  <c r="V223" i="1"/>
  <c r="B223" i="1"/>
  <c r="W222" i="1"/>
  <c r="B222" i="1"/>
  <c r="B220" i="1"/>
  <c r="W219" i="1"/>
  <c r="W217" i="1"/>
  <c r="V216" i="1"/>
  <c r="B213" i="1"/>
  <c r="B211" i="1"/>
  <c r="B209" i="1"/>
  <c r="B207" i="1"/>
  <c r="B204" i="1"/>
  <c r="W202" i="1"/>
  <c r="B290" i="1"/>
  <c r="V287" i="1"/>
  <c r="W285" i="1"/>
  <c r="W283" i="1"/>
  <c r="V279" i="1"/>
  <c r="B279" i="1"/>
  <c r="W279" i="1"/>
  <c r="W284" i="1"/>
  <c r="W272" i="1"/>
  <c r="V198" i="1"/>
  <c r="V196" i="1"/>
  <c r="B190" i="1"/>
  <c r="V184" i="1"/>
  <c r="V182" i="1"/>
  <c r="B180" i="1"/>
  <c r="V178" i="1"/>
  <c r="V176" i="1"/>
  <c r="W170" i="1"/>
  <c r="W166" i="1"/>
  <c r="W164" i="1"/>
  <c r="V162" i="1"/>
  <c r="B160" i="1"/>
  <c r="W146" i="1"/>
  <c r="W140" i="1"/>
  <c r="W134" i="1"/>
  <c r="B128" i="1"/>
  <c r="W126" i="1"/>
  <c r="V122" i="1"/>
  <c r="W116" i="1"/>
  <c r="W114" i="1"/>
  <c r="V112" i="1"/>
  <c r="B108" i="1"/>
  <c r="W106" i="1"/>
  <c r="V104" i="1"/>
  <c r="W102" i="1"/>
  <c r="W99" i="1"/>
  <c r="V95" i="1"/>
  <c r="B89" i="1"/>
  <c r="B83" i="1"/>
  <c r="V81" i="1"/>
  <c r="W77" i="1"/>
  <c r="W67" i="1"/>
  <c r="V55" i="1"/>
  <c r="B45" i="1"/>
  <c r="V43" i="1"/>
  <c r="V41" i="1"/>
  <c r="V37" i="1"/>
  <c r="V35" i="1"/>
  <c r="B31" i="1"/>
  <c r="W28" i="1"/>
  <c r="V27" i="1"/>
  <c r="V21" i="1"/>
  <c r="V20" i="1"/>
  <c r="V26" i="1"/>
  <c r="V65" i="1"/>
  <c r="V89" i="1"/>
  <c r="V33" i="1"/>
  <c r="V195" i="1"/>
  <c r="B195" i="1"/>
  <c r="W193" i="1"/>
  <c r="B193" i="1"/>
  <c r="V191" i="1"/>
  <c r="B189" i="1"/>
  <c r="W183" i="1"/>
  <c r="W177" i="1"/>
  <c r="B175" i="1"/>
  <c r="V173" i="1"/>
  <c r="B173" i="1"/>
  <c r="V171" i="1"/>
  <c r="B171" i="1"/>
  <c r="V165" i="1"/>
  <c r="B165" i="1"/>
  <c r="V161" i="1"/>
  <c r="B161" i="1"/>
  <c r="W157" i="1"/>
  <c r="B153" i="1"/>
  <c r="V151" i="1"/>
  <c r="B149" i="1"/>
  <c r="B143" i="1"/>
  <c r="W137" i="1"/>
  <c r="B137" i="1"/>
  <c r="W135" i="1"/>
  <c r="B135" i="1"/>
  <c r="V133" i="1"/>
  <c r="B133" i="1"/>
  <c r="V127" i="1"/>
  <c r="W119" i="1"/>
  <c r="B115" i="1"/>
  <c r="V109" i="1"/>
  <c r="W105" i="1"/>
  <c r="B101" i="1"/>
  <c r="W98" i="1"/>
  <c r="B98" i="1"/>
  <c r="V94" i="1"/>
  <c r="B94" i="1"/>
  <c r="V84" i="1"/>
  <c r="W80" i="1"/>
  <c r="W78" i="1"/>
  <c r="B74" i="1"/>
  <c r="B58" i="1"/>
  <c r="W56" i="1"/>
  <c r="B56" i="1"/>
  <c r="V48" i="1"/>
  <c r="B46" i="1"/>
  <c r="V44" i="1"/>
  <c r="W42" i="1"/>
  <c r="V34" i="1"/>
  <c r="V32" i="1"/>
  <c r="W16" i="1"/>
  <c r="V280" i="1"/>
  <c r="V288" i="1"/>
  <c r="V290" i="1"/>
  <c r="B256" i="1"/>
  <c r="V254" i="1"/>
  <c r="V268" i="1"/>
  <c r="W263" i="1"/>
  <c r="W236" i="1"/>
  <c r="W248" i="1"/>
  <c r="V252" i="1"/>
  <c r="W257" i="1"/>
  <c r="B277" i="1"/>
  <c r="V278" i="1"/>
  <c r="W280" i="1"/>
  <c r="V289" i="1"/>
  <c r="W290" i="1"/>
  <c r="W226" i="1"/>
  <c r="W273" i="1"/>
  <c r="V235" i="1"/>
  <c r="W228" i="1"/>
  <c r="V255" i="1"/>
  <c r="V256" i="1"/>
  <c r="V257" i="1"/>
  <c r="V230" i="1"/>
  <c r="W254" i="1"/>
  <c r="V275" i="1"/>
  <c r="W260" i="1"/>
  <c r="W268" i="1"/>
  <c r="V209" i="1"/>
  <c r="V219" i="1"/>
  <c r="W252" i="1"/>
  <c r="W261" i="1"/>
  <c r="W242" i="1"/>
  <c r="V236" i="1"/>
  <c r="V251" i="1"/>
  <c r="W253" i="1"/>
  <c r="V241" i="1"/>
  <c r="W220" i="1"/>
  <c r="V215" i="1"/>
  <c r="V247" i="1"/>
  <c r="B286" i="1"/>
  <c r="W287" i="1"/>
  <c r="W288" i="1"/>
  <c r="V292" i="1"/>
  <c r="W292" i="1"/>
  <c r="W275" i="1"/>
  <c r="W274" i="1"/>
  <c r="B264" i="1"/>
  <c r="V272" i="1"/>
  <c r="AG13" i="1"/>
  <c r="W151" i="1"/>
  <c r="W31" i="1"/>
  <c r="B25" i="1"/>
  <c r="V128" i="1"/>
  <c r="W49" i="1"/>
  <c r="V69" i="1"/>
  <c r="W100" i="1"/>
  <c r="W33" i="1"/>
  <c r="V53" i="1"/>
  <c r="W25" i="1"/>
  <c r="W142" i="1"/>
  <c r="V47" i="1"/>
  <c r="V177" i="1"/>
  <c r="W163" i="1"/>
  <c r="W161" i="1"/>
  <c r="W145" i="1"/>
  <c r="W165" i="1"/>
  <c r="V189" i="1"/>
  <c r="V163" i="1"/>
  <c r="V145" i="1"/>
  <c r="V113" i="1"/>
  <c r="B163" i="1"/>
  <c r="V175" i="1"/>
  <c r="V227" i="1"/>
  <c r="U12" i="1"/>
  <c r="B235" i="1"/>
  <c r="W204" i="1"/>
  <c r="W208" i="1"/>
  <c r="B216" i="1"/>
  <c r="V220" i="1"/>
  <c r="W223" i="1"/>
  <c r="B238" i="1"/>
  <c r="V238" i="1"/>
  <c r="W241" i="1"/>
  <c r="W237" i="1"/>
  <c r="V214" i="1"/>
  <c r="V210" i="1"/>
  <c r="V201" i="1"/>
  <c r="W203" i="1"/>
  <c r="W211" i="1"/>
  <c r="V207" i="1"/>
  <c r="W291" i="1"/>
  <c r="W293" i="1"/>
  <c r="B198" i="1"/>
  <c r="V282" i="1"/>
  <c r="V283" i="1"/>
  <c r="V284" i="1"/>
  <c r="V286" i="1"/>
  <c r="W176" i="1"/>
  <c r="V142" i="1"/>
  <c r="W234" i="1"/>
  <c r="V226" i="1"/>
  <c r="W227" i="1"/>
  <c r="V234" i="1"/>
  <c r="V172" i="1"/>
  <c r="V269" i="1"/>
  <c r="V138" i="1"/>
  <c r="W209" i="1"/>
  <c r="W214" i="1"/>
  <c r="B215" i="1"/>
  <c r="V245" i="1"/>
  <c r="B261" i="1"/>
  <c r="W247" i="1"/>
  <c r="W251" i="1"/>
  <c r="V253" i="1"/>
  <c r="V262" i="1"/>
  <c r="V265" i="1"/>
  <c r="W282" i="1"/>
  <c r="W210" i="1"/>
  <c r="W207" i="1"/>
  <c r="V211" i="1"/>
  <c r="V144" i="1"/>
  <c r="V291" i="1"/>
  <c r="V263" i="1"/>
  <c r="W264" i="1"/>
  <c r="W265" i="1"/>
  <c r="B288" i="1"/>
  <c r="W281" i="1"/>
  <c r="V266" i="1"/>
  <c r="V258" i="1"/>
  <c r="W258" i="1"/>
  <c r="W250" i="1"/>
  <c r="V250" i="1"/>
  <c r="B250" i="1"/>
  <c r="W239" i="1"/>
  <c r="W221" i="1"/>
  <c r="V221" i="1"/>
  <c r="W181" i="1"/>
  <c r="V92" i="1"/>
  <c r="W92" i="1"/>
  <c r="B52" i="1"/>
  <c r="V36" i="1"/>
  <c r="B294" i="1"/>
  <c r="V294" i="1"/>
  <c r="V285" i="1"/>
  <c r="V276" i="1"/>
  <c r="B276" i="1"/>
  <c r="W267" i="1"/>
  <c r="V267" i="1"/>
  <c r="V249" i="1"/>
  <c r="W249" i="1"/>
  <c r="V240" i="1"/>
  <c r="W233" i="1"/>
  <c r="W231" i="1"/>
  <c r="V213" i="1"/>
  <c r="W213" i="1"/>
  <c r="V202" i="1"/>
  <c r="W187" i="1"/>
  <c r="W155" i="1"/>
  <c r="W153" i="1"/>
  <c r="V147" i="1"/>
  <c r="W147" i="1"/>
  <c r="W84" i="1"/>
  <c r="W58" i="1"/>
  <c r="V40" i="1"/>
  <c r="W82" i="1"/>
  <c r="W86" i="1"/>
  <c r="V135" i="1"/>
  <c r="B145" i="1"/>
  <c r="V149" i="1"/>
  <c r="B151" i="1"/>
  <c r="V185" i="1"/>
  <c r="W191" i="1"/>
  <c r="V56" i="1"/>
  <c r="W173" i="1"/>
  <c r="W171" i="1"/>
  <c r="B105" i="1"/>
  <c r="V167" i="1"/>
  <c r="V181" i="1"/>
  <c r="V277" i="1"/>
  <c r="V295" i="1"/>
  <c r="W230" i="1"/>
  <c r="W232" i="1"/>
  <c r="V231" i="1"/>
  <c r="V232" i="1"/>
  <c r="V212" i="1"/>
  <c r="V233" i="1"/>
  <c r="V187" i="1"/>
  <c r="W149" i="1"/>
  <c r="W229" i="1"/>
  <c r="B258" i="1"/>
  <c r="V239" i="1"/>
  <c r="W276" i="1"/>
  <c r="W294" i="1"/>
  <c r="W240" i="1"/>
  <c r="W212" i="1"/>
  <c r="W270" i="1"/>
  <c r="W262" i="1"/>
  <c r="V246" i="1"/>
  <c r="B246" i="1"/>
  <c r="W246" i="1"/>
  <c r="W245" i="1"/>
  <c r="V244" i="1"/>
  <c r="W243" i="1"/>
  <c r="V225" i="1"/>
  <c r="W225" i="1"/>
  <c r="V224" i="1"/>
  <c r="B218" i="1"/>
  <c r="W218" i="1"/>
  <c r="V218" i="1"/>
  <c r="V217" i="1"/>
  <c r="B217" i="1"/>
  <c r="V206" i="1"/>
  <c r="W206" i="1"/>
  <c r="W205" i="1"/>
  <c r="V205" i="1"/>
  <c r="W12" i="1"/>
  <c r="W32" i="1"/>
  <c r="V86" i="1"/>
  <c r="V155" i="1"/>
  <c r="V193" i="1"/>
  <c r="V60" i="1"/>
  <c r="V117" i="1"/>
  <c r="W169" i="1"/>
  <c r="V179" i="1"/>
  <c r="V80" i="1"/>
  <c r="W34" i="1"/>
  <c r="B68" i="1"/>
  <c r="V169" i="1"/>
  <c r="W179" i="1"/>
  <c r="W175" i="1"/>
  <c r="W167" i="1"/>
  <c r="B157" i="1"/>
  <c r="V153" i="1"/>
  <c r="V157" i="1"/>
  <c r="V98" i="1"/>
  <c r="V159" i="1"/>
  <c r="W60" i="1"/>
  <c r="V183" i="1"/>
  <c r="W128" i="1"/>
  <c r="W162" i="1"/>
  <c r="V49" i="1"/>
  <c r="V51" i="1"/>
  <c r="W59" i="1"/>
  <c r="V71" i="1"/>
  <c r="V93" i="1"/>
  <c r="V97" i="1"/>
  <c r="V100" i="1"/>
  <c r="V102" i="1"/>
  <c r="W104" i="1"/>
  <c r="W185" i="1"/>
  <c r="W189" i="1"/>
  <c r="B191" i="1"/>
  <c r="V199" i="1"/>
  <c r="V31" i="1"/>
  <c r="B57" i="1"/>
  <c r="B75" i="1"/>
  <c r="W172" i="1"/>
  <c r="V85" i="1"/>
  <c r="B144" i="1"/>
  <c r="W138" i="1"/>
  <c r="V29" i="1"/>
  <c r="B77" i="1"/>
  <c r="W144" i="1"/>
  <c r="B110" i="1"/>
  <c r="V110" i="1"/>
  <c r="W110" i="1"/>
  <c r="W108" i="1"/>
  <c r="V108" i="1"/>
  <c r="V106" i="1"/>
  <c r="Y106" i="1" s="1"/>
  <c r="B106" i="1" s="1"/>
  <c r="V79" i="1"/>
  <c r="W79" i="1"/>
  <c r="V73" i="1"/>
  <c r="V67" i="1"/>
  <c r="B67" i="1"/>
  <c r="V28" i="1"/>
  <c r="B28" i="1"/>
  <c r="W27" i="1"/>
  <c r="W26" i="1"/>
  <c r="V200" i="1"/>
  <c r="W180" i="1"/>
  <c r="W160" i="1"/>
  <c r="V160" i="1"/>
  <c r="V141" i="1"/>
  <c r="W129" i="1"/>
  <c r="V129" i="1"/>
  <c r="B125" i="1"/>
  <c r="V125" i="1"/>
  <c r="V123" i="1"/>
  <c r="W123" i="1"/>
  <c r="W121" i="1"/>
  <c r="V119" i="1"/>
  <c r="B119" i="1"/>
  <c r="W117" i="1"/>
  <c r="W111" i="1"/>
  <c r="V111" i="1"/>
  <c r="W109" i="1"/>
  <c r="V107" i="1"/>
  <c r="W107" i="1"/>
  <c r="B92" i="1"/>
  <c r="W90" i="1"/>
  <c r="B90" i="1"/>
  <c r="V90" i="1"/>
  <c r="B88" i="1"/>
  <c r="V88" i="1"/>
  <c r="W88" i="1"/>
  <c r="V78" i="1"/>
  <c r="B78" i="1"/>
  <c r="V66" i="1"/>
  <c r="W66" i="1"/>
  <c r="V64" i="1"/>
  <c r="W64" i="1"/>
  <c r="W62" i="1"/>
  <c r="B54" i="1"/>
  <c r="V54" i="1"/>
  <c r="W54" i="1"/>
  <c r="V52" i="1"/>
  <c r="W52" i="1"/>
  <c r="V13" i="1"/>
  <c r="V14" i="1"/>
  <c r="W198" i="1"/>
  <c r="W194" i="1"/>
  <c r="V194" i="1"/>
  <c r="V186" i="1"/>
  <c r="W186" i="1"/>
  <c r="W168" i="1"/>
  <c r="V168" i="1"/>
  <c r="V156" i="1"/>
  <c r="V148" i="1"/>
  <c r="W139" i="1"/>
  <c r="W127" i="1"/>
  <c r="W125" i="1"/>
  <c r="W46" i="1"/>
  <c r="V46" i="1"/>
  <c r="W44" i="1"/>
  <c r="V42" i="1"/>
  <c r="W38" i="1"/>
  <c r="B38" i="1"/>
  <c r="W36" i="1"/>
  <c r="B36" i="1"/>
  <c r="W24" i="1"/>
  <c r="B24" i="1"/>
  <c r="W23" i="1"/>
  <c r="V23" i="1"/>
  <c r="V22" i="1"/>
  <c r="B22" i="1"/>
  <c r="W20" i="1"/>
  <c r="W21" i="1"/>
  <c r="V150" i="1"/>
  <c r="V137" i="1"/>
  <c r="B23" i="1"/>
  <c r="W22" i="1"/>
  <c r="V24" i="1"/>
  <c r="V38" i="1"/>
  <c r="B123" i="1"/>
  <c r="V152" i="1"/>
  <c r="W40" i="1"/>
  <c r="V166" i="1"/>
  <c r="V134" i="1"/>
  <c r="W132" i="1"/>
  <c r="V132" i="1"/>
  <c r="W130" i="1"/>
  <c r="V130" i="1"/>
  <c r="V126" i="1"/>
  <c r="B126" i="1"/>
  <c r="V124" i="1"/>
  <c r="W124" i="1"/>
  <c r="W122" i="1"/>
  <c r="B122" i="1"/>
  <c r="W112" i="1"/>
  <c r="V103" i="1"/>
  <c r="W103" i="1"/>
  <c r="V101" i="1"/>
  <c r="W101" i="1"/>
  <c r="V91" i="1"/>
  <c r="W91" i="1"/>
  <c r="W74" i="1"/>
  <c r="V72" i="1"/>
  <c r="V70" i="1"/>
  <c r="V63" i="1"/>
  <c r="V61" i="1"/>
  <c r="W55" i="1"/>
  <c r="W39" i="1"/>
  <c r="B39" i="1"/>
  <c r="W37" i="1"/>
  <c r="B37" i="1"/>
  <c r="W35" i="1"/>
  <c r="B35" i="1"/>
  <c r="W192" i="1"/>
  <c r="B192" i="1"/>
  <c r="V190" i="1"/>
  <c r="W190" i="1"/>
  <c r="W174" i="1"/>
  <c r="B174" i="1"/>
  <c r="V170" i="1"/>
  <c r="W158" i="1"/>
  <c r="V158" i="1"/>
  <c r="B158" i="1"/>
  <c r="W154" i="1"/>
  <c r="V154" i="1"/>
  <c r="V120" i="1"/>
  <c r="W118" i="1"/>
  <c r="V118" i="1"/>
  <c r="V116" i="1"/>
  <c r="V114" i="1"/>
  <c r="W96" i="1"/>
  <c r="B96" i="1"/>
  <c r="V96" i="1"/>
  <c r="V83" i="1"/>
  <c r="W70" i="1"/>
  <c r="B70" i="1"/>
  <c r="W65" i="1"/>
  <c r="V57" i="1"/>
  <c r="W30" i="1"/>
  <c r="W19" i="1"/>
  <c r="B150" i="1"/>
  <c r="V59" i="1"/>
  <c r="B65" i="1"/>
  <c r="V74" i="1"/>
  <c r="W89" i="1"/>
  <c r="B141" i="1"/>
  <c r="W143" i="1"/>
  <c r="V180" i="1"/>
  <c r="B184" i="1"/>
  <c r="W57" i="1"/>
  <c r="B61" i="1"/>
  <c r="W63" i="1"/>
  <c r="V164" i="1"/>
  <c r="V192" i="1"/>
  <c r="B139" i="1"/>
  <c r="V30" i="1"/>
  <c r="V68" i="1"/>
  <c r="B148" i="1"/>
  <c r="W152" i="1"/>
  <c r="W156" i="1"/>
  <c r="V139" i="1"/>
  <c r="W94" i="1"/>
  <c r="W182" i="1"/>
  <c r="W120" i="1"/>
  <c r="W81" i="1"/>
  <c r="W61" i="1"/>
  <c r="W148" i="1"/>
  <c r="W150" i="1"/>
  <c r="V105" i="1"/>
  <c r="B116" i="1"/>
  <c r="W83" i="1"/>
  <c r="W68" i="1"/>
  <c r="B197" i="1"/>
  <c r="V197" i="1"/>
  <c r="B140" i="1"/>
  <c r="V140" i="1"/>
  <c r="W136" i="1"/>
  <c r="W133" i="1"/>
  <c r="V131" i="1"/>
  <c r="W131" i="1"/>
  <c r="B99" i="1"/>
  <c r="V99" i="1"/>
  <c r="B95" i="1"/>
  <c r="W73" i="1"/>
  <c r="W50" i="1"/>
  <c r="V50" i="1"/>
  <c r="W43" i="1"/>
  <c r="V15" i="1"/>
  <c r="W18" i="1"/>
  <c r="V16" i="1"/>
  <c r="V18" i="1"/>
  <c r="B162" i="1"/>
  <c r="W51" i="1"/>
  <c r="W69" i="1"/>
  <c r="V82" i="1"/>
  <c r="W93" i="1"/>
  <c r="W141" i="1"/>
  <c r="V143" i="1"/>
  <c r="W184" i="1"/>
  <c r="W195" i="1"/>
  <c r="V19" i="1"/>
  <c r="V45" i="1"/>
  <c r="V62" i="1"/>
  <c r="W76" i="1"/>
  <c r="B82" i="1"/>
  <c r="W113" i="1"/>
  <c r="V121" i="1"/>
  <c r="V115" i="1"/>
  <c r="W115" i="1"/>
  <c r="W45" i="1"/>
  <c r="B111" i="1"/>
  <c r="W197" i="1"/>
  <c r="B170" i="1"/>
  <c r="V76" i="1"/>
  <c r="W72" i="1"/>
  <c r="W85" i="1"/>
  <c r="B62" i="1"/>
  <c r="V136" i="1"/>
  <c r="B178" i="1"/>
  <c r="V174" i="1"/>
  <c r="B87" i="1"/>
  <c r="W87" i="1"/>
  <c r="V87" i="1"/>
  <c r="W75" i="1"/>
  <c r="V75" i="1"/>
  <c r="W188" i="1"/>
  <c r="V188" i="1"/>
  <c r="W178" i="1"/>
  <c r="W159" i="1"/>
  <c r="V146" i="1"/>
  <c r="V58" i="1"/>
  <c r="B48" i="1"/>
  <c r="W48" i="1"/>
  <c r="W41" i="1"/>
  <c r="W29" i="1"/>
  <c r="W13" i="1"/>
  <c r="Y12" i="1" l="1"/>
  <c r="B12" i="1" s="1"/>
  <c r="Y14" i="1"/>
  <c r="B14" i="1" s="1"/>
  <c r="Y13" i="1"/>
  <c r="B13" i="1" s="1"/>
  <c r="Y182" i="1"/>
  <c r="B182" i="1" s="1"/>
  <c r="B16" i="1"/>
  <c r="B200" i="1"/>
  <c r="B30" i="1"/>
  <c r="B19" i="1"/>
  <c r="B18" i="1"/>
  <c r="B17" i="1"/>
  <c r="B27" i="1"/>
  <c r="B20" i="1"/>
  <c r="B183" i="1"/>
  <c r="B15" i="1" l="1"/>
</calcChain>
</file>

<file path=xl/sharedStrings.xml><?xml version="1.0" encoding="utf-8"?>
<sst xmlns="http://schemas.openxmlformats.org/spreadsheetml/2006/main" count="632" uniqueCount="560">
  <si>
    <t>Datum</t>
  </si>
  <si>
    <t>Versie</t>
  </si>
  <si>
    <t>V0.01</t>
  </si>
  <si>
    <t>Auteur</t>
  </si>
  <si>
    <t>Aanpassingen</t>
  </si>
  <si>
    <t>W. van Benthem</t>
  </si>
  <si>
    <t>02G01 - OT MARNEWAARD - Zoutkamp</t>
  </si>
  <si>
    <t>02G02 - SB MARNEWAARD - Lauwersoog</t>
  </si>
  <si>
    <t>02G04 - UTC MARNEHUIZEN - Zoutkamp</t>
  </si>
  <si>
    <t>03G03 - DLP EN STEIGER EEMSHAVEN - Eemshaven</t>
  </si>
  <si>
    <t>04F06 - SCHIETRANGE VLIEHORS - Vlieland</t>
  </si>
  <si>
    <t xml:space="preserve">05A10 - MUNITIECONTAINER LONGWAY - </t>
  </si>
  <si>
    <t>05G02 - ZENDERCOMPLEX TE RIED - Ried</t>
  </si>
  <si>
    <t>05G05 - POST HARLINGEN - Harlingen</t>
  </si>
  <si>
    <t>05G06 - AANLEGPLAATS HARLINGEN - Harlingen</t>
  </si>
  <si>
    <t>05H02 - MMC BEETGUMERMOLEN - Leeuwarden</t>
  </si>
  <si>
    <t>05H08 - RADARPOST NOORD TE WIER - Sint Jacobiparochie</t>
  </si>
  <si>
    <t>05H09 - DEPOT LEEUWARDEN - Deinum</t>
  </si>
  <si>
    <t>05H13 - BLP LEEUWARDEN - Deinum</t>
  </si>
  <si>
    <t>06C02 - VLIEGBASIS LEEUWARDEN - Leeuwarden</t>
  </si>
  <si>
    <t>06C31 - POST LEEUWARDEN - Leeuwarden</t>
  </si>
  <si>
    <t>06F02 - WILLEM L V NASSAUKAZERNE - Zoutkamp</t>
  </si>
  <si>
    <t>06F03 - BRIGADE WADDENGEBIED - Zoutkamp</t>
  </si>
  <si>
    <t>06F06 - ZENDERCOMPLEX BURUM - Burum</t>
  </si>
  <si>
    <t>07F03 - POST DELFZIJL - Delfzijl</t>
  </si>
  <si>
    <t>08C03 - POST NIEUWESCHANS - Bunde</t>
  </si>
  <si>
    <t>08C04 - GRENSCONTROLESTROOK A7 - Bad Nieuweschans</t>
  </si>
  <si>
    <t>08C05 - POST WINSCHOTEN - Winschoten</t>
  </si>
  <si>
    <t>09B50 - JOOST DOURLEINKAZERNE - Den Hoorn</t>
  </si>
  <si>
    <t>09B51 - OT JOOST DOURLEINKAZERNE - Den Hoorn</t>
  </si>
  <si>
    <t>09D04 - FORT HARSSENS - Den Helder</t>
  </si>
  <si>
    <t>09D24 - RVB VESTIGING DEN HELDER - Den Helder</t>
  </si>
  <si>
    <t>09D25 - POST NOORD-HOLLAND - Den Helder</t>
  </si>
  <si>
    <t>11C01 - GENM BRUGMANSKAZERNE - Heerenveen</t>
  </si>
  <si>
    <t>12B06 - MC OUDEMOLEN - Oudemolen</t>
  </si>
  <si>
    <t>12B07 - OT OUDEMOLEN - Oudemolen</t>
  </si>
  <si>
    <t>12B09 - DLP EELDE AIRPORT - Eelde</t>
  </si>
  <si>
    <t>12C01 - MMC VEENHUIZEN - Veenhuizen</t>
  </si>
  <si>
    <t>12C02 - KC VEENHUIZEN - Veenhuizen</t>
  </si>
  <si>
    <t>12C03 - SB WITTEN - Assen</t>
  </si>
  <si>
    <t>12D02 - OT DIJKVELD - Assen</t>
  </si>
  <si>
    <t>12D03 - KC ASSEN - Assen</t>
  </si>
  <si>
    <t>12D05 - JOHAN WILLEM FRISOKAZERNE - Assen</t>
  </si>
  <si>
    <t>12D06 - OT BAGGELHUIZEN - Assen</t>
  </si>
  <si>
    <t>12D10 - OT DE HAAR - Assen</t>
  </si>
  <si>
    <t>14B03 - COMPLEX NIEUWE HAVEN - Den Helder</t>
  </si>
  <si>
    <t>14B05 - DLP DE KOOY - Den Helder</t>
  </si>
  <si>
    <t>14B07 - COMPLEX BASSINGRACHT - Den Helder</t>
  </si>
  <si>
    <t>14B33 - MARINEKAZERNE ERFPRINS - Den Helder</t>
  </si>
  <si>
    <t>14B36 - COMMANDEMENT DER ZEEMACHT - Den Helder</t>
  </si>
  <si>
    <t>14B37 - KIM - Den Helder</t>
  </si>
  <si>
    <t>14B38 - MARINEMUSEUM-OUDE RIJKSWERF - Den Helder</t>
  </si>
  <si>
    <t>14B41 - VM MIJNENDIENST KAZERNE - Den Helder</t>
  </si>
  <si>
    <t>14B44 - MARINESPORTPARK RUYGHWEG - Den Helder</t>
  </si>
  <si>
    <t>14B46 - MVK DE KOOY - Den Helder</t>
  </si>
  <si>
    <t>14B57 - ZWEMBAD DEN HELDER - Den Helder</t>
  </si>
  <si>
    <t>14B60 - POST DEN HELDER - Den Helder</t>
  </si>
  <si>
    <t>16G02 - JOHANNES POSTKAZERNE - Darp</t>
  </si>
  <si>
    <t>16G04 - OT HAVELTE WEST - Darp</t>
  </si>
  <si>
    <t>16H01 - OT HAVELTE OOST - Havelte</t>
  </si>
  <si>
    <t>16H04 - BRIGADE DRENTHE-IJSSELSTREEK - Darp</t>
  </si>
  <si>
    <t>16H05 - KC OFF HOTEL JPK - Darp</t>
  </si>
  <si>
    <t>17C02 - MMC RUINEN - Pesse</t>
  </si>
  <si>
    <t>18A04 - POST TER APEL - Ter Apel</t>
  </si>
  <si>
    <t>19A03 - MC BERGEN - Bergen</t>
  </si>
  <si>
    <t>21D19 - OT DE ZANDE - Kamperveen</t>
  </si>
  <si>
    <t>21F02 - MMC STAPHORST - Staphorst</t>
  </si>
  <si>
    <t>21G09 - KC MEPPELERSTRAATWEG 19 - Zwolle</t>
  </si>
  <si>
    <t>21G17 - DISTRICT NOORD-OOST - Zwolle</t>
  </si>
  <si>
    <t>21G18 - KANTOOR HANZELAAN - Zwolle</t>
  </si>
  <si>
    <t>22E05 - MC COEVORDEN - Coevorden</t>
  </si>
  <si>
    <t>22E06 - MMC COEVORDEN - Coevorden</t>
  </si>
  <si>
    <t>22E08 - BRIGADE OOSTGRENS-NOORD - Coevorden</t>
  </si>
  <si>
    <t>24H01 - ANTENNEPARK NOORDWIJK - Noordwijk</t>
  </si>
  <si>
    <t>25A24 - OT OVERVEEN - Overveen</t>
  </si>
  <si>
    <t>25A30 - GEDEKTE LAGE DIJK - Haarlemmerliede</t>
  </si>
  <si>
    <t>25A42 - POST IJMUIDEN - IJmuiden</t>
  </si>
  <si>
    <t>25A51 - ANTENNELOCATIE IJMUIDEN - IJmuiden</t>
  </si>
  <si>
    <t>25A52 - DLP FELISON TERMINAL - IJmuiden</t>
  </si>
  <si>
    <t>25B16 - DLP AMSTERDAM HAVEN - Amsterdam</t>
  </si>
  <si>
    <t>25B18 - COMPLEX CAPRIWEG - Amsterdam</t>
  </si>
  <si>
    <t>25D08 - COMPLEX BADHOEVEDORP - Badhoevedorp</t>
  </si>
  <si>
    <t>25D12 - COMPLEX LUCHTHAVEN SCHIPHOL - Schiphol</t>
  </si>
  <si>
    <t>25D16 - ADP SCHIPHOL (RIJK1) - Schiphol</t>
  </si>
  <si>
    <t>25D17 - COMPLEX ELZENHOF - Schiphol</t>
  </si>
  <si>
    <t>25D18 - KONINGIN MÁXIMAKAZERNE - Badhoevedorp</t>
  </si>
  <si>
    <t>25D23 - JUSTITIEEL COMPLEX SCHIPHOL - Badhoevedorp</t>
  </si>
  <si>
    <t>25D24 - POST GENERAL AVIATION TERMINAL - Schiphol</t>
  </si>
  <si>
    <t>25E01 - PASSAGIERSTERMINAL AMSTERDAM - Amsterdam</t>
  </si>
  <si>
    <t>25G05 - WP PALEIS OP DE DAM - Amsterdam</t>
  </si>
  <si>
    <t>25G07 - POST NEDERLANDSE BANK - Amsterdam</t>
  </si>
  <si>
    <t>25G30 - MARINE ETABLISSEMENT AMSTERDAM - Amsterdam</t>
  </si>
  <si>
    <t>26D01 - ANTENNEPARK ZEEWOLDE - Zeewolde</t>
  </si>
  <si>
    <t>26E01 - DLP VLIEGVELD LELYSTAD - Lelystad</t>
  </si>
  <si>
    <t>26H09 - OT BEEKHUIZERZAND - Harderwijk</t>
  </si>
  <si>
    <t>26H17 - SB HARDERWIJK - 't Harde</t>
  </si>
  <si>
    <t>26H20 - POST ERMELO - Ermelo</t>
  </si>
  <si>
    <t>26H23 - LEGERPLAATS ERMELO - Ermelo</t>
  </si>
  <si>
    <t>26H25 - OT ERMELOSE HEIDE - Ermelo</t>
  </si>
  <si>
    <t>27A03 - LKOL TONNETKAZERNE - 't Harde</t>
  </si>
  <si>
    <t>27A06 - OT 'T HARDE - 't Harde</t>
  </si>
  <si>
    <t>27B05 - PRINSES MARGRIETKAZERNE - Wezep</t>
  </si>
  <si>
    <t>27B08 - ARTILLERIE SCHIETKAMP - 't Harde</t>
  </si>
  <si>
    <t>27B09 - LEGERPLAATS BIJ OLDEBROEK - 't Harde</t>
  </si>
  <si>
    <t>27B10 - UITBREIDING ASK - 't Harde</t>
  </si>
  <si>
    <t>27B13 - OT WOLDBERG/VLIEGSTRIP - 't Harde</t>
  </si>
  <si>
    <t>27B14 - OT WEZEPERBERG - Wezep</t>
  </si>
  <si>
    <t>27G01 - OT OLST-WELSUM - Welsum</t>
  </si>
  <si>
    <t>27H01 - LC LETTELE - Lettele</t>
  </si>
  <si>
    <t>27H05 - LC BATHMEN - Lettele</t>
  </si>
  <si>
    <t>28B05 - POMS VRIEZENVEEN - Almelo</t>
  </si>
  <si>
    <t>28H10 - POST ENSCHEDE - Enschede</t>
  </si>
  <si>
    <t>28H14 - ZENDERCOMPLEX LVL/GL TWENTE - Enschede</t>
  </si>
  <si>
    <t>28H15 - MASS-RADARCOMPLEX TWENTE - Enschede</t>
  </si>
  <si>
    <t>28H16 - COMPLEX TWENTE - Enschede</t>
  </si>
  <si>
    <t>29C04 - POST OLDENZAAL - Bad Bentheim</t>
  </si>
  <si>
    <t>30D16 - DLP SCHEVENINGEN - Den Haag</t>
  </si>
  <si>
    <t>30D17 - PARK SORGHVLIET - Den Haag</t>
  </si>
  <si>
    <t>30D18 - ANTENNELOCATIE SCHEVENINGEN - Den Haag</t>
  </si>
  <si>
    <t>30E12 - MC MAALDRIFT - Wassenaar</t>
  </si>
  <si>
    <t>30G03 - FREDERIKKAZERNE - Den Haag</t>
  </si>
  <si>
    <t>30G21 - PLEIN-KALVERMARKT COMPLEX - Den Haag</t>
  </si>
  <si>
    <t>30G80 - KONINGIN BEATRIXKAZERNE - Den Haag</t>
  </si>
  <si>
    <t>30G82 - WP KONINKLIJKE STALLEN - Den Haag</t>
  </si>
  <si>
    <t>30G83 - WP PALEIS HUIS TEN BOSCH - Den Haag</t>
  </si>
  <si>
    <t>30G84 - WP NOORDEINDE - Den Haag</t>
  </si>
  <si>
    <t>30G89 - MEOB ROELEVEENSEPLAS - Den Haag</t>
  </si>
  <si>
    <t>30G92 - NCIA - Den Haag</t>
  </si>
  <si>
    <t>30G96 - BEZUIDENHOUTSEWEG 4-6 - Den Haag</t>
  </si>
  <si>
    <t>30G97 - WP EIKENHORST - Wassenaar</t>
  </si>
  <si>
    <t>31E01 - FORT AAN DE WINKEL - Abcoude</t>
  </si>
  <si>
    <t>31F11 - KORPORAAL V OUDHEUSDENKAZERNE - Hilversum</t>
  </si>
  <si>
    <t>31H16 - FORT DE BILT ZUIDZIJDE - Utrecht</t>
  </si>
  <si>
    <t>31H22 - KROMHOUTKAZERNE - Utrecht</t>
  </si>
  <si>
    <t>31H29 - CENTRAAL MILITAIR HOSPITAAL - Utrecht</t>
  </si>
  <si>
    <t>31H41 - MILITAIRE POSTORGANISATIE - Utrecht</t>
  </si>
  <si>
    <t>32A02 - BRIGADE UTRECHT - Baarn</t>
  </si>
  <si>
    <t>32A03 - LANDGOED DE ZWALUWENBERG - Hilversum</t>
  </si>
  <si>
    <t>32A04 - WP DRAKENSTEIJN - Lage Vuursche</t>
  </si>
  <si>
    <t>32C01 - LC MAARTENSDIJK - Groenekan</t>
  </si>
  <si>
    <t>32C02 - OT DE VLASAKKERS - Amersfoort</t>
  </si>
  <si>
    <t>32C04 - DU MOULINKAZERNE - Soesterberg</t>
  </si>
  <si>
    <t>32C05 - LC KAMP SOESTERBERG - Soesterberg</t>
  </si>
  <si>
    <t>32C06 - OT LEUSDERHEIDE - Leusden</t>
  </si>
  <si>
    <t>32C12 - WL SOESTERBERG - Soesterberg</t>
  </si>
  <si>
    <t>32C13 - SOLDAAT KETTING OLIVIERKAZERNE - Soesterberg</t>
  </si>
  <si>
    <t>32C15 - KLPD MELDKAMER DRIEBERGEN - Driebergen</t>
  </si>
  <si>
    <t>32C18 - WALAARDT SACRE KAMP - Huis Ter Heide</t>
  </si>
  <si>
    <t>32C23 - OFFICIERSCASINO - Soesterberg</t>
  </si>
  <si>
    <t>32C24 - KAMPWEG 2 - Soesterberg</t>
  </si>
  <si>
    <t>32C33 - CENTRUM MENS EN LUCHTVAART - Soesterberg</t>
  </si>
  <si>
    <t>32C35 - CAMP NEW AMSTERDAM - Huis Ter Heide</t>
  </si>
  <si>
    <t>48D01 - MC VLISSINGEN - Vlissingen</t>
  </si>
  <si>
    <t>Locatie</t>
  </si>
  <si>
    <t>V1.00</t>
  </si>
  <si>
    <t>Gebouw of plaats op de kazerne</t>
  </si>
  <si>
    <t>Overig</t>
  </si>
  <si>
    <t>DMO</t>
  </si>
  <si>
    <t>CLAS</t>
  </si>
  <si>
    <t>DOSCO</t>
  </si>
  <si>
    <t>KMAR</t>
  </si>
  <si>
    <t>CZSK</t>
  </si>
  <si>
    <t>CLSK</t>
  </si>
  <si>
    <t>BS</t>
  </si>
  <si>
    <t>V1.01</t>
  </si>
  <si>
    <t>Dropdown menu kolom B (objectcodes)</t>
  </si>
  <si>
    <t>Dropdown menu kolom (defensieonderdelen)</t>
  </si>
  <si>
    <t>V1.02</t>
  </si>
  <si>
    <t>Dropdown menu verwijdert ivm verschillende versies Excel in omloop. Rijksvastgoed Excel 2006</t>
  </si>
  <si>
    <t>Defensieonderdeel</t>
  </si>
  <si>
    <t>V1.03</t>
  </si>
  <si>
    <t>Woonplaats toegevoegd</t>
  </si>
  <si>
    <t>V1.04</t>
  </si>
  <si>
    <t>Nationaliteit verwijderd</t>
  </si>
  <si>
    <t>V1.05</t>
  </si>
  <si>
    <t xml:space="preserve">Gegevensvalidatie toegevoegd </t>
  </si>
  <si>
    <t>V1.06</t>
  </si>
  <si>
    <t>Validatie toegevoegd telefoonnummer</t>
  </si>
  <si>
    <t>V1.07</t>
  </si>
  <si>
    <t>J.R.M. Hagen</t>
  </si>
  <si>
    <t>Terugloop toegevoegd, Disclaimer bijgewerkt en tabbladen bijgewerkt</t>
  </si>
  <si>
    <t>V1.08</t>
  </si>
  <si>
    <t xml:space="preserve">Aanpassing gegevens </t>
  </si>
  <si>
    <t>V1.09</t>
  </si>
  <si>
    <t>O.B. Veerhoek</t>
  </si>
  <si>
    <t>Compleet?</t>
  </si>
  <si>
    <t>@mindef.nl</t>
  </si>
  <si>
    <t>@nidv.eu</t>
  </si>
  <si>
    <t>@minbzk.nl</t>
  </si>
  <si>
    <t>@dji.minjus.nl</t>
  </si>
  <si>
    <t>@dpo.mindef.nl</t>
  </si>
  <si>
    <t>@ebvkomfort.nl</t>
  </si>
  <si>
    <t>@strukton.com</t>
  </si>
  <si>
    <t>@nl.issworld.com</t>
  </si>
  <si>
    <t>adminsection@eatc-mil.com</t>
  </si>
  <si>
    <t>admin@mcce-mil.com</t>
  </si>
  <si>
    <t>voorzitter@eacm.nl</t>
  </si>
  <si>
    <t>@us.af.mil</t>
  </si>
  <si>
    <t>@radboudumc.nl</t>
  </si>
  <si>
    <t>Mail white list domain (eindigt op..)</t>
  </si>
  <si>
    <t>Mail white list exact</t>
  </si>
  <si>
    <t>Domein</t>
  </si>
  <si>
    <t>Nummer bestaat uit cijfers?</t>
  </si>
  <si>
    <t>Extra validatie toegevoegd</t>
  </si>
  <si>
    <t>Correct?</t>
  </si>
  <si>
    <t>Aantal optionele velden</t>
  </si>
  <si>
    <t>Lege regel?</t>
  </si>
  <si>
    <t>Aantal velden</t>
  </si>
  <si>
    <t>Einddatum na begindatum (goed)?</t>
  </si>
  <si>
    <t>Functionaliteit</t>
  </si>
  <si>
    <t>Aanwezig</t>
  </si>
  <si>
    <t>Check op Locatienaam (evt met objectcode)</t>
  </si>
  <si>
    <t>Kritiek</t>
  </si>
  <si>
    <t>Ja</t>
  </si>
  <si>
    <t>Check op Defensieonderdeel</t>
  </si>
  <si>
    <t>Data Validation lijst</t>
  </si>
  <si>
    <t>Formule &amp; Conditional Formatting</t>
  </si>
  <si>
    <t>Nee</t>
  </si>
  <si>
    <t>Check op Naam contactpersoon (sponsor/begeleider), medewerker van Defensie</t>
  </si>
  <si>
    <t>Check op Telefoon-nummer</t>
  </si>
  <si>
    <t xml:space="preserve">Check op Emailadres </t>
  </si>
  <si>
    <t>Check op Begin-datum</t>
  </si>
  <si>
    <t>Check op Begin-tijd</t>
  </si>
  <si>
    <t xml:space="preserve">Check op Eind-datum    </t>
  </si>
  <si>
    <t>Check op Eind-tijd</t>
  </si>
  <si>
    <t>Check op Toelichting</t>
  </si>
  <si>
    <t>Check op Voornaam</t>
  </si>
  <si>
    <t>Check op Tussen voegsel (niet verplicht)</t>
  </si>
  <si>
    <t>Check op Achternaam</t>
  </si>
  <si>
    <t>Check op Geboorte-datum</t>
  </si>
  <si>
    <t>Check op Geboorteplaats</t>
  </si>
  <si>
    <t>Check op ID type</t>
  </si>
  <si>
    <t>Check op ID nummer</t>
  </si>
  <si>
    <t>Check op Opmerkingen (niet verplicht)</t>
  </si>
  <si>
    <t>Ja, (1) veld mag niet leeg zijn (2)  moet in datumformat zijn</t>
  </si>
  <si>
    <t>(1) veld mag niet leeg zijn</t>
  </si>
  <si>
    <t>(1) veld mag niet leeg zijn (2) locatie moet in lijst staan</t>
  </si>
  <si>
    <t>(1) veld mag niet leeg zijn (2) onderdeel moet in lijst staan</t>
  </si>
  <si>
    <t>Methode 1</t>
  </si>
  <si>
    <t>Methode 2</t>
  </si>
  <si>
    <t>(1) veld mag niet leeg zijn (2) alleen cijfers</t>
  </si>
  <si>
    <t>(1) veld mag niet leeg zijn (2) mail moet op whitelist staan</t>
  </si>
  <si>
    <t>(1) veld mag niet leeg zijn (2) mag niet na einddatum zijn (3) moet in datumformat staan</t>
  </si>
  <si>
    <t>Methode 3</t>
  </si>
  <si>
    <t xml:space="preserve">Data Validation </t>
  </si>
  <si>
    <t>(1) veld mag niet leeg zijn (2) moet in tijdformat staan</t>
  </si>
  <si>
    <t>(1) veld mag niet leeg zijn (2) mag niet voor begindatum zijn (3) moet in datumformat staan</t>
  </si>
  <si>
    <t>Beetje</t>
  </si>
  <si>
    <t xml:space="preserve">ID type </t>
  </si>
  <si>
    <t>Paspoort</t>
  </si>
  <si>
    <t>Rijbewijs</t>
  </si>
  <si>
    <t>Vreemdelingendocument</t>
  </si>
  <si>
    <t>Overige</t>
  </si>
  <si>
    <t>2e nummer bestaat uit cijfers of is leeg?</t>
  </si>
  <si>
    <t>V1.10</t>
  </si>
  <si>
    <t>Twee velden toegevoegd en beschrijvingen aangepast</t>
  </si>
  <si>
    <t>V1.11</t>
  </si>
  <si>
    <t>Aanpassing gegevens en beveiliging</t>
  </si>
  <si>
    <t>09D23 - LKOL MAASKAMP</t>
  </si>
  <si>
    <t>Ja/nee</t>
  </si>
  <si>
    <t>Begindatum</t>
  </si>
  <si>
    <t>Begintijd</t>
  </si>
  <si>
    <t>Eindtijd</t>
  </si>
  <si>
    <t>Defensiepas type 4</t>
  </si>
  <si>
    <t>0612345678</t>
  </si>
  <si>
    <t>V1.12</t>
  </si>
  <si>
    <t xml:space="preserve">Kolommen aangepast </t>
  </si>
  <si>
    <t>32C37 - MASS-RADARCOMPLEX SOESTERBERG - Soest</t>
  </si>
  <si>
    <t>32D09 - SERGEANT-MAJOOR SCHEICKKAZERNE - Soesterberg</t>
  </si>
  <si>
    <t>32D10 - INST BEDRIJF LANDSYSTEMEN - Leusden</t>
  </si>
  <si>
    <t>32D11 - KAMP WATERLOO - Leusden</t>
  </si>
  <si>
    <t>32D20 - BERNHARDKAZERNE - Amersfoort</t>
  </si>
  <si>
    <t>32D21 - VAN BRAAM HOUCKGEESTKAZERNE - Doorn</t>
  </si>
  <si>
    <t>32D22 - OT HOOG MOERSBERGEN - Doorn</t>
  </si>
  <si>
    <t>32D23 - OT DOORN/DRIEBERGEN - Doorn</t>
  </si>
  <si>
    <t>32D61 - VETERANENINSTITUUT - Doorn</t>
  </si>
  <si>
    <t>32D99 - OT OUDE KAMP - Amersfoort</t>
  </si>
  <si>
    <t>32F01 - CONVOOI AOCS NW MILLIGEN - Uddel</t>
  </si>
  <si>
    <t>32F02 - KAMP AOCS NW MILLIGEN - Uddel</t>
  </si>
  <si>
    <t>32F05 - ZENDERS NIEUW MILLIGEN - Uddel</t>
  </si>
  <si>
    <t>32F06 - ER 438 DEEL CRC BUNKER - Uddel</t>
  </si>
  <si>
    <t>32F11 - LEGERPLAATS STROE - Stroe</t>
  </si>
  <si>
    <t>32F14 - OT STROESE ZAND - Stroe</t>
  </si>
  <si>
    <t>32F19 - WL GARDEREN - Stroe</t>
  </si>
  <si>
    <t>32F21 - OT GARDERENSEVELD - Uddel</t>
  </si>
  <si>
    <t>32H02 - MC HARSKAMP - Harskamp</t>
  </si>
  <si>
    <t>32H04 - MC DE DRIESPRONG - Ede</t>
  </si>
  <si>
    <t>32H05 - OT EDERHEIDE - Ede</t>
  </si>
  <si>
    <t>33A01 - KAMP NIEUW MILLIGEN - Uddel</t>
  </si>
  <si>
    <t>33A03 - INFANTERIE SCHIETKAMP - Harskamp</t>
  </si>
  <si>
    <t>33A12 - STRAALZENDER NIEUW MILLIGEN - Uddel</t>
  </si>
  <si>
    <t>33B03 - WP 'T LOO APELDOORN - Apeldoorn</t>
  </si>
  <si>
    <t>33B04 - PARKEERPLAATS APELDOORN - Apeldoorn</t>
  </si>
  <si>
    <t>33B05 - BRIGADE VELUWE - Apeldoorn</t>
  </si>
  <si>
    <t>33B18 - KONING WILLEM III KAZERNE - Apeldoorn</t>
  </si>
  <si>
    <t>33C01 - MLT DEELEN - Arnhem</t>
  </si>
  <si>
    <t>33C08 - MMC HOENDERLOO II - Hoenderloo</t>
  </si>
  <si>
    <t>33C10 - LEGERPLAATS HARSKAMP (GWK) - Harskamp</t>
  </si>
  <si>
    <t>33C13 - POST HARSKAMP - Harskamp</t>
  </si>
  <si>
    <t>33D02 - OT SCHERPENBERG - Lieren</t>
  </si>
  <si>
    <t>33D06 - OUD-NIEUW VRIJLAND - Arnhem</t>
  </si>
  <si>
    <t>33D08 - OT ARNHEMSE HEIDE - Arnhem</t>
  </si>
  <si>
    <t>33F02 - OT GORSSELSE HEIDE - Eefde</t>
  </si>
  <si>
    <t>34B01 - DEPOT MARKELO - Markelo</t>
  </si>
  <si>
    <t>34B06 - TLP MARKELO - Markelo</t>
  </si>
  <si>
    <t>34C04 - OT HET GROOTE VELD 7 - Lochem</t>
  </si>
  <si>
    <t>34F03 - KANTOOR FORUM - Enschede</t>
  </si>
  <si>
    <t>34G01 - KAMP HOLTERHOEK - Eibergen</t>
  </si>
  <si>
    <t>34G04 - ANTENNEPARK EIBERGEN - Eibergen</t>
  </si>
  <si>
    <t>34G06 - RADIOPEILGEBOUW - Eibergen</t>
  </si>
  <si>
    <t>34G08 - PROEF ANTENNEVELD - Eibergen</t>
  </si>
  <si>
    <t>34G09 - KAMP LETTEBOER - Eibergen</t>
  </si>
  <si>
    <t>36H01 - ANTENNEPARK OUDDORP - Ouddorp</t>
  </si>
  <si>
    <t>37A01 - VM SCHIETBAAN HVH - Hoek van Holland</t>
  </si>
  <si>
    <t>37A04 - AFSL EUROPOORT - Rotterdam</t>
  </si>
  <si>
    <t>37A08 - DLP HVH STENALINE - Hoek van Holland</t>
  </si>
  <si>
    <t>37A09 - DLP EUROPOORT - Europoort Rotterdam</t>
  </si>
  <si>
    <t>37B35 - KANTORENCOMPLEX MAASLAND - Maasland</t>
  </si>
  <si>
    <t>37E03 - COMPLEX BRASSERSKADE - Den Haag</t>
  </si>
  <si>
    <t>37F02 - AFSL ZEVENHUIZEN - Zevenhuizen Zh</t>
  </si>
  <si>
    <t>37F04 - BRIGADE ZUID-HOLLAND - Rotterdam</t>
  </si>
  <si>
    <t>37G01 - DEPOT PERNIS - Poortugaal</t>
  </si>
  <si>
    <t>37G03 - TLP PERNIS - Poortugaal</t>
  </si>
  <si>
    <t>37G05 - MANIFOLD PERNIS - Vondelingenplaat R'dam</t>
  </si>
  <si>
    <t>37H09 - MARINIERSKAPEL - Rotterdam</t>
  </si>
  <si>
    <t>37H10 - VAN GHENTKAZERNE - Rotterdam</t>
  </si>
  <si>
    <t>38F12 - DEPOT KLAPHEK - Lopikerkapel</t>
  </si>
  <si>
    <t>39B01 - MRC AARDENBURG - Doorn</t>
  </si>
  <si>
    <t>39E02 - LCW RHENEN COMPLEX ELST - Elst Ut</t>
  </si>
  <si>
    <t>39E04 - LCW RHENEN - Rhenen</t>
  </si>
  <si>
    <t>39F08 - OT GINKELSE HEIDE - Ede</t>
  </si>
  <si>
    <t>40A03 - COMPLEX KLEIN HEIDEKAMP - Arnhem</t>
  </si>
  <si>
    <t>40A06 - ORANJEKAZERNE - Arnhem</t>
  </si>
  <si>
    <t>40B12 - MC DUIVELSBERG - Arnhem</t>
  </si>
  <si>
    <t>40B14 - KTOMM BRONBEEK - Arnhem</t>
  </si>
  <si>
    <t>40B18 - COMPLEX GROOT HEIDEKAMP - Arnhem</t>
  </si>
  <si>
    <t>40B24 - DLP MTV ARNHEM STATION - Arnhem</t>
  </si>
  <si>
    <t>40E03 - BRIGADE OOSTGRENS-MIDDEN - Zevenaar</t>
  </si>
  <si>
    <t>43B01 - DEMAG MIDDELHARNIS - Middelharnis</t>
  </si>
  <si>
    <t>43E02 - FORT NUMANSDORP - Numansdorp</t>
  </si>
  <si>
    <t>43F01 - AFSL KLAASWAAL - Numansdorp</t>
  </si>
  <si>
    <t>44C03 - COMMANDO LUCHTSTRIJDKRACHTEN - Breda</t>
  </si>
  <si>
    <t>44C05 - AANLEGPLAATS MOERDIJK - Moerdijk</t>
  </si>
  <si>
    <t>44D02 - KONINKLIJKE MILITAIRE ACADEMIE - Breda</t>
  </si>
  <si>
    <t>44D06 - OT VRACHELSE HEIDE - Oosterhout</t>
  </si>
  <si>
    <t>44E07 - OVERDIEPSEPOLDER - Raamsdonk</t>
  </si>
  <si>
    <t>44G03 - OT DE VIJF EIKEN - Rijen</t>
  </si>
  <si>
    <t>44G04 - LCW DONGEN - Dongen</t>
  </si>
  <si>
    <t>45A03 - FORT CREVECOEUR - Den Bosch</t>
  </si>
  <si>
    <t>45A06 - ENGELENSE GAT - Den Bosch</t>
  </si>
  <si>
    <t>45C10 - OT DE KAMP - Vught</t>
  </si>
  <si>
    <t>45C12 - OT VUGHTSE HEIDE - Vught</t>
  </si>
  <si>
    <t>45C16 - LUNETTENKAZERNE - Vught</t>
  </si>
  <si>
    <t>45C21 - VAN BREDERODEKAZERNE - Vught</t>
  </si>
  <si>
    <t>45C27 - KANTOOR STATENLAAN - Den Bosch</t>
  </si>
  <si>
    <t>45F10 - MC DRIEHUIS - Reek</t>
  </si>
  <si>
    <t>45F13 - SPRINGTERREIN SCHAIJK - Reek</t>
  </si>
  <si>
    <t>45F15 - OT LANGENBOOM - Langenboom</t>
  </si>
  <si>
    <t>45H03 - VLIEGBASIS VOLKEL - Volkel</t>
  </si>
  <si>
    <t>45H15 - BRIGADE UDEN - Uden</t>
  </si>
  <si>
    <t>46A05 - SCHIETBAAN HEUMENSOORD - Malden</t>
  </si>
  <si>
    <t>46B06 - POST GENNEP/GOCH A77 - Siebengewald</t>
  </si>
  <si>
    <t>48D03 - MMC RITTHEM - Ritthem</t>
  </si>
  <si>
    <t>49F02 - ENGELBRECHT VAN NASSAUKAZERNE - Roosendaal</t>
  </si>
  <si>
    <t>49F04 - LOGISTIEK CENTRUM RUCPHEN - Rucphen</t>
  </si>
  <si>
    <t>49F05 - TENTENKAMP - Rucphen</t>
  </si>
  <si>
    <t>49F06 - OT RUCPHENSE HEIDE - Rucphen</t>
  </si>
  <si>
    <t>49F07 - POST ROOSENDAAL STATION - Roosendaal</t>
  </si>
  <si>
    <t>49G01 - VLIEGBASIS WOENSDRECHT - Hoogerheide</t>
  </si>
  <si>
    <t>49G02 - OT WOENSDRECHTSE HEIDE - Hoogerheide</t>
  </si>
  <si>
    <t>49G06 - OT OSSENDRECHTSE HEIDE - Ossendrecht</t>
  </si>
  <si>
    <t>49G10 - KON WILHELMINAKAZERNE - Ossendrecht</t>
  </si>
  <si>
    <t>49G12 - BRIGADE SCHELDESTROMEN - Hoogerheide</t>
  </si>
  <si>
    <t>50B05 - TRIP VAN ZOUDTLANDTKAZERNE - Breda</t>
  </si>
  <si>
    <t>50B06 - KC DE LA REYWEG - Breda</t>
  </si>
  <si>
    <t>50B09 - POST BREDA - Breda</t>
  </si>
  <si>
    <t>50B13 - OT GALDERSE HEIDE - Breda</t>
  </si>
  <si>
    <t>50E02 - MC GENIE BASIS DEPOT - Rijen</t>
  </si>
  <si>
    <t>50E03 - VLIEGBASIS GILZE-RIJEN - Rijen</t>
  </si>
  <si>
    <t>50E12 - KAMP DE KIEK - Riel</t>
  </si>
  <si>
    <t>50E13 - KAMP ALPHEN - Alphen</t>
  </si>
  <si>
    <t>50E16 - AEROPARC RIJEN - Rijen</t>
  </si>
  <si>
    <t>50F06 - PARA SPR TERR RECHTEHEIDE - Riel</t>
  </si>
  <si>
    <t>50F07 - RVB VESTIGING TILBURG - Tilburg</t>
  </si>
  <si>
    <t>51A03 - OT OIRSCHOTSE HEIDE - Oirschot</t>
  </si>
  <si>
    <t>51B12 - GENM DE R V S KAZERNE - Oirschot</t>
  </si>
  <si>
    <t>51B14 - DEPOT BEST - Oirschot</t>
  </si>
  <si>
    <t>51B23 - AFSLUITER BEST - Best</t>
  </si>
  <si>
    <t>51B24 - HEIDETERREIN BEST VAK A - Oirschot</t>
  </si>
  <si>
    <t>51D05 - VLIEGBASIS EINDHOVEN - Eindhoven</t>
  </si>
  <si>
    <t>51D16 - MC VELDHOVEN - Eindhoven</t>
  </si>
  <si>
    <t>51D19 - AFSL VELDHOVEN - Wintelre</t>
  </si>
  <si>
    <t>51D23 - BRIGADE BRABANT-ZUID - Eindhoven</t>
  </si>
  <si>
    <t>51D24 - DLP EINDHOVEN AIRPORT - Eindhoven</t>
  </si>
  <si>
    <t>51E02 - MC LIESHOUT - Mariahout</t>
  </si>
  <si>
    <t>52A01 - LUITENANT-GENERAAL BESTKAZERNE - Vredepeel</t>
  </si>
  <si>
    <t>52A05 - AANVLIEGVERLICHTING - Ysselsteyn</t>
  </si>
  <si>
    <t>52G03 - OT CRAYELHEIDE - Venlo</t>
  </si>
  <si>
    <t>52G07 - POST VENLO STATION - Venlo</t>
  </si>
  <si>
    <t>52G09 - BRIGADE BRABANT-N EN LIMBURG-N - Venlo</t>
  </si>
  <si>
    <t>57A01 - ELECTRAKAST DE VROENT - Bladel</t>
  </si>
  <si>
    <t>57F03 - OT WEERTERHEIDE - Budel</t>
  </si>
  <si>
    <t>57F04 - SB WEERT - Weert</t>
  </si>
  <si>
    <t>57H04 - MC WEERT - Weert</t>
  </si>
  <si>
    <t>57H06 - KRUISPEEL EN ACHTERBROEK - Weert</t>
  </si>
  <si>
    <t>58D15 - AFSL LINNE - Roermond</t>
  </si>
  <si>
    <t>58G06 - ELECTRAKAST MAALBROEK - Roermond</t>
  </si>
  <si>
    <t>60C06 - BRIGADE LIMBURG-ZUID - Maastricht-Airport</t>
  </si>
  <si>
    <t>60C09 - DLP MAASTRICHT-AACHEN AIRPORT - Maastricht-Airport</t>
  </si>
  <si>
    <t>60C11 - DLP JET CENTER MAA - Maastricht-Airport</t>
  </si>
  <si>
    <t>60D05 - STEENBERG - Brunssum</t>
  </si>
  <si>
    <t>60D06 - HV NASSAU OUWERKERKKAMP - Brunssum</t>
  </si>
  <si>
    <t>60D10 - AFNORTH INTERNATIONAL SCHOOL - Brunssum</t>
  </si>
  <si>
    <t>60D13 - NIC BRUNSSUM - Brunssum</t>
  </si>
  <si>
    <t>60D16 - POST BRUNSSUM AFNORTH - Brunssum</t>
  </si>
  <si>
    <t>60D17 - INTL CONFERENCE CENTRE - Brunssum</t>
  </si>
  <si>
    <t>60E04 - POMS EYGELSHOVEN - Eygelshoven</t>
  </si>
  <si>
    <t>62A02 - OT DE DELLEN - Maastricht</t>
  </si>
  <si>
    <t>62D07 - AFSL WITTEM - Epen</t>
  </si>
  <si>
    <t>65A01 - ANTENNELOCATIE WESTKAPELLE - Westkapelle</t>
  </si>
  <si>
    <t>65D01 - MICHIEL A DE RUYTERKAZERNE - Vlissingen</t>
  </si>
  <si>
    <t>68D01 - RESIDENTIE CINCNORTH - Sittard</t>
  </si>
  <si>
    <t>68D02 - US ARMY GARRISON SCHINNEN - Schinnen</t>
  </si>
  <si>
    <t>0612121212</t>
  </si>
  <si>
    <t>Piet@rijksoverheid.nl</t>
  </si>
  <si>
    <t>K1</t>
  </si>
  <si>
    <t>V1.13</t>
  </si>
  <si>
    <t>03G04 - EEMSHAVEN -Eemshaven</t>
  </si>
  <si>
    <t>30D19 - WP CATSHUIS</t>
  </si>
  <si>
    <t>50B07 - DIENSTGEBOUW KORTE RAAMSTRAAT</t>
  </si>
  <si>
    <t>CU001 - MARINEBASIS PARERA</t>
  </si>
  <si>
    <t>CU002 - MARINEKAZERNE SUFFISANT</t>
  </si>
  <si>
    <t>CU006 - RADIOSTATION RONDE KLIP</t>
  </si>
  <si>
    <t>CU007 - RADIOSTATION ST JORIS</t>
  </si>
  <si>
    <t>CU012 - SCHIETTERREIN WACAO</t>
  </si>
  <si>
    <t>CU020 - STRAALZENDER SERU GRACIA</t>
  </si>
  <si>
    <t>ID kaart</t>
  </si>
  <si>
    <t>Begeleider?</t>
  </si>
  <si>
    <t>1ste contactpersoon begeleid</t>
  </si>
  <si>
    <t>2de contactpersoon begeleid</t>
  </si>
  <si>
    <t>Facilitair Bedrijf Defensie begeleid (vooraf afgestemd)</t>
  </si>
  <si>
    <t>Externe begeleider begeleid (in bezit van begeleidingscertificaat)</t>
  </si>
  <si>
    <t>V1.14</t>
  </si>
  <si>
    <t>AR001 - MARINIERS KAZERNE SAVANETA</t>
  </si>
  <si>
    <t>DL030 - PRINS CLAUS KAZERNE - Münster</t>
  </si>
  <si>
    <t>admin.staff@a330mmu.eu</t>
  </si>
  <si>
    <t>r.poelwijk@steegman.nl</t>
  </si>
  <si>
    <t>V1.15</t>
  </si>
  <si>
    <t>31-04-20</t>
  </si>
  <si>
    <t>DL036 - VBK/VKK GEBOUW MÜNSTER- Münster</t>
  </si>
  <si>
    <t>02G03 - ANTENNEPARK SCHIERMONNIKOOG - Schiermonnikoog</t>
  </si>
  <si>
    <t>04F03 - WONINGEN VLIELAND - Vlieland</t>
  </si>
  <si>
    <t>05A05 - ANTENNEPARK TERSCHELLING - West-Terschelling</t>
  </si>
  <si>
    <t>05A09 - GARAGEBOX TERSCHELLING - West-Terschelling</t>
  </si>
  <si>
    <t>05H10 - OBSTAKELLICHTEN LEEUWARDEN - Leeuwarden</t>
  </si>
  <si>
    <t>05H12 - LUNIA STATE - Marsum</t>
  </si>
  <si>
    <t>07F11 - ANTENNEPARK APPINGEDAM - Appingedam</t>
  </si>
  <si>
    <t>09F92 - ANTENNEPARK HOORN - Hoorn</t>
  </si>
  <si>
    <t>09H03 - KAZEM DEN OEVER 03 - Den Oever</t>
  </si>
  <si>
    <t>10B11 - ANTENNEPARK KORNWERDERZAND - Kornwerderzand</t>
  </si>
  <si>
    <t>10C01 - SB BREEZANDDIJK - Breezanddijk</t>
  </si>
  <si>
    <t>14B43 - ATJEHLOODS - Den Helder</t>
  </si>
  <si>
    <t>14B47 - ANTENNEPARK JULIANADORP - Den Helder</t>
  </si>
  <si>
    <t>14B54 - BUITENVELD - Den Helder</t>
  </si>
  <si>
    <t>14B58 - ANTENNEPARK HUISDUINEN - Huisduinen</t>
  </si>
  <si>
    <t>14B59 - ANTENNELOCATIE HUISDUINEN - Huisduinen</t>
  </si>
  <si>
    <t>14C01 - SB PETTEN - Petten</t>
  </si>
  <si>
    <t>14C02 - ANTENNEPARK SCHOORL - Schoorl</t>
  </si>
  <si>
    <t>14D52 - SCHIETTERREIN PETTEN - Petten</t>
  </si>
  <si>
    <t>14F01 - KAZEM DEN OEVER 01 - Den Oever</t>
  </si>
  <si>
    <t>14F04 - KAZEM DEN OEVER 04 - Den Oever</t>
  </si>
  <si>
    <t>14F05 - KAZEM DEN OEVER 05 - Den Oever</t>
  </si>
  <si>
    <t>16G06 - LC STEENWIJK - Steenwijk</t>
  </si>
  <si>
    <t>19D03 - FORT AAN DE HAM - Uitgeest</t>
  </si>
  <si>
    <t>25A29 - FORT PENNINGSVEER - Haarlemmerliede</t>
  </si>
  <si>
    <t>25C07 - POMPSTATION SCHIPHOL - Schiphol</t>
  </si>
  <si>
    <t>25D22 - HANGAR SCHIPHOL-OOST - Schiphol</t>
  </si>
  <si>
    <t>27A07 - RACCORDEMENT 'T HARDE - 't Harde</t>
  </si>
  <si>
    <t>30E08 - MMC DE KOM - Wassenaar</t>
  </si>
  <si>
    <t>30G01 - OT VLAKTE VAN WAALSDORP - Den Haag</t>
  </si>
  <si>
    <t>30G08 - KABELKELDER WASSENAAR - Wassenaar</t>
  </si>
  <si>
    <t>30G91 - RIJKSBEDRIJVENCENTRUM RIJSWIJK - Rijswijk Zh</t>
  </si>
  <si>
    <t>30G95 - WONING HOUTWEG - Den Haag</t>
  </si>
  <si>
    <t>32A06 - ANTENNEPARK EEMNES - Eemnes</t>
  </si>
  <si>
    <t>32D19 - RACCORDEMENT DE VLASAKKERS - Amersfoort</t>
  </si>
  <si>
    <t>37A02 - POST HOEK VAN HOLLAND - Hoek van Holland</t>
  </si>
  <si>
    <t>37G04 - BLP PERNIS - Poortugaal</t>
  </si>
  <si>
    <t>38E03 - MC LOPIK - Lopik</t>
  </si>
  <si>
    <t>38H02 - RADARLOCATIE HERWIJNEN - Herwijnen</t>
  </si>
  <si>
    <t>40A12 - POMPSTATION VELUWE - Arnhem</t>
  </si>
  <si>
    <t>44C02 - POST MOERDIJK - Moerdijk</t>
  </si>
  <si>
    <t>44C04 - FITNESSRUIMTE STAF CLSK - Breda</t>
  </si>
  <si>
    <t>45B02 - DISTRICT ZUID - Den Bosch</t>
  </si>
  <si>
    <t>45H07 - DVD DIENSTKRING - VOLKEL</t>
  </si>
  <si>
    <t>48D02 - MARINEKAZERNE VLISSINGEN - Vlissingen</t>
  </si>
  <si>
    <t>49G15 - DIENSTWONING MC CALFVEN - Ossendrecht</t>
  </si>
  <si>
    <t>50B04 - SEELIGKAZERNE - Breda</t>
  </si>
  <si>
    <t>50E07 - OBSTAKELLICHTEN GILZE-RIJEN - Hulten</t>
  </si>
  <si>
    <t>50E15 - BOS HET BLOK HULTEN - Hulten</t>
  </si>
  <si>
    <t>51B02 - LC RACCORDEMENT ACHT - Eindhoven</t>
  </si>
  <si>
    <t>51B16 - TLP BEST 1 - Best</t>
  </si>
  <si>
    <t>51C02 - DISPERSED SITE VESSEM I - Vessem</t>
  </si>
  <si>
    <t>60D11 - OPSLAGTERREIN MET LOODSEN - Brunssum</t>
  </si>
  <si>
    <t>60D15 - BOS EN HEIDETERR. GELENKIRCHEN - Schinveld</t>
  </si>
  <si>
    <t>61F11 - SCHIETTERREIN ST PIETERSBERG - Maastricht</t>
  </si>
  <si>
    <t>62B09 - POST HEERLEN - Heerlen</t>
  </si>
  <si>
    <t>64G02 - ANTENNEPARK SCHARENDIJKE - Scharendijke</t>
  </si>
  <si>
    <t>69E01 - DEFENSIEKANTOOR - KERKRADE</t>
  </si>
  <si>
    <t>V1.16</t>
  </si>
  <si>
    <t>@rijksoverheid.nl</t>
  </si>
  <si>
    <t>@werkenbijdefensie.nl</t>
  </si>
  <si>
    <t>Buitenlandse militaire pas</t>
  </si>
  <si>
    <t>J.Janssen99@mindef.nl</t>
  </si>
  <si>
    <t>Soort bezoek</t>
  </si>
  <si>
    <t>V1.17</t>
  </si>
  <si>
    <t>V1.18</t>
  </si>
  <si>
    <t>Ja, TBB1</t>
  </si>
  <si>
    <t>Ja, TBB2</t>
  </si>
  <si>
    <t>Ja, TBB3</t>
  </si>
  <si>
    <t>Ja, Departementaal vertrouwelijk</t>
  </si>
  <si>
    <t>Ja, Stg. Confidentieel</t>
  </si>
  <si>
    <t>Ja, Stg. Geheim</t>
  </si>
  <si>
    <t>Ja, Stg. Zeer geheim</t>
  </si>
  <si>
    <t xml:space="preserve">Nee </t>
  </si>
  <si>
    <t>Email toegestaan kolom c</t>
  </si>
  <si>
    <t>Domein kolom c</t>
  </si>
  <si>
    <t xml:space="preserve">Mail Blacklist </t>
  </si>
  <si>
    <t>info@</t>
  </si>
  <si>
    <t>planning@</t>
  </si>
  <si>
    <t>service@</t>
  </si>
  <si>
    <t>V1.19</t>
  </si>
  <si>
    <t xml:space="preserve"> Werkzaamheden bouw </t>
  </si>
  <si>
    <t>Nee, TBB4</t>
  </si>
  <si>
    <t>H.de.Vries@hotmail.com</t>
  </si>
  <si>
    <t>Uniek</t>
  </si>
  <si>
    <t>Verwijderd</t>
  </si>
  <si>
    <t>Domein kolom R</t>
  </si>
  <si>
    <t>e-mail toestaan kolom R</t>
  </si>
  <si>
    <t>Email kolom I toegestaan?</t>
  </si>
  <si>
    <t>D. Schwarze</t>
  </si>
  <si>
    <t>Let op!</t>
  </si>
  <si>
    <t xml:space="preserve">Registratie bezoekers </t>
  </si>
  <si>
    <t>Zijn alle velden ingevuld?</t>
  </si>
  <si>
    <t>Zijn alle velden correct ingevuld?</t>
  </si>
  <si>
    <t>Naam locatie</t>
  </si>
  <si>
    <t>Plaats op de kazerne
(meerdere plaatsen mogelijk)</t>
  </si>
  <si>
    <t>Komt de bezoeker in contact met een TBB (Te Beschermen Belang) object?</t>
  </si>
  <si>
    <t>Komt de bezoeker in aanraking met gerubriceerde informatie?</t>
  </si>
  <si>
    <t>Telefoonnummer begeleider</t>
  </si>
  <si>
    <t>(Gevalideerd) e-mailadres begeleider</t>
  </si>
  <si>
    <t>Telefoonnummer tweede begeleider</t>
  </si>
  <si>
    <t>E-mailadres tweede begeleider</t>
  </si>
  <si>
    <t xml:space="preserve">Einddatum   </t>
  </si>
  <si>
    <t>Reden voor bezoek</t>
  </si>
  <si>
    <t>Soort bezoeker</t>
  </si>
  <si>
    <t>E-mailadres bezoeker</t>
  </si>
  <si>
    <r>
      <t xml:space="preserve">Vul het formulier volledig in. De lichtblauwe velden zijn de velden die u verplicht moet invullen. Als u het formulier volledig heeft ingevuld, kleurt het veld hiernaast groen. Stuur het volledig ingevulde formulier naar </t>
    </r>
    <r>
      <rPr>
        <b/>
        <u/>
        <sz val="12"/>
        <color theme="1"/>
        <rFont val="Verdana"/>
        <family val="2"/>
      </rPr>
      <t>aanmelden.externe.bezoekers.selfserviceportaal@mindef.nl</t>
    </r>
    <r>
      <rPr>
        <b/>
        <sz val="12"/>
        <color theme="1"/>
        <rFont val="Verdana"/>
        <family val="2"/>
      </rPr>
      <t xml:space="preserve">. Alleen complete formulieren afkomstig van een gevalideerd e-mailadres nemen wij in behandeling. </t>
    </r>
  </si>
  <si>
    <t>Werklied</t>
  </si>
  <si>
    <t>Leverancier</t>
  </si>
  <si>
    <t>Regulier bezoek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</si>
</sst>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;@"/>
    <numFmt numFmtId="165" formatCode="h:mm;@"/>
  </numFmts>
  <fonts count="20" x14ac:knownFonts="1">
    <font>
      <sz val="10"/>
      <color theme="1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b/>
      <sz val="12"/>
      <name val="Verdana"/>
      <family val="2"/>
    </font>
    <font>
      <b/>
      <sz val="16"/>
      <name val="Verdana"/>
      <family val="2"/>
    </font>
    <font>
      <sz val="16"/>
      <name val="Verdana"/>
      <family val="2"/>
    </font>
    <font>
      <b/>
      <sz val="11"/>
      <name val="Verdana"/>
      <family val="2"/>
    </font>
    <font>
      <sz val="9"/>
      <name val="Verdana"/>
      <family val="2"/>
    </font>
    <font>
      <u/>
      <sz val="10"/>
      <color theme="10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9"/>
      <color theme="1"/>
      <name val="Verdana"/>
      <family val="2"/>
    </font>
    <font>
      <sz val="10"/>
      <color rgb="FFFF0000"/>
      <name val="Verdana"/>
      <family val="2"/>
    </font>
    <font>
      <sz val="10"/>
      <color rgb="FF000000"/>
      <name val="Verdana"/>
      <family val="2"/>
    </font>
    <font>
      <i/>
      <sz val="10"/>
      <color rgb="FF000000"/>
      <name val="Verdana"/>
      <family val="2"/>
    </font>
    <font>
      <b/>
      <sz val="9"/>
      <color theme="1"/>
      <name val="Verdana"/>
      <family val="2"/>
    </font>
    <font>
      <sz val="10"/>
      <color theme="10"/>
      <name val="Arial"/>
      <family val="2"/>
    </font>
    <font>
      <b/>
      <sz val="12"/>
      <color theme="1"/>
      <name val="Verdana"/>
      <family val="2"/>
    </font>
    <font>
      <b/>
      <u/>
      <sz val="12"/>
      <color theme="1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6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36">
    <xf numFmtId="0" fontId="0" fillId="0" borderId="0" xfId="0"/>
    <xf numFmtId="0" fontId="10" fillId="0" borderId="0" xfId="0" applyFont="1"/>
    <xf numFmtId="0" fontId="11" fillId="2" borderId="0" xfId="0" applyFont="1" applyFill="1"/>
    <xf numFmtId="0" fontId="1" fillId="0" borderId="0" xfId="0" applyFo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wrapText="1"/>
      <protection locked="0"/>
    </xf>
    <xf numFmtId="165" fontId="1" fillId="2" borderId="1" xfId="0" applyNumberFormat="1" applyFont="1" applyFill="1" applyBorder="1" applyAlignment="1" applyProtection="1">
      <alignment wrapText="1"/>
      <protection locked="0"/>
    </xf>
    <xf numFmtId="0" fontId="1" fillId="0" borderId="0" xfId="0" applyFont="1" applyProtection="1">
      <protection hidden="1"/>
    </xf>
    <xf numFmtId="20" fontId="1" fillId="0" borderId="0" xfId="0" applyNumberFormat="1" applyFont="1" applyProtection="1">
      <protection hidden="1"/>
    </xf>
    <xf numFmtId="0" fontId="6" fillId="3" borderId="0" xfId="0" applyFont="1" applyFill="1" applyAlignment="1" applyProtection="1">
      <alignment vertical="center"/>
      <protection hidden="1"/>
    </xf>
    <xf numFmtId="0" fontId="12" fillId="0" borderId="0" xfId="0" applyFont="1" applyProtection="1">
      <protection hidden="1"/>
    </xf>
    <xf numFmtId="0" fontId="1" fillId="0" borderId="0" xfId="0" applyFont="1"/>
    <xf numFmtId="0" fontId="1" fillId="3" borderId="1" xfId="0" applyFont="1" applyFill="1" applyBorder="1" applyAlignment="1">
      <alignment horizontal="center"/>
    </xf>
    <xf numFmtId="0" fontId="2" fillId="0" borderId="0" xfId="0" applyFont="1" applyProtection="1">
      <protection hidden="1"/>
    </xf>
    <xf numFmtId="164" fontId="10" fillId="0" borderId="0" xfId="0" applyNumberFormat="1" applyFont="1"/>
    <xf numFmtId="0" fontId="10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0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0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 applyProtection="1">
      <alignment vertical="top" wrapText="1"/>
      <protection hidden="1"/>
    </xf>
    <xf numFmtId="0" fontId="2" fillId="0" borderId="0" xfId="0" applyFont="1" applyAlignment="1" applyProtection="1">
      <alignment vertical="top" wrapText="1"/>
      <protection hidden="1"/>
    </xf>
    <xf numFmtId="0" fontId="16" fillId="0" borderId="0" xfId="0" applyFont="1" applyAlignment="1" applyProtection="1">
      <alignment vertical="top" wrapText="1"/>
      <protection hidden="1"/>
    </xf>
    <xf numFmtId="0" fontId="16" fillId="0" borderId="0" xfId="0" applyFont="1" applyAlignment="1" applyProtection="1">
      <alignment vertical="top"/>
      <protection hidden="1"/>
    </xf>
    <xf numFmtId="0" fontId="1" fillId="0" borderId="0" xfId="0" applyFont="1" applyAlignment="1" applyProtection="1">
      <alignment vertical="top"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8" fillId="0" borderId="0" xfId="0" applyFont="1" applyProtection="1">
      <protection hidden="1"/>
    </xf>
    <xf numFmtId="164" fontId="1" fillId="2" borderId="8" xfId="0" applyNumberFormat="1" applyFont="1" applyFill="1" applyBorder="1" applyAlignment="1" applyProtection="1">
      <alignment wrapText="1"/>
      <protection locked="0"/>
    </xf>
    <xf numFmtId="165" fontId="1" fillId="2" borderId="8" xfId="0" applyNumberFormat="1" applyFont="1" applyFill="1" applyBorder="1" applyAlignment="1" applyProtection="1">
      <alignment wrapText="1"/>
      <protection locked="0"/>
    </xf>
    <xf numFmtId="165" fontId="1" fillId="2" borderId="1" xfId="0" applyNumberFormat="1" applyFont="1" applyFill="1" applyBorder="1" applyProtection="1">
      <protection locked="0"/>
    </xf>
    <xf numFmtId="0" fontId="2" fillId="0" borderId="0" xfId="0" applyFont="1"/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9" fillId="2" borderId="1" xfId="1" applyFill="1" applyBorder="1" applyAlignment="1" applyProtection="1">
      <alignment wrapText="1"/>
      <protection locked="0"/>
    </xf>
    <xf numFmtId="0" fontId="10" fillId="0" borderId="3" xfId="0" applyFont="1" applyBorder="1" applyAlignment="1" applyProtection="1">
      <alignment vertical="center" wrapText="1"/>
      <protection hidden="1"/>
    </xf>
    <xf numFmtId="0" fontId="10" fillId="0" borderId="0" xfId="0" applyFont="1" applyProtection="1">
      <protection hidden="1"/>
    </xf>
    <xf numFmtId="49" fontId="12" fillId="0" borderId="0" xfId="0" applyNumberFormat="1" applyFont="1" applyProtection="1">
      <protection hidden="1"/>
    </xf>
    <xf numFmtId="0" fontId="1" fillId="7" borderId="12" xfId="0" applyFont="1" applyFill="1" applyBorder="1" applyAlignment="1">
      <alignment vertical="center"/>
    </xf>
    <xf numFmtId="0" fontId="1" fillId="7" borderId="13" xfId="0" applyFont="1" applyFill="1" applyBorder="1" applyAlignment="1">
      <alignment vertical="center" wrapText="1"/>
    </xf>
    <xf numFmtId="49" fontId="1" fillId="7" borderId="13" xfId="0" applyNumberFormat="1" applyFont="1" applyFill="1" applyBorder="1" applyAlignment="1">
      <alignment vertical="center" wrapText="1"/>
    </xf>
    <xf numFmtId="0" fontId="17" fillId="7" borderId="13" xfId="1" applyFont="1" applyFill="1" applyBorder="1" applyAlignment="1" applyProtection="1">
      <alignment vertical="center" wrapText="1"/>
    </xf>
    <xf numFmtId="164" fontId="1" fillId="7" borderId="13" xfId="0" applyNumberFormat="1" applyFont="1" applyFill="1" applyBorder="1" applyAlignment="1">
      <alignment vertical="center" wrapText="1"/>
    </xf>
    <xf numFmtId="165" fontId="1" fillId="7" borderId="13" xfId="0" applyNumberFormat="1" applyFont="1" applyFill="1" applyBorder="1" applyAlignment="1">
      <alignment vertical="center" wrapText="1"/>
    </xf>
    <xf numFmtId="0" fontId="1" fillId="3" borderId="13" xfId="0" applyFont="1" applyFill="1" applyBorder="1" applyAlignment="1">
      <alignment horizontal="center" vertical="center"/>
    </xf>
    <xf numFmtId="0" fontId="1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0" fontId="12" fillId="3" borderId="0" xfId="0" applyFont="1" applyFill="1" applyProtection="1">
      <protection hidden="1"/>
    </xf>
    <xf numFmtId="0" fontId="12" fillId="0" borderId="0" xfId="0" applyFont="1" applyAlignment="1">
      <alignment vertical="center"/>
    </xf>
    <xf numFmtId="0" fontId="12" fillId="0" borderId="0" xfId="0" applyFont="1"/>
    <xf numFmtId="49" fontId="8" fillId="0" borderId="0" xfId="0" applyNumberFormat="1" applyFont="1" applyAlignment="1" applyProtection="1">
      <alignment vertical="center"/>
      <protection hidden="1"/>
    </xf>
    <xf numFmtId="49" fontId="12" fillId="0" borderId="0" xfId="0" applyNumberFormat="1" applyFont="1" applyAlignment="1">
      <alignment vertical="center"/>
    </xf>
    <xf numFmtId="49" fontId="12" fillId="0" borderId="0" xfId="0" applyNumberFormat="1" applyFont="1"/>
    <xf numFmtId="49" fontId="1" fillId="0" borderId="0" xfId="0" applyNumberFormat="1" applyFont="1" applyProtection="1">
      <protection locked="0"/>
    </xf>
    <xf numFmtId="14" fontId="1" fillId="7" borderId="13" xfId="0" applyNumberFormat="1" applyFont="1" applyFill="1" applyBorder="1" applyAlignment="1">
      <alignment vertical="center" wrapText="1"/>
    </xf>
    <xf numFmtId="14" fontId="1" fillId="2" borderId="8" xfId="0" applyNumberFormat="1" applyFont="1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alignment wrapText="1"/>
      <protection locked="0"/>
    </xf>
    <xf numFmtId="164" fontId="1" fillId="0" borderId="0" xfId="0" applyNumberFormat="1" applyFont="1" applyProtection="1">
      <protection locked="0"/>
    </xf>
    <xf numFmtId="165" fontId="1" fillId="0" borderId="0" xfId="0" applyNumberFormat="1" applyFont="1" applyProtection="1">
      <protection locked="0"/>
    </xf>
    <xf numFmtId="49" fontId="1" fillId="7" borderId="13" xfId="0" applyNumberFormat="1" applyFont="1" applyFill="1" applyBorder="1" applyAlignment="1">
      <alignment horizontal="left" vertical="center" wrapText="1"/>
    </xf>
    <xf numFmtId="0" fontId="1" fillId="10" borderId="0" xfId="0" applyFont="1" applyFill="1"/>
    <xf numFmtId="164" fontId="2" fillId="10" borderId="0" xfId="0" applyNumberFormat="1" applyFont="1" applyFill="1" applyAlignment="1">
      <alignment horizontal="left"/>
    </xf>
    <xf numFmtId="0" fontId="13" fillId="10" borderId="0" xfId="0" applyFont="1" applyFill="1"/>
    <xf numFmtId="0" fontId="1" fillId="10" borderId="0" xfId="0" applyFont="1" applyFill="1" applyProtection="1">
      <protection hidden="1"/>
    </xf>
    <xf numFmtId="0" fontId="2" fillId="10" borderId="0" xfId="0" applyFont="1" applyFill="1" applyAlignment="1">
      <alignment horizontal="left"/>
    </xf>
    <xf numFmtId="0" fontId="1" fillId="10" borderId="0" xfId="0" applyFont="1" applyFill="1" applyAlignment="1">
      <alignment horizontal="left"/>
    </xf>
    <xf numFmtId="0" fontId="10" fillId="10" borderId="0" xfId="0" applyFont="1" applyFill="1" applyAlignment="1">
      <alignment horizontal="left"/>
    </xf>
    <xf numFmtId="0" fontId="1" fillId="10" borderId="0" xfId="0" applyFont="1" applyFill="1" applyProtection="1">
      <protection locked="0"/>
    </xf>
    <xf numFmtId="0" fontId="6" fillId="10" borderId="0" xfId="0" applyFont="1" applyFill="1" applyAlignment="1" applyProtection="1">
      <alignment vertical="center"/>
      <protection hidden="1"/>
    </xf>
    <xf numFmtId="0" fontId="1" fillId="10" borderId="0" xfId="0" applyFont="1" applyFill="1" applyAlignment="1" applyProtection="1">
      <alignment vertical="top" wrapText="1"/>
      <protection hidden="1"/>
    </xf>
    <xf numFmtId="0" fontId="1" fillId="10" borderId="0" xfId="0" applyFont="1" applyFill="1" applyAlignment="1" applyProtection="1">
      <alignment vertical="center"/>
      <protection hidden="1"/>
    </xf>
    <xf numFmtId="0" fontId="2" fillId="10" borderId="0" xfId="0" applyFont="1" applyFill="1"/>
    <xf numFmtId="49" fontId="1" fillId="10" borderId="0" xfId="0" applyNumberFormat="1" applyFont="1" applyFill="1" applyProtection="1">
      <protection locked="0"/>
    </xf>
    <xf numFmtId="164" fontId="1" fillId="10" borderId="0" xfId="0" applyNumberFormat="1" applyFont="1" applyFill="1" applyProtection="1">
      <protection locked="0"/>
    </xf>
    <xf numFmtId="165" fontId="1" fillId="10" borderId="0" xfId="0" applyNumberFormat="1" applyFont="1" applyFill="1" applyProtection="1">
      <protection locked="0"/>
    </xf>
    <xf numFmtId="0" fontId="2" fillId="10" borderId="0" xfId="0" applyFont="1" applyFill="1" applyAlignment="1">
      <alignment vertical="top" wrapText="1"/>
    </xf>
    <xf numFmtId="0" fontId="2" fillId="10" borderId="0" xfId="0" applyFont="1" applyFill="1" applyAlignment="1">
      <alignment vertical="center"/>
    </xf>
    <xf numFmtId="164" fontId="1" fillId="10" borderId="0" xfId="0" applyNumberFormat="1" applyFont="1" applyFill="1"/>
    <xf numFmtId="165" fontId="1" fillId="10" borderId="0" xfId="0" applyNumberFormat="1" applyFont="1" applyFill="1"/>
    <xf numFmtId="0" fontId="7" fillId="8" borderId="3" xfId="0" applyFont="1" applyFill="1" applyBorder="1" applyAlignment="1">
      <alignment vertical="top" wrapText="1"/>
    </xf>
    <xf numFmtId="0" fontId="7" fillId="8" borderId="11" xfId="0" applyFont="1" applyFill="1" applyBorder="1" applyAlignment="1">
      <alignment vertical="top" wrapText="1"/>
    </xf>
    <xf numFmtId="0" fontId="7" fillId="8" borderId="4" xfId="0" applyFont="1" applyFill="1" applyBorder="1" applyAlignment="1">
      <alignment vertical="top" wrapText="1"/>
    </xf>
    <xf numFmtId="164" fontId="7" fillId="8" borderId="4" xfId="0" applyNumberFormat="1" applyFont="1" applyFill="1" applyBorder="1" applyAlignment="1">
      <alignment vertical="top" wrapText="1"/>
    </xf>
    <xf numFmtId="165" fontId="7" fillId="8" borderId="4" xfId="0" applyNumberFormat="1" applyFont="1" applyFill="1" applyBorder="1" applyAlignment="1">
      <alignment vertical="top" wrapText="1"/>
    </xf>
    <xf numFmtId="0" fontId="2" fillId="11" borderId="2" xfId="0" applyFont="1" applyFill="1" applyBorder="1" applyAlignment="1">
      <alignment horizontal="left" vertical="center"/>
    </xf>
    <xf numFmtId="165" fontId="9" fillId="7" borderId="13" xfId="1" applyNumberFormat="1" applyFill="1" applyBorder="1" applyAlignment="1" applyProtection="1">
      <alignment vertical="center" wrapText="1"/>
    </xf>
    <xf numFmtId="165" fontId="9" fillId="2" borderId="8" xfId="1" applyNumberFormat="1" applyFill="1" applyBorder="1" applyAlignment="1" applyProtection="1">
      <alignment wrapText="1"/>
      <protection locked="0"/>
    </xf>
    <xf numFmtId="0" fontId="5" fillId="6" borderId="0" xfId="0" applyFont="1" applyFill="1" applyAlignment="1">
      <alignment horizontal="left" vertical="center"/>
    </xf>
    <xf numFmtId="165" fontId="7" fillId="8" borderId="3" xfId="0" applyNumberFormat="1" applyFont="1" applyFill="1" applyBorder="1" applyAlignment="1">
      <alignment vertical="top" wrapText="1"/>
    </xf>
    <xf numFmtId="165" fontId="1" fillId="7" borderId="13" xfId="0" applyNumberFormat="1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vertical="top" wrapText="1"/>
    </xf>
    <xf numFmtId="0" fontId="7" fillId="5" borderId="6" xfId="0" applyFont="1" applyFill="1" applyBorder="1" applyAlignment="1">
      <alignment vertical="top" wrapText="1"/>
    </xf>
    <xf numFmtId="0" fontId="13" fillId="0" borderId="0" xfId="0" applyFont="1" applyProtection="1">
      <protection hidden="1"/>
    </xf>
    <xf numFmtId="165" fontId="13" fillId="10" borderId="0" xfId="0" applyNumberFormat="1" applyFont="1" applyFill="1"/>
    <xf numFmtId="164" fontId="10" fillId="0" borderId="1" xfId="0" applyNumberFormat="1" applyFont="1" applyBorder="1"/>
    <xf numFmtId="0" fontId="10" fillId="0" borderId="1" xfId="0" applyFont="1" applyBorder="1"/>
    <xf numFmtId="164" fontId="10" fillId="0" borderId="1" xfId="0" applyNumberFormat="1" applyFont="1" applyBorder="1" applyAlignment="1">
      <alignment horizontal="right"/>
    </xf>
    <xf numFmtId="164" fontId="10" fillId="0" borderId="8" xfId="0" applyNumberFormat="1" applyFont="1" applyBorder="1"/>
    <xf numFmtId="0" fontId="10" fillId="0" borderId="8" xfId="0" applyFont="1" applyBorder="1"/>
    <xf numFmtId="0" fontId="11" fillId="2" borderId="6" xfId="0" applyFont="1" applyFill="1" applyBorder="1"/>
    <xf numFmtId="164" fontId="11" fillId="2" borderId="11" xfId="0" applyNumberFormat="1" applyFont="1" applyFill="1" applyBorder="1"/>
    <xf numFmtId="49" fontId="1" fillId="10" borderId="8" xfId="0" applyNumberFormat="1" applyFont="1" applyFill="1" applyBorder="1" applyAlignment="1" applyProtection="1">
      <alignment horizontal="left" wrapText="1"/>
      <protection locked="0"/>
    </xf>
    <xf numFmtId="0" fontId="9" fillId="10" borderId="8" xfId="1" applyFill="1" applyBorder="1" applyAlignment="1" applyProtection="1">
      <alignment wrapText="1"/>
      <protection locked="0"/>
    </xf>
    <xf numFmtId="0" fontId="9" fillId="10" borderId="1" xfId="1" applyFill="1" applyBorder="1" applyAlignment="1" applyProtection="1">
      <alignment wrapText="1"/>
      <protection locked="0"/>
    </xf>
    <xf numFmtId="0" fontId="5" fillId="6" borderId="20" xfId="0" applyFont="1" applyFill="1" applyBorder="1" applyAlignment="1">
      <alignment horizontal="left" vertical="center"/>
    </xf>
    <xf numFmtId="0" fontId="5" fillId="6" borderId="21" xfId="0" applyFont="1" applyFill="1" applyBorder="1" applyAlignment="1">
      <alignment horizontal="left" vertical="center"/>
    </xf>
    <xf numFmtId="0" fontId="5" fillId="6" borderId="6" xfId="0" applyFont="1" applyFill="1" applyBorder="1" applyAlignment="1">
      <alignment horizontal="left" vertical="center"/>
    </xf>
    <xf numFmtId="0" fontId="4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18" fillId="9" borderId="14" xfId="1" applyFont="1" applyFill="1" applyBorder="1" applyAlignment="1">
      <alignment horizontal="center" vertical="center" wrapText="1"/>
    </xf>
    <xf numFmtId="0" fontId="18" fillId="9" borderId="15" xfId="1" applyFont="1" applyFill="1" applyBorder="1" applyAlignment="1">
      <alignment horizontal="center" vertical="center" wrapText="1"/>
    </xf>
    <xf numFmtId="0" fontId="18" fillId="9" borderId="16" xfId="1" applyFont="1" applyFill="1" applyBorder="1" applyAlignment="1">
      <alignment horizontal="center" vertical="center" wrapText="1"/>
    </xf>
    <xf numFmtId="0" fontId="18" fillId="9" borderId="17" xfId="1" applyFont="1" applyFill="1" applyBorder="1" applyAlignment="1">
      <alignment horizontal="center" vertical="center" wrapText="1"/>
    </xf>
    <xf numFmtId="0" fontId="18" fillId="9" borderId="0" xfId="1" applyFont="1" applyFill="1" applyAlignment="1">
      <alignment horizontal="center" vertical="center" wrapText="1"/>
    </xf>
    <xf numFmtId="0" fontId="18" fillId="9" borderId="18" xfId="1" applyFont="1" applyFill="1" applyBorder="1" applyAlignment="1">
      <alignment horizontal="center" vertical="center" wrapText="1"/>
    </xf>
    <xf numFmtId="0" fontId="18" fillId="9" borderId="19" xfId="1" applyFont="1" applyFill="1" applyBorder="1" applyAlignment="1">
      <alignment horizontal="center" vertical="center" wrapText="1"/>
    </xf>
    <xf numFmtId="0" fontId="18" fillId="9" borderId="5" xfId="1" applyFont="1" applyFill="1" applyBorder="1" applyAlignment="1">
      <alignment horizontal="center" vertical="center" wrapText="1"/>
    </xf>
    <xf numFmtId="0" fontId="18" fillId="9" borderId="3" xfId="1" applyFont="1" applyFill="1" applyBorder="1" applyAlignment="1">
      <alignment horizontal="center" vertical="center" wrapText="1"/>
    </xf>
  </cellXfs>
  <cellStyles count="2">
    <cellStyle name="Hyperlink" xfId="1" builtinId="8"/>
    <cellStyle name="Standaard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165" formatCode="h:mm;@"/>
      <fill>
        <patternFill patternType="solid">
          <fgColor indexed="64"/>
          <bgColor theme="8" tint="0.599993896298104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165" formatCode="h:mm;@"/>
      <fill>
        <patternFill patternType="solid">
          <fgColor indexed="64"/>
          <bgColor theme="8" tint="0.599993896298104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165" formatCode="h:mm;@"/>
      <fill>
        <patternFill patternType="solid">
          <fgColor indexed="64"/>
          <bgColor theme="8" tint="0.599993896298104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165" formatCode="h:mm;@"/>
      <fill>
        <patternFill patternType="solid">
          <fgColor indexed="64"/>
          <bgColor theme="8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19" formatCode="d/m/yyyy"/>
      <fill>
        <patternFill patternType="solid">
          <fgColor indexed="64"/>
          <bgColor theme="8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165" formatCode="h:mm;@"/>
      <fill>
        <patternFill patternType="solid">
          <fgColor indexed="64"/>
          <bgColor theme="8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164" formatCode="d/mm/yy;@"/>
      <fill>
        <patternFill patternType="solid">
          <fgColor indexed="64"/>
          <bgColor theme="8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solid">
          <fgColor indexed="64"/>
          <bgColor theme="2" tint="-9.9978637043366805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solid">
          <fgColor indexed="64"/>
          <bgColor theme="8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30" formatCode="@"/>
      <fill>
        <patternFill patternType="solid">
          <fgColor indexed="64"/>
          <bgColor theme="8" tint="0.5999938962981048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solid">
          <fgColor indexed="64"/>
          <bgColor theme="8" tint="0.599993896298104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solid">
          <fgColor indexed="64"/>
          <bgColor theme="8" tint="0.599993896298104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solid">
          <fgColor indexed="64"/>
          <bgColor theme="8" tint="0.599993896298104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solid">
          <fgColor indexed="64"/>
          <bgColor theme="8" tint="0.5999938962981048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medium">
          <color indexed="64"/>
        </left>
        <top style="medium">
          <color indexed="64"/>
        </top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Verdana"/>
        <scheme val="none"/>
      </font>
      <fill>
        <patternFill patternType="solid">
          <fgColor indexed="64"/>
          <bgColor rgb="FF92D050"/>
        </patternFill>
      </fill>
      <alignment horizontal="general" vertical="top" textRotation="0" wrapText="1" indent="0" justifyLastLine="0" shrinkToFit="0" readingOrder="0"/>
      <protection locked="1" hidden="0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5391150</xdr:colOff>
      <xdr:row>44</xdr:row>
      <xdr:rowOff>114300</xdr:rowOff>
    </xdr:to>
    <xdr:pic>
      <xdr:nvPicPr>
        <xdr:cNvPr id="3267" name="Afbeelding 2">
          <a:extLst>
            <a:ext uri="{FF2B5EF4-FFF2-40B4-BE49-F238E27FC236}">
              <a16:creationId xmlns:a16="http://schemas.microsoft.com/office/drawing/2014/main" id="{00000000-0008-0000-0100-0000C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391150" cy="723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D11:R200" totalsRowShown="0" headerRowDxfId="18" headerRowBorderDxfId="17" tableBorderDxfId="16" totalsRowBorderDxfId="15">
  <tableColumns count="15">
    <tableColumn id="1" xr3:uid="{00000000-0010-0000-0000-000001000000}" name="Naam locatie" dataDxfId="14"/>
    <tableColumn id="3" xr3:uid="{00000000-0010-0000-0000-000003000000}" name="Plaats op de kazerne_x000a_(meerdere plaatsen mogelijk)" dataDxfId="13"/>
    <tableColumn id="31" xr3:uid="{00000000-0010-0000-0000-00001F000000}" name="Komt de bezoeker in contact met een TBB (Te Beschermen Belang) object?" dataDxfId="12"/>
    <tableColumn id="29" xr3:uid="{00000000-0010-0000-0000-00001D000000}" name="Komt de bezoeker in aanraking met gerubriceerde informatie?" dataDxfId="11"/>
    <tableColumn id="24" xr3:uid="{00000000-0010-0000-0000-000018000000}" name="Telefoonnummer begeleider" dataDxfId="10"/>
    <tableColumn id="25" xr3:uid="{00000000-0010-0000-0000-000019000000}" name="(Gevalideerd) e-mailadres begeleider" dataDxfId="9"/>
    <tableColumn id="7" xr3:uid="{00000000-0010-0000-0000-000007000000}" name="Telefoonnummer tweede begeleider" dataDxfId="8"/>
    <tableColumn id="8" xr3:uid="{00000000-0010-0000-0000-000008000000}" name="E-mailadres tweede begeleider" dataDxfId="7"/>
    <tableColumn id="9" xr3:uid="{00000000-0010-0000-0000-000009000000}" name="Begindatum" dataDxfId="6"/>
    <tableColumn id="10" xr3:uid="{00000000-0010-0000-0000-00000A000000}" name="Begintijd" dataDxfId="5"/>
    <tableColumn id="11" xr3:uid="{00000000-0010-0000-0000-00000B000000}" name="Einddatum   " dataDxfId="4"/>
    <tableColumn id="12" xr3:uid="{00000000-0010-0000-0000-00000C000000}" name="Eindtijd" dataDxfId="3"/>
    <tableColumn id="13" xr3:uid="{00000000-0010-0000-0000-00000D000000}" name="Reden voor bezoek" dataDxfId="2"/>
    <tableColumn id="6" xr3:uid="{00000000-0010-0000-0000-000006000000}" name="Soort bezoeker" dataDxfId="1"/>
    <tableColumn id="21" xr3:uid="{00000000-0010-0000-0000-000015000000}" name="E-mailadres bezoeke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anmelden.externe.bezoekers.selfserviceportaal@mindef.nl" TargetMode="External"/><Relationship Id="rId2" Type="http://schemas.openxmlformats.org/officeDocument/2006/relationships/hyperlink" Target="mailto:test@mindef.nl" TargetMode="External"/><Relationship Id="rId1" Type="http://schemas.openxmlformats.org/officeDocument/2006/relationships/hyperlink" Target="mailto:adminsection@eatc-mil.com" TargetMode="Externa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BD400"/>
  <sheetViews>
    <sheetView showGridLines="0" tabSelected="1" zoomScale="90" zoomScaleNormal="90" workbookViewId="0">
      <pane xSplit="3" ySplit="12" topLeftCell="D13" activePane="bottomRight" state="frozen"/>
      <selection pane="topRight" activeCell="B1" sqref="B1"/>
      <selection pane="bottomLeft" activeCell="A13" sqref="A13"/>
      <selection pane="bottomRight" activeCell="D13" sqref="D13"/>
    </sheetView>
  </sheetViews>
  <sheetFormatPr defaultColWidth="0" defaultRowHeight="12.75" zeroHeight="1" outlineLevelCol="2" x14ac:dyDescent="0.2"/>
  <cols>
    <col min="1" max="1" width="12.42578125" style="3" customWidth="1"/>
    <col min="2" max="2" width="13.5703125" style="11" customWidth="1"/>
    <col min="3" max="3" width="2.42578125" style="38" customWidth="1"/>
    <col min="4" max="4" width="64.140625" style="3" customWidth="1"/>
    <col min="5" max="5" width="26.5703125" style="3" customWidth="1"/>
    <col min="6" max="6" width="23.85546875" style="3" customWidth="1"/>
    <col min="7" max="7" width="35" style="3" customWidth="1"/>
    <col min="8" max="8" width="25.42578125" style="63" customWidth="1"/>
    <col min="9" max="9" width="30.7109375" style="3" customWidth="1"/>
    <col min="10" max="10" width="28.85546875" style="63" customWidth="1"/>
    <col min="11" max="11" width="34" style="3" customWidth="1"/>
    <col min="12" max="12" width="17.7109375" style="68" customWidth="1"/>
    <col min="13" max="13" width="14.28515625" style="69" customWidth="1"/>
    <col min="14" max="14" width="18.42578125" style="68" customWidth="1"/>
    <col min="15" max="15" width="12.7109375" style="69" customWidth="1"/>
    <col min="16" max="16" width="34" style="3" customWidth="1"/>
    <col min="17" max="18" width="30.42578125" style="3" customWidth="1"/>
    <col min="19" max="19" width="2.140625" style="7" customWidth="1" outlineLevel="2"/>
    <col min="20" max="20" width="64.85546875" style="7" hidden="1" customWidth="1" outlineLevel="2"/>
    <col min="21" max="21" width="58.140625" style="7" hidden="1" customWidth="1" outlineLevel="2"/>
    <col min="22" max="22" width="61.85546875" style="7" hidden="1" customWidth="1" outlineLevel="2"/>
    <col min="23" max="23" width="61.28515625" style="7" hidden="1" customWidth="1" outlineLevel="2"/>
    <col min="24" max="24" width="60.7109375" style="7" hidden="1" customWidth="1" outlineLevel="2"/>
    <col min="25" max="25" width="54.5703125" style="7" hidden="1" customWidth="1" outlineLevel="2"/>
    <col min="26" max="26" width="61.28515625" style="7" hidden="1" customWidth="1" outlineLevel="2"/>
    <col min="27" max="27" width="27.5703125" style="7" hidden="1" customWidth="1" outlineLevel="2"/>
    <col min="28" max="32" width="19.42578125" style="7" hidden="1" customWidth="1" outlineLevel="2"/>
    <col min="33" max="33" width="26.140625" style="7" hidden="1" customWidth="1" outlineLevel="2"/>
    <col min="34" max="34" width="27.7109375" style="7" hidden="1" customWidth="1" outlineLevel="2"/>
    <col min="35" max="36" width="25" style="7" hidden="1" customWidth="1" outlineLevel="2"/>
    <col min="37" max="37" width="11.5703125" style="7" hidden="1" customWidth="1" outlineLevel="2"/>
    <col min="38" max="38" width="27.7109375" style="7" hidden="1" customWidth="1" outlineLevel="2"/>
    <col min="39" max="39" width="53" style="7" hidden="1" customWidth="1" outlineLevel="1"/>
    <col min="40" max="40" width="31.140625" style="7" hidden="1" customWidth="1" outlineLevel="1"/>
    <col min="41" max="41" width="30.42578125" style="3" hidden="1" customWidth="1"/>
    <col min="42" max="42" width="9.140625" style="7" hidden="1" customWidth="1" outlineLevel="1"/>
    <col min="43" max="43" width="10" style="7" hidden="1" customWidth="1" outlineLevel="1"/>
    <col min="44" max="50" width="9.140625" style="7" hidden="1" customWidth="1" outlineLevel="1"/>
    <col min="51" max="51" width="7" style="7" hidden="1" customWidth="1" outlineLevel="1"/>
    <col min="52" max="53" width="9.140625" style="11" hidden="1" customWidth="1" outlineLevel="1"/>
    <col min="54" max="54" width="8.7109375" style="11" hidden="1" customWidth="1"/>
    <col min="55" max="56" width="9.140625" style="11" hidden="1" customWidth="1"/>
    <col min="57" max="16384" width="9.140625" style="3" hidden="1"/>
  </cols>
  <sheetData>
    <row r="1" spans="1:56" ht="13.5" thickBot="1" x14ac:dyDescent="0.25">
      <c r="A1" s="71"/>
      <c r="B1" s="71"/>
      <c r="C1" s="82"/>
      <c r="D1" s="71"/>
      <c r="E1" s="71"/>
      <c r="F1" s="71"/>
      <c r="G1" s="71"/>
      <c r="H1" s="71"/>
      <c r="I1" s="71"/>
      <c r="J1" s="71"/>
      <c r="K1" s="71"/>
      <c r="L1" s="72"/>
      <c r="M1" s="72"/>
      <c r="N1" s="72"/>
      <c r="O1" s="72"/>
      <c r="P1" s="71"/>
      <c r="Q1" s="73"/>
      <c r="R1" s="73"/>
      <c r="S1" s="74"/>
      <c r="AO1" s="73"/>
    </row>
    <row r="2" spans="1:56" ht="23.25" customHeight="1" thickBot="1" x14ac:dyDescent="0.25">
      <c r="A2" s="71"/>
      <c r="B2" s="71"/>
      <c r="C2" s="82"/>
      <c r="D2" s="95" t="s">
        <v>540</v>
      </c>
      <c r="E2" s="75"/>
      <c r="F2" s="75"/>
      <c r="G2" s="75"/>
      <c r="H2" s="75"/>
      <c r="I2" s="75"/>
      <c r="J2" s="75"/>
      <c r="K2" s="75"/>
      <c r="L2" s="72"/>
      <c r="M2" s="72"/>
      <c r="N2" s="72"/>
      <c r="O2" s="72"/>
      <c r="P2" s="76"/>
      <c r="Q2" s="77"/>
      <c r="R2" s="77"/>
      <c r="S2" s="74"/>
      <c r="AO2" s="77"/>
    </row>
    <row r="3" spans="1:56" ht="12.75" customHeight="1" x14ac:dyDescent="0.2">
      <c r="A3" s="71"/>
      <c r="B3" s="71"/>
      <c r="C3" s="82"/>
      <c r="D3" s="127" t="s">
        <v>556</v>
      </c>
      <c r="E3" s="128"/>
      <c r="F3" s="128"/>
      <c r="G3" s="128"/>
      <c r="H3" s="128"/>
      <c r="I3" s="129"/>
      <c r="J3" s="75"/>
      <c r="K3" s="75"/>
      <c r="L3" s="72"/>
      <c r="M3" s="118" t="str">
        <f>IF(COUNTA(D12:R200)=0,"Leeg", IF(COUNTIF(A12:A200,FALSE)&gt;0,"Onvolledig ingevuld","Volledig ingevuld"))</f>
        <v>Volledig ingevuld</v>
      </c>
      <c r="N3" s="119"/>
      <c r="O3" s="120"/>
      <c r="P3" s="76"/>
      <c r="Q3" s="76"/>
      <c r="R3" s="78"/>
      <c r="S3" s="74"/>
      <c r="AO3" s="78"/>
    </row>
    <row r="4" spans="1:56" ht="12.75" customHeight="1" x14ac:dyDescent="0.2">
      <c r="A4" s="71"/>
      <c r="B4" s="71"/>
      <c r="C4" s="82"/>
      <c r="D4" s="130"/>
      <c r="E4" s="131"/>
      <c r="F4" s="131"/>
      <c r="G4" s="131"/>
      <c r="H4" s="131"/>
      <c r="I4" s="132"/>
      <c r="J4" s="75"/>
      <c r="K4" s="75"/>
      <c r="L4" s="72"/>
      <c r="M4" s="121"/>
      <c r="N4" s="122"/>
      <c r="O4" s="123"/>
      <c r="P4" s="76"/>
      <c r="Q4" s="76"/>
      <c r="R4" s="78"/>
      <c r="S4" s="74"/>
      <c r="AO4" s="78"/>
    </row>
    <row r="5" spans="1:56" ht="12.75" customHeight="1" x14ac:dyDescent="0.2">
      <c r="A5" s="71"/>
      <c r="B5" s="71"/>
      <c r="C5" s="82"/>
      <c r="D5" s="130"/>
      <c r="E5" s="131"/>
      <c r="F5" s="131"/>
      <c r="G5" s="131"/>
      <c r="H5" s="131"/>
      <c r="I5" s="132"/>
      <c r="J5" s="75"/>
      <c r="K5" s="75"/>
      <c r="L5" s="72"/>
      <c r="M5" s="121"/>
      <c r="N5" s="122"/>
      <c r="O5" s="123"/>
      <c r="P5" s="76"/>
      <c r="Q5" s="76"/>
      <c r="R5" s="78"/>
      <c r="S5" s="74"/>
      <c r="AO5" s="78"/>
    </row>
    <row r="6" spans="1:56" ht="26.25" customHeight="1" thickBot="1" x14ac:dyDescent="0.25">
      <c r="A6" s="71"/>
      <c r="B6" s="71"/>
      <c r="C6" s="82"/>
      <c r="D6" s="133"/>
      <c r="E6" s="134"/>
      <c r="F6" s="134"/>
      <c r="G6" s="134"/>
      <c r="H6" s="134"/>
      <c r="I6" s="135"/>
      <c r="J6" s="75"/>
      <c r="K6" s="75"/>
      <c r="L6" s="72"/>
      <c r="M6" s="124"/>
      <c r="N6" s="125"/>
      <c r="O6" s="126"/>
      <c r="P6" s="76"/>
      <c r="Q6" s="76"/>
      <c r="R6" s="78"/>
      <c r="S6" s="74"/>
      <c r="AO6" s="78"/>
    </row>
    <row r="7" spans="1:56" ht="5.25" customHeight="1" x14ac:dyDescent="0.2">
      <c r="A7" s="71"/>
      <c r="B7" s="71"/>
      <c r="C7" s="82"/>
      <c r="D7" s="86"/>
      <c r="E7" s="78"/>
      <c r="F7" s="86"/>
      <c r="G7" s="86"/>
      <c r="H7" s="86"/>
      <c r="I7" s="86"/>
      <c r="J7" s="86"/>
      <c r="K7" s="86"/>
      <c r="L7" s="72"/>
      <c r="M7" s="72"/>
      <c r="N7" s="72"/>
      <c r="O7" s="72"/>
      <c r="P7" s="71"/>
      <c r="Q7" s="77"/>
      <c r="R7" s="77"/>
      <c r="S7" s="74"/>
      <c r="AO7" s="77"/>
    </row>
    <row r="8" spans="1:56" ht="7.5" customHeight="1" thickBot="1" x14ac:dyDescent="0.25">
      <c r="A8" s="71"/>
      <c r="B8" s="71"/>
      <c r="C8" s="82"/>
      <c r="D8" s="71"/>
      <c r="E8" s="71"/>
      <c r="F8" s="71"/>
      <c r="G8" s="71"/>
      <c r="H8" s="71"/>
      <c r="I8" s="71"/>
      <c r="J8" s="71"/>
      <c r="K8" s="71"/>
      <c r="L8" s="72"/>
      <c r="M8" s="72"/>
      <c r="N8" s="72"/>
      <c r="O8" s="72"/>
      <c r="P8" s="71"/>
      <c r="Q8" s="71"/>
      <c r="R8" s="71"/>
      <c r="S8" s="74"/>
      <c r="AO8" s="71"/>
    </row>
    <row r="9" spans="1:56" ht="30" customHeight="1" thickBot="1" x14ac:dyDescent="0.25">
      <c r="A9" s="71"/>
      <c r="B9" s="71"/>
      <c r="C9" s="82"/>
      <c r="D9" s="115" t="s">
        <v>541</v>
      </c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7"/>
      <c r="S9" s="79"/>
      <c r="T9" s="13" t="s">
        <v>207</v>
      </c>
      <c r="U9" s="13">
        <v>19</v>
      </c>
      <c r="V9" s="13"/>
      <c r="W9" s="9"/>
      <c r="AO9" s="98"/>
      <c r="AQ9" s="7" t="b">
        <f>IF(AO13="@",IF(AO13=TRUE,TRUE))</f>
        <v>0</v>
      </c>
    </row>
    <row r="10" spans="1:56" ht="13.5" thickBot="1" x14ac:dyDescent="0.25">
      <c r="A10" s="71"/>
      <c r="B10" s="71"/>
      <c r="C10" s="82"/>
      <c r="D10" s="71"/>
      <c r="E10" s="71"/>
      <c r="F10" s="71"/>
      <c r="G10" s="71"/>
      <c r="H10" s="71"/>
      <c r="I10" s="71"/>
      <c r="J10" s="71"/>
      <c r="K10" s="71"/>
      <c r="L10" s="88"/>
      <c r="M10" s="89"/>
      <c r="N10" s="89"/>
      <c r="O10" s="89"/>
      <c r="P10" s="89"/>
      <c r="Q10" s="89"/>
      <c r="R10" s="89"/>
      <c r="S10" s="74"/>
      <c r="T10" s="13" t="s">
        <v>205</v>
      </c>
      <c r="U10" s="13">
        <v>14</v>
      </c>
      <c r="V10" s="13"/>
      <c r="AC10" s="103" t="s">
        <v>535</v>
      </c>
      <c r="AE10" s="103" t="s">
        <v>535</v>
      </c>
      <c r="AO10" s="104" t="s">
        <v>535</v>
      </c>
    </row>
    <row r="11" spans="1:56" s="31" customFormat="1" ht="86.25" customHeight="1" thickBot="1" x14ac:dyDescent="0.25">
      <c r="A11" s="101" t="s">
        <v>542</v>
      </c>
      <c r="B11" s="102" t="s">
        <v>543</v>
      </c>
      <c r="C11" s="86"/>
      <c r="D11" s="90" t="s">
        <v>544</v>
      </c>
      <c r="E11" s="91" t="s">
        <v>545</v>
      </c>
      <c r="F11" s="91" t="s">
        <v>546</v>
      </c>
      <c r="G11" s="91" t="s">
        <v>547</v>
      </c>
      <c r="H11" s="92" t="s">
        <v>548</v>
      </c>
      <c r="I11" s="92" t="s">
        <v>549</v>
      </c>
      <c r="J11" s="92" t="s">
        <v>550</v>
      </c>
      <c r="K11" s="92" t="s">
        <v>551</v>
      </c>
      <c r="L11" s="93" t="s">
        <v>260</v>
      </c>
      <c r="M11" s="94" t="s">
        <v>261</v>
      </c>
      <c r="N11" s="94" t="s">
        <v>552</v>
      </c>
      <c r="O11" s="94" t="s">
        <v>262</v>
      </c>
      <c r="P11" s="94" t="s">
        <v>553</v>
      </c>
      <c r="Q11" s="94" t="s">
        <v>554</v>
      </c>
      <c r="R11" s="94" t="s">
        <v>555</v>
      </c>
      <c r="S11" s="80"/>
      <c r="T11" s="28" t="s">
        <v>206</v>
      </c>
      <c r="U11" s="29" t="s">
        <v>202</v>
      </c>
      <c r="V11" s="29" t="s">
        <v>253</v>
      </c>
      <c r="W11" s="29" t="s">
        <v>208</v>
      </c>
      <c r="X11" s="30" t="s">
        <v>185</v>
      </c>
      <c r="Y11" s="30" t="s">
        <v>204</v>
      </c>
      <c r="Z11" s="30" t="s">
        <v>153</v>
      </c>
      <c r="AA11" s="30" t="s">
        <v>169</v>
      </c>
      <c r="AB11" s="30" t="s">
        <v>201</v>
      </c>
      <c r="AC11" s="30" t="s">
        <v>525</v>
      </c>
      <c r="AD11" s="30" t="s">
        <v>536</v>
      </c>
      <c r="AE11" s="29" t="s">
        <v>524</v>
      </c>
      <c r="AF11" s="29" t="s">
        <v>537</v>
      </c>
      <c r="AG11" s="30" t="s">
        <v>538</v>
      </c>
      <c r="AH11" s="30" t="s">
        <v>199</v>
      </c>
      <c r="AI11" s="30" t="s">
        <v>200</v>
      </c>
      <c r="AJ11" s="30" t="s">
        <v>526</v>
      </c>
      <c r="AK11" s="30" t="s">
        <v>248</v>
      </c>
      <c r="AL11" s="30" t="s">
        <v>259</v>
      </c>
      <c r="AM11" s="28" t="s">
        <v>437</v>
      </c>
      <c r="AN11" s="28" t="s">
        <v>513</v>
      </c>
      <c r="AO11" s="99" t="s">
        <v>534</v>
      </c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6"/>
      <c r="BA11" s="26"/>
      <c r="BB11" s="26"/>
      <c r="BC11" s="26"/>
      <c r="BD11" s="26"/>
    </row>
    <row r="12" spans="1:56" s="56" customFormat="1" ht="33.75" customHeight="1" thickBot="1" x14ac:dyDescent="0.25">
      <c r="A12" s="51" t="b">
        <f>X12</f>
        <v>1</v>
      </c>
      <c r="B12" s="51" t="b">
        <f>Y12</f>
        <v>1</v>
      </c>
      <c r="C12" s="87"/>
      <c r="D12" s="45" t="s">
        <v>6</v>
      </c>
      <c r="E12" s="46" t="s">
        <v>425</v>
      </c>
      <c r="F12" s="46" t="s">
        <v>532</v>
      </c>
      <c r="G12" s="46" t="s">
        <v>523</v>
      </c>
      <c r="H12" s="47" t="s">
        <v>264</v>
      </c>
      <c r="I12" s="48" t="s">
        <v>512</v>
      </c>
      <c r="J12" s="70" t="s">
        <v>423</v>
      </c>
      <c r="K12" s="48" t="s">
        <v>424</v>
      </c>
      <c r="L12" s="49">
        <v>45108</v>
      </c>
      <c r="M12" s="50">
        <v>0.35416666666666669</v>
      </c>
      <c r="N12" s="64">
        <v>45108</v>
      </c>
      <c r="O12" s="50">
        <v>0.52083333333333337</v>
      </c>
      <c r="P12" s="50" t="s">
        <v>531</v>
      </c>
      <c r="Q12" s="50" t="s">
        <v>559</v>
      </c>
      <c r="R12" s="96" t="s">
        <v>533</v>
      </c>
      <c r="S12" s="81"/>
      <c r="T12" s="7" t="b">
        <f>COUNTBLANK(D12:R12)&gt;$U$10</f>
        <v>0</v>
      </c>
      <c r="U12" s="53" t="b">
        <f>IF(T12=TRUE,"",ISNUMBER(TRIM(H12)*1))</f>
        <v>1</v>
      </c>
      <c r="V12" s="53" t="b">
        <f t="shared" ref="V12:V43" si="0">IF(T12=TRUE,"",IF(J12="",TRUE,ISNUMBER(TRIM(J12)*1)))</f>
        <v>1</v>
      </c>
      <c r="W12" s="53" t="b">
        <f t="shared" ref="W12:W43" si="1">IF(T12=TRUE,"",N12&gt;=L12)</f>
        <v>1</v>
      </c>
      <c r="X12" s="53" t="b">
        <f>IF(AND(D12=0,E12=0,F12=0,G12=0,H12=0,I12=0,L12=0,M12=0,N12=0,O12=0,P12=0,Q12=0,R12=0),"",AND(D12&lt;&gt;0,E12&lt;&gt;0,F12&lt;&gt;0,G12&lt;&gt;0,H12&lt;&gt;0,I12&lt;&gt;0,L12&lt;&gt;0,M12&lt;&gt;0,N12&lt;&gt;0,O12&lt;&gt;0,P12&lt;&gt;0,Q12&lt;&gt;0,R12&lt;&gt;0))</f>
        <v>1</v>
      </c>
      <c r="Y12" s="34" t="b">
        <f>IF(T12=TRUE,"",(AND(U12,V12,W12,X12,AG12)))</f>
        <v>1</v>
      </c>
      <c r="Z12" s="54" t="s">
        <v>6</v>
      </c>
      <c r="AA12" s="53" t="s">
        <v>163</v>
      </c>
      <c r="AB12" s="53" t="str">
        <f t="shared" ref="AB12:AB43" si="2">IFERROR(MID(I12,SEARCH("@",I12),9999),"")</f>
        <v>@mindef.nl</v>
      </c>
      <c r="AC12" s="53" t="str">
        <f>IFERROR(MID(#REF!,SEARCH("@",#REF!),9999),"")</f>
        <v/>
      </c>
      <c r="AD12" s="53" t="str">
        <f t="shared" ref="AD12:AD43" si="3">IFERROR(LEFT(R12,SEARCH("@",R12)),"")</f>
        <v>H.de.Vries@</v>
      </c>
      <c r="AE12" s="53" t="e">
        <f>IF(#REF!="","",OR(COUNTIF($AH$12:$AH$23,AC12)&gt;0,COUNTIF($AI$12:$AI$16,#REF!)&gt;0))</f>
        <v>#REF!</v>
      </c>
      <c r="AF12" s="53" t="b">
        <f>IF(R12="","",OR(COUNTIF($AJ$12:$AJ$14,AD12)))</f>
        <v>0</v>
      </c>
      <c r="AG12" s="53" t="b">
        <f t="shared" ref="AG12:AG43" si="4">IF(I12="","",OR(COUNTIF($AH$12:$AH$23,AB12)&gt;0,COUNTIF($AI$12:$AI$16,I12)&gt;0))</f>
        <v>1</v>
      </c>
      <c r="AH12" s="60" t="s">
        <v>186</v>
      </c>
      <c r="AI12" s="53" t="s">
        <v>194</v>
      </c>
      <c r="AJ12" s="53" t="s">
        <v>527</v>
      </c>
      <c r="AK12" s="53" t="s">
        <v>436</v>
      </c>
      <c r="AL12" s="52" t="s">
        <v>213</v>
      </c>
      <c r="AM12" s="42" t="s">
        <v>438</v>
      </c>
      <c r="AN12" s="7" t="s">
        <v>559</v>
      </c>
      <c r="AO12" s="50" t="b">
        <f>COUNTIF(R12:R$13,R13)=0</f>
        <v>1</v>
      </c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5"/>
      <c r="BA12" s="55"/>
      <c r="BB12" s="55"/>
      <c r="BC12" s="55"/>
      <c r="BD12" s="55"/>
    </row>
    <row r="13" spans="1:56" ht="15.75" customHeight="1" thickTop="1" thickBot="1" x14ac:dyDescent="0.25">
      <c r="A13" s="40" t="str">
        <f t="shared" ref="A13:A43" si="5">X13</f>
        <v/>
      </c>
      <c r="B13" s="39" t="str">
        <f t="shared" ref="B13:B43" si="6">Y13</f>
        <v/>
      </c>
      <c r="C13" s="82">
        <v>1</v>
      </c>
      <c r="D13" s="32"/>
      <c r="E13" s="33"/>
      <c r="F13" s="33"/>
      <c r="G13" s="33"/>
      <c r="H13" s="5"/>
      <c r="I13" s="41"/>
      <c r="J13" s="112"/>
      <c r="K13" s="113"/>
      <c r="L13" s="35"/>
      <c r="M13" s="36"/>
      <c r="N13" s="65"/>
      <c r="O13" s="36"/>
      <c r="P13" s="36"/>
      <c r="Q13" s="36"/>
      <c r="R13" s="97"/>
      <c r="S13" s="74"/>
      <c r="T13" s="7" t="b">
        <f>COUNTBLANK(D13:R13)&gt;$U$10</f>
        <v>1</v>
      </c>
      <c r="U13" s="53" t="str">
        <f>IF(T13=TRUE,"",ISNUMBER(TRIM(H13)*1))</f>
        <v/>
      </c>
      <c r="V13" s="34" t="str">
        <f t="shared" si="0"/>
        <v/>
      </c>
      <c r="W13" s="34" t="str">
        <f t="shared" si="1"/>
        <v/>
      </c>
      <c r="X13" s="53" t="str">
        <f t="shared" ref="X13:X76" si="7">IF(AND(D13=0,E13=0,F13=0,G13=0,H13=0,I13=0,L13=0,M13=0,N13=0,O13=0,P13=0,Q13=0,R13=0),"",AND(D13&lt;&gt;0,E13&lt;&gt;0,F13&lt;&gt;0,G13&lt;&gt;0,H13&lt;&gt;0,I13&lt;&gt;0,L13&lt;&gt;0,M13&lt;&gt;0,N13&lt;&gt;0,O13&lt;&gt;0,P13&lt;&gt;0,Q13&lt;&gt;0,R13&lt;&gt;0))</f>
        <v/>
      </c>
      <c r="Y13" s="34" t="str">
        <f t="shared" ref="Y13:Y76" si="8">IF(T13=TRUE,"",(AND(U13,V13,W13,X13,AG13)))</f>
        <v/>
      </c>
      <c r="Z13" s="10" t="s">
        <v>7</v>
      </c>
      <c r="AA13" s="34" t="s">
        <v>158</v>
      </c>
      <c r="AB13" s="53" t="str">
        <f t="shared" si="2"/>
        <v/>
      </c>
      <c r="AC13" s="53" t="str">
        <f>IFERROR(MID(#REF!,SEARCH("@",#REF!),9999),"")</f>
        <v/>
      </c>
      <c r="AD13" s="53" t="str">
        <f t="shared" si="3"/>
        <v/>
      </c>
      <c r="AE13" s="53" t="e">
        <f>IF(#REF!="","",OR(COUNTIF($AH$12:$AH$23,AC13)&gt;0,COUNTIF($AI$12:$AI$16,#REF!)&gt;0))</f>
        <v>#REF!</v>
      </c>
      <c r="AF13" s="53" t="str">
        <f t="shared" ref="AF13:AF76" si="9">IF(R13="","",OR(COUNTIF($AJ$12:$AJ$14,AD13)))</f>
        <v/>
      </c>
      <c r="AG13" s="34" t="str">
        <f t="shared" si="4"/>
        <v/>
      </c>
      <c r="AH13" s="61" t="s">
        <v>509</v>
      </c>
      <c r="AI13" s="58" t="s">
        <v>195</v>
      </c>
      <c r="AJ13" s="58" t="s">
        <v>528</v>
      </c>
      <c r="AK13" s="34" t="s">
        <v>249</v>
      </c>
      <c r="AL13" s="7" t="s">
        <v>217</v>
      </c>
      <c r="AM13" s="7" t="s">
        <v>439</v>
      </c>
      <c r="AN13" s="7" t="s">
        <v>557</v>
      </c>
      <c r="AO13" s="100" t="str">
        <f>IF(COUNTIF(R$13:R200,R13)&gt;1,"DUBBEL","")</f>
        <v/>
      </c>
    </row>
    <row r="14" spans="1:56" ht="15.75" customHeight="1" thickTop="1" thickBot="1" x14ac:dyDescent="0.25">
      <c r="A14" s="12" t="str">
        <f t="shared" si="5"/>
        <v/>
      </c>
      <c r="B14" s="12" t="str">
        <f t="shared" si="6"/>
        <v/>
      </c>
      <c r="C14" s="82">
        <v>2</v>
      </c>
      <c r="D14" s="32"/>
      <c r="E14" s="33"/>
      <c r="F14" s="33"/>
      <c r="G14" s="33"/>
      <c r="H14" s="5"/>
      <c r="I14" s="41"/>
      <c r="J14" s="112"/>
      <c r="K14" s="113"/>
      <c r="L14" s="35"/>
      <c r="M14" s="36"/>
      <c r="N14" s="65"/>
      <c r="O14" s="36"/>
      <c r="P14" s="36"/>
      <c r="Q14" s="36"/>
      <c r="R14" s="97"/>
      <c r="S14" s="74"/>
      <c r="T14" s="7" t="b">
        <f>COUNTBLANK(D14:R14)&gt;$U$10</f>
        <v>1</v>
      </c>
      <c r="U14" s="53" t="str">
        <f t="shared" ref="U14:U76" si="10">IF(T14=TRUE,"",ISNUMBER(TRIM(H14)*1))</f>
        <v/>
      </c>
      <c r="V14" s="34" t="str">
        <f t="shared" si="0"/>
        <v/>
      </c>
      <c r="W14" s="34" t="str">
        <f t="shared" si="1"/>
        <v/>
      </c>
      <c r="X14" s="53" t="str">
        <f t="shared" si="7"/>
        <v/>
      </c>
      <c r="Y14" s="34" t="str">
        <f t="shared" si="8"/>
        <v/>
      </c>
      <c r="Z14" s="10" t="s">
        <v>450</v>
      </c>
      <c r="AA14" s="34" t="s">
        <v>162</v>
      </c>
      <c r="AB14" s="53" t="str">
        <f t="shared" si="2"/>
        <v/>
      </c>
      <c r="AC14" s="53" t="str">
        <f>IFERROR(MID(#REF!,SEARCH("@",#REF!),9999),"")</f>
        <v/>
      </c>
      <c r="AD14" s="53" t="str">
        <f t="shared" si="3"/>
        <v/>
      </c>
      <c r="AE14" s="53" t="e">
        <f>IF(#REF!="","",OR(COUNTIF($AH$12:$AH$23,AC14)&gt;0,COUNTIF($AI$12:$AI$16,#REF!)&gt;0))</f>
        <v>#REF!</v>
      </c>
      <c r="AF14" s="53" t="str">
        <f t="shared" si="9"/>
        <v/>
      </c>
      <c r="AG14" s="34" t="str">
        <f t="shared" si="4"/>
        <v/>
      </c>
      <c r="AH14" s="61" t="s">
        <v>188</v>
      </c>
      <c r="AI14" s="58" t="s">
        <v>445</v>
      </c>
      <c r="AJ14" s="58" t="s">
        <v>529</v>
      </c>
      <c r="AK14" s="34" t="s">
        <v>250</v>
      </c>
      <c r="AM14" s="43" t="s">
        <v>440</v>
      </c>
      <c r="AN14" s="7" t="s">
        <v>558</v>
      </c>
      <c r="AO14" s="100" t="str">
        <f>IF(COUNTIF(R$13:R201,R14)&gt;1,"DUBBEL","")</f>
        <v/>
      </c>
      <c r="AZ14" s="7"/>
    </row>
    <row r="15" spans="1:56" ht="15.75" customHeight="1" thickTop="1" thickBot="1" x14ac:dyDescent="0.25">
      <c r="A15" s="12" t="str">
        <f t="shared" si="5"/>
        <v/>
      </c>
      <c r="B15" s="12" t="str">
        <f t="shared" si="6"/>
        <v/>
      </c>
      <c r="C15" s="82">
        <v>3</v>
      </c>
      <c r="D15" s="32"/>
      <c r="E15" s="33"/>
      <c r="F15" s="33"/>
      <c r="G15" s="33"/>
      <c r="H15" s="5"/>
      <c r="I15" s="41"/>
      <c r="J15" s="112"/>
      <c r="K15" s="113"/>
      <c r="L15" s="35"/>
      <c r="M15" s="36"/>
      <c r="N15" s="65"/>
      <c r="O15" s="36"/>
      <c r="P15" s="36"/>
      <c r="Q15" s="36"/>
      <c r="R15" s="97"/>
      <c r="S15" s="74"/>
      <c r="T15" s="7" t="b">
        <f>COUNTBLANK(D15:D15:E15:F15:G15:H15:I15:J15:L15:M15:N15:O15:P15:Q15:R15)&gt;$U$10</f>
        <v>1</v>
      </c>
      <c r="U15" s="53" t="str">
        <f t="shared" si="10"/>
        <v/>
      </c>
      <c r="V15" s="34" t="str">
        <f t="shared" si="0"/>
        <v/>
      </c>
      <c r="W15" s="34" t="str">
        <f t="shared" si="1"/>
        <v/>
      </c>
      <c r="X15" s="53" t="str">
        <f t="shared" si="7"/>
        <v/>
      </c>
      <c r="Y15" s="34" t="str">
        <f t="shared" si="8"/>
        <v/>
      </c>
      <c r="Z15" s="10" t="s">
        <v>8</v>
      </c>
      <c r="AA15" s="34" t="s">
        <v>161</v>
      </c>
      <c r="AB15" s="53" t="str">
        <f t="shared" si="2"/>
        <v/>
      </c>
      <c r="AC15" s="53" t="str">
        <f>IFERROR(MID(#REF!,SEARCH("@",#REF!),9999),"")</f>
        <v/>
      </c>
      <c r="AD15" s="53" t="str">
        <f t="shared" si="3"/>
        <v/>
      </c>
      <c r="AE15" s="53" t="e">
        <f>IF(#REF!="","",OR(COUNTIF($AH$12:$AH$23,AC15)&gt;0,COUNTIF($AI$12:$AI$16,#REF!)&gt;0))</f>
        <v>#REF!</v>
      </c>
      <c r="AF15" s="53" t="str">
        <f t="shared" si="9"/>
        <v/>
      </c>
      <c r="AG15" s="34" t="str">
        <f t="shared" si="4"/>
        <v/>
      </c>
      <c r="AH15" s="61" t="s">
        <v>187</v>
      </c>
      <c r="AI15" s="58" t="s">
        <v>196</v>
      </c>
      <c r="AJ15" s="58"/>
      <c r="AK15" s="34" t="s">
        <v>251</v>
      </c>
      <c r="AM15" s="43" t="s">
        <v>441</v>
      </c>
      <c r="AO15" s="100" t="str">
        <f>IF(COUNTIF(R$13:R202,R15)&gt;1,"DUBBEL","")</f>
        <v/>
      </c>
      <c r="AY15" s="8">
        <v>0.25</v>
      </c>
      <c r="AZ15" s="7"/>
      <c r="BB15" s="11" t="s">
        <v>532</v>
      </c>
      <c r="BD15" s="11" t="s">
        <v>523</v>
      </c>
    </row>
    <row r="16" spans="1:56" ht="15.75" customHeight="1" thickTop="1" thickBot="1" x14ac:dyDescent="0.25">
      <c r="A16" s="12" t="str">
        <f t="shared" si="5"/>
        <v/>
      </c>
      <c r="B16" s="12" t="str">
        <f t="shared" si="6"/>
        <v/>
      </c>
      <c r="C16" s="82">
        <v>4</v>
      </c>
      <c r="D16" s="32"/>
      <c r="E16" s="33"/>
      <c r="F16" s="33"/>
      <c r="G16" s="33"/>
      <c r="H16" s="5"/>
      <c r="I16" s="41"/>
      <c r="J16" s="112"/>
      <c r="K16" s="113"/>
      <c r="L16" s="35"/>
      <c r="M16" s="36"/>
      <c r="N16" s="65"/>
      <c r="O16" s="36"/>
      <c r="P16" s="36"/>
      <c r="Q16" s="36"/>
      <c r="R16" s="97"/>
      <c r="S16" s="74"/>
      <c r="T16" s="7" t="b">
        <f t="shared" ref="T16:T79" si="11">COUNTBLANK(D16:R16)&gt;$U$10</f>
        <v>1</v>
      </c>
      <c r="U16" s="53" t="str">
        <f t="shared" si="10"/>
        <v/>
      </c>
      <c r="V16" s="34" t="str">
        <f t="shared" si="0"/>
        <v/>
      </c>
      <c r="W16" s="34" t="str">
        <f t="shared" si="1"/>
        <v/>
      </c>
      <c r="X16" s="53" t="str">
        <f t="shared" si="7"/>
        <v/>
      </c>
      <c r="Y16" s="34" t="str">
        <f t="shared" si="8"/>
        <v/>
      </c>
      <c r="Z16" s="10" t="s">
        <v>9</v>
      </c>
      <c r="AA16" s="34" t="s">
        <v>157</v>
      </c>
      <c r="AB16" s="53" t="str">
        <f t="shared" si="2"/>
        <v/>
      </c>
      <c r="AC16" s="53" t="str">
        <f>IFERROR(MID(#REF!,SEARCH("@",#REF!),9999),"")</f>
        <v/>
      </c>
      <c r="AD16" s="53" t="str">
        <f t="shared" si="3"/>
        <v/>
      </c>
      <c r="AE16" s="53" t="e">
        <f>IF(#REF!="","",OR(COUNTIF($AH$12:$AH$23,AC16)&gt;0,COUNTIF($AI$12:$AI$16,#REF!)&gt;0))</f>
        <v>#REF!</v>
      </c>
      <c r="AF16" s="53" t="str">
        <f t="shared" si="9"/>
        <v/>
      </c>
      <c r="AG16" s="34" t="str">
        <f t="shared" si="4"/>
        <v/>
      </c>
      <c r="AH16" s="61" t="s">
        <v>190</v>
      </c>
      <c r="AI16" s="58" t="s">
        <v>446</v>
      </c>
      <c r="AJ16" s="58"/>
      <c r="AK16" s="43" t="s">
        <v>511</v>
      </c>
      <c r="AO16" s="100" t="str">
        <f>IF(COUNTIF(R$13:R203,R16)&gt;1,"DUBBEL","")</f>
        <v/>
      </c>
      <c r="AY16" s="8">
        <v>0.27083333333333331</v>
      </c>
      <c r="AZ16" s="7"/>
      <c r="BB16" s="11" t="s">
        <v>516</v>
      </c>
      <c r="BD16" s="11" t="s">
        <v>519</v>
      </c>
    </row>
    <row r="17" spans="1:56" ht="15.75" customHeight="1" thickTop="1" thickBot="1" x14ac:dyDescent="0.25">
      <c r="A17" s="12" t="str">
        <f t="shared" si="5"/>
        <v/>
      </c>
      <c r="B17" s="12" t="str">
        <f t="shared" si="6"/>
        <v/>
      </c>
      <c r="C17" s="82">
        <v>5</v>
      </c>
      <c r="D17" s="32"/>
      <c r="E17" s="33"/>
      <c r="F17" s="33"/>
      <c r="G17" s="33"/>
      <c r="H17" s="5"/>
      <c r="I17" s="41"/>
      <c r="J17" s="112"/>
      <c r="K17" s="113"/>
      <c r="L17" s="35"/>
      <c r="M17" s="36"/>
      <c r="N17" s="65"/>
      <c r="O17" s="36"/>
      <c r="P17" s="36"/>
      <c r="Q17" s="36"/>
      <c r="R17" s="97"/>
      <c r="S17" s="74"/>
      <c r="T17" s="7" t="b">
        <f t="shared" si="11"/>
        <v>1</v>
      </c>
      <c r="U17" s="53" t="str">
        <f t="shared" si="10"/>
        <v/>
      </c>
      <c r="V17" s="34" t="str">
        <f t="shared" si="0"/>
        <v/>
      </c>
      <c r="W17" s="34" t="str">
        <f t="shared" si="1"/>
        <v/>
      </c>
      <c r="X17" s="53" t="str">
        <f t="shared" si="7"/>
        <v/>
      </c>
      <c r="Y17" s="34" t="str">
        <f t="shared" si="8"/>
        <v/>
      </c>
      <c r="Z17" s="44" t="s">
        <v>427</v>
      </c>
      <c r="AA17" s="34" t="s">
        <v>159</v>
      </c>
      <c r="AB17" s="53" t="str">
        <f t="shared" si="2"/>
        <v/>
      </c>
      <c r="AC17" s="53" t="str">
        <f>IFERROR(MID(#REF!,SEARCH("@",#REF!),9999),"")</f>
        <v/>
      </c>
      <c r="AD17" s="53" t="str">
        <f t="shared" si="3"/>
        <v/>
      </c>
      <c r="AE17" s="53" t="e">
        <f>IF(#REF!="","",OR(COUNTIF($AH$12:$AH$23,AC17)&gt;0,COUNTIF($AI$12:$AI$16,#REF!)&gt;0))</f>
        <v>#REF!</v>
      </c>
      <c r="AF17" s="53" t="str">
        <f t="shared" si="9"/>
        <v/>
      </c>
      <c r="AG17" s="34" t="str">
        <f t="shared" si="4"/>
        <v/>
      </c>
      <c r="AH17" s="61" t="s">
        <v>189</v>
      </c>
      <c r="AI17" s="58"/>
      <c r="AJ17" s="58"/>
      <c r="AK17" s="7" t="s">
        <v>263</v>
      </c>
      <c r="AO17" s="100" t="str">
        <f>IF(COUNTIF(R$13:R204,R17)&gt;1,"DUBBEL","")</f>
        <v/>
      </c>
      <c r="AY17" s="8">
        <v>0.29166666666666702</v>
      </c>
      <c r="AZ17" s="7"/>
      <c r="BB17" s="11" t="s">
        <v>517</v>
      </c>
      <c r="BD17" s="11" t="s">
        <v>520</v>
      </c>
    </row>
    <row r="18" spans="1:56" ht="15.75" customHeight="1" thickTop="1" thickBot="1" x14ac:dyDescent="0.25">
      <c r="A18" s="12" t="str">
        <f t="shared" si="5"/>
        <v/>
      </c>
      <c r="B18" s="12" t="str">
        <f t="shared" si="6"/>
        <v/>
      </c>
      <c r="C18" s="82">
        <v>6</v>
      </c>
      <c r="D18" s="32"/>
      <c r="E18" s="33"/>
      <c r="F18" s="33"/>
      <c r="G18" s="33"/>
      <c r="H18" s="5"/>
      <c r="I18" s="41"/>
      <c r="J18" s="112"/>
      <c r="K18" s="113"/>
      <c r="L18" s="35"/>
      <c r="M18" s="36"/>
      <c r="N18" s="65"/>
      <c r="O18" s="36"/>
      <c r="P18" s="36"/>
      <c r="Q18" s="36"/>
      <c r="R18" s="97"/>
      <c r="S18" s="74"/>
      <c r="T18" s="7" t="b">
        <f t="shared" si="11"/>
        <v>1</v>
      </c>
      <c r="U18" s="53" t="str">
        <f t="shared" si="10"/>
        <v/>
      </c>
      <c r="V18" s="34" t="str">
        <f t="shared" si="0"/>
        <v/>
      </c>
      <c r="W18" s="34" t="str">
        <f t="shared" si="1"/>
        <v/>
      </c>
      <c r="X18" s="53" t="str">
        <f t="shared" si="7"/>
        <v/>
      </c>
      <c r="Y18" s="34" t="str">
        <f t="shared" si="8"/>
        <v/>
      </c>
      <c r="Z18" s="10" t="s">
        <v>451</v>
      </c>
      <c r="AA18" s="34" t="s">
        <v>160</v>
      </c>
      <c r="AB18" s="53" t="str">
        <f t="shared" si="2"/>
        <v/>
      </c>
      <c r="AC18" s="53" t="str">
        <f>IFERROR(MID(#REF!,SEARCH("@",#REF!),9999),"")</f>
        <v/>
      </c>
      <c r="AD18" s="53" t="str">
        <f t="shared" si="3"/>
        <v/>
      </c>
      <c r="AE18" s="53" t="e">
        <f>IF(#REF!="","",OR(COUNTIF($AH$12:$AH$23,AC18)&gt;0,COUNTIF($AI$12:$AI$16,#REF!)&gt;0))</f>
        <v>#REF!</v>
      </c>
      <c r="AF18" s="53" t="str">
        <f t="shared" si="9"/>
        <v/>
      </c>
      <c r="AG18" s="34" t="str">
        <f t="shared" si="4"/>
        <v/>
      </c>
      <c r="AH18" s="61" t="s">
        <v>191</v>
      </c>
      <c r="AI18" s="34"/>
      <c r="AJ18" s="34"/>
      <c r="AK18" s="34" t="s">
        <v>252</v>
      </c>
      <c r="AO18" s="100" t="str">
        <f>IF(COUNTIF(R$13:R205,R18)&gt;1,"DUBBEL","")</f>
        <v/>
      </c>
      <c r="AY18" s="8">
        <v>0.3125</v>
      </c>
      <c r="AZ18" s="7"/>
      <c r="BB18" s="11" t="s">
        <v>518</v>
      </c>
      <c r="BD18" s="11" t="s">
        <v>521</v>
      </c>
    </row>
    <row r="19" spans="1:56" ht="15.75" customHeight="1" thickTop="1" thickBot="1" x14ac:dyDescent="0.25">
      <c r="A19" s="12" t="str">
        <f t="shared" si="5"/>
        <v/>
      </c>
      <c r="B19" s="12" t="str">
        <f t="shared" si="6"/>
        <v/>
      </c>
      <c r="C19" s="82">
        <v>7</v>
      </c>
      <c r="D19" s="32"/>
      <c r="E19" s="33"/>
      <c r="F19" s="33"/>
      <c r="G19" s="33"/>
      <c r="H19" s="5"/>
      <c r="I19" s="41"/>
      <c r="J19" s="112"/>
      <c r="K19" s="113"/>
      <c r="L19" s="35"/>
      <c r="M19" s="36"/>
      <c r="N19" s="65"/>
      <c r="O19" s="36"/>
      <c r="P19" s="36"/>
      <c r="Q19" s="36"/>
      <c r="R19" s="97"/>
      <c r="S19" s="74"/>
      <c r="T19" s="7" t="b">
        <f t="shared" si="11"/>
        <v>1</v>
      </c>
      <c r="U19" s="53" t="str">
        <f t="shared" si="10"/>
        <v/>
      </c>
      <c r="V19" s="34" t="str">
        <f t="shared" si="0"/>
        <v/>
      </c>
      <c r="W19" s="34" t="str">
        <f t="shared" si="1"/>
        <v/>
      </c>
      <c r="X19" s="53" t="str">
        <f t="shared" si="7"/>
        <v/>
      </c>
      <c r="Y19" s="34" t="str">
        <f t="shared" si="8"/>
        <v/>
      </c>
      <c r="Z19" s="10" t="s">
        <v>10</v>
      </c>
      <c r="AA19" s="34" t="s">
        <v>156</v>
      </c>
      <c r="AB19" s="53" t="str">
        <f t="shared" si="2"/>
        <v/>
      </c>
      <c r="AC19" s="53" t="str">
        <f>IFERROR(MID(#REF!,SEARCH("@",#REF!),9999),"")</f>
        <v/>
      </c>
      <c r="AD19" s="53" t="str">
        <f t="shared" si="3"/>
        <v/>
      </c>
      <c r="AE19" s="53" t="e">
        <f>IF(#REF!="","",OR(COUNTIF($AH$12:$AH$23,AC19)&gt;0,COUNTIF($AI$12:$AI$16,#REF!)&gt;0))</f>
        <v>#REF!</v>
      </c>
      <c r="AF19" s="53" t="str">
        <f t="shared" si="9"/>
        <v/>
      </c>
      <c r="AG19" s="34" t="str">
        <f t="shared" si="4"/>
        <v/>
      </c>
      <c r="AH19" s="61" t="s">
        <v>192</v>
      </c>
      <c r="AI19" s="34"/>
      <c r="AJ19" s="34"/>
      <c r="AO19" s="100" t="str">
        <f>IF(COUNTIF(R$13:R206,R19)&gt;1,"DUBBEL","")</f>
        <v/>
      </c>
      <c r="AY19" s="8">
        <v>0.33333333333333298</v>
      </c>
      <c r="AZ19" s="7"/>
      <c r="BD19" s="11" t="s">
        <v>522</v>
      </c>
    </row>
    <row r="20" spans="1:56" ht="15.75" customHeight="1" thickTop="1" thickBot="1" x14ac:dyDescent="0.25">
      <c r="A20" s="12" t="str">
        <f t="shared" si="5"/>
        <v/>
      </c>
      <c r="B20" s="12" t="str">
        <f t="shared" si="6"/>
        <v/>
      </c>
      <c r="C20" s="82">
        <v>8</v>
      </c>
      <c r="D20" s="32"/>
      <c r="E20" s="4"/>
      <c r="F20" s="4"/>
      <c r="G20" s="4"/>
      <c r="H20" s="5"/>
      <c r="I20" s="41"/>
      <c r="J20" s="112"/>
      <c r="K20" s="113"/>
      <c r="L20" s="35"/>
      <c r="M20" s="37"/>
      <c r="N20" s="66"/>
      <c r="O20" s="36"/>
      <c r="P20" s="36"/>
      <c r="Q20" s="36"/>
      <c r="R20" s="97"/>
      <c r="S20" s="74"/>
      <c r="T20" s="7" t="b">
        <f t="shared" si="11"/>
        <v>1</v>
      </c>
      <c r="U20" s="53" t="str">
        <f t="shared" si="10"/>
        <v/>
      </c>
      <c r="V20" s="34" t="str">
        <f t="shared" si="0"/>
        <v/>
      </c>
      <c r="W20" s="34" t="str">
        <f t="shared" si="1"/>
        <v/>
      </c>
      <c r="X20" s="53" t="str">
        <f t="shared" si="7"/>
        <v/>
      </c>
      <c r="Y20" s="34" t="str">
        <f t="shared" si="8"/>
        <v/>
      </c>
      <c r="Z20" s="10" t="s">
        <v>452</v>
      </c>
      <c r="AA20" s="34"/>
      <c r="AB20" s="53" t="str">
        <f t="shared" si="2"/>
        <v/>
      </c>
      <c r="AC20" s="53" t="str">
        <f>IFERROR(MID(#REF!,SEARCH("@",#REF!),9999),"")</f>
        <v/>
      </c>
      <c r="AD20" s="53" t="str">
        <f t="shared" si="3"/>
        <v/>
      </c>
      <c r="AE20" s="53" t="e">
        <f>IF(#REF!="","",OR(COUNTIF($AH$12:$AH$23,AC20)&gt;0,COUNTIF($AI$12:$AI$16,#REF!)&gt;0))</f>
        <v>#REF!</v>
      </c>
      <c r="AF20" s="53" t="str">
        <f t="shared" si="9"/>
        <v/>
      </c>
      <c r="AG20" s="34" t="str">
        <f t="shared" si="4"/>
        <v/>
      </c>
      <c r="AH20" s="61" t="s">
        <v>193</v>
      </c>
      <c r="AI20" s="34"/>
      <c r="AJ20" s="34"/>
      <c r="AO20" s="100" t="str">
        <f>IF(COUNTIF(R$13:R207,R20)&gt;1,"DUBBEL","")</f>
        <v/>
      </c>
      <c r="AY20" s="8">
        <v>0.35416666666666702</v>
      </c>
      <c r="AZ20" s="7"/>
    </row>
    <row r="21" spans="1:56" ht="15.75" customHeight="1" thickTop="1" thickBot="1" x14ac:dyDescent="0.25">
      <c r="A21" s="12" t="str">
        <f t="shared" si="5"/>
        <v/>
      </c>
      <c r="B21" s="12" t="str">
        <f t="shared" si="6"/>
        <v/>
      </c>
      <c r="C21" s="82">
        <v>9</v>
      </c>
      <c r="D21" s="32"/>
      <c r="E21" s="4"/>
      <c r="F21" s="4"/>
      <c r="G21" s="4"/>
      <c r="H21" s="5"/>
      <c r="I21" s="41"/>
      <c r="J21" s="112"/>
      <c r="K21" s="113"/>
      <c r="L21" s="35"/>
      <c r="M21" s="37"/>
      <c r="N21" s="66"/>
      <c r="O21" s="36"/>
      <c r="P21" s="36"/>
      <c r="Q21" s="36"/>
      <c r="R21" s="97"/>
      <c r="S21" s="74"/>
      <c r="T21" s="7" t="b">
        <f t="shared" si="11"/>
        <v>1</v>
      </c>
      <c r="U21" s="53" t="str">
        <f t="shared" si="10"/>
        <v/>
      </c>
      <c r="V21" s="34" t="str">
        <f t="shared" si="0"/>
        <v/>
      </c>
      <c r="W21" s="34" t="str">
        <f t="shared" si="1"/>
        <v/>
      </c>
      <c r="X21" s="53" t="str">
        <f t="shared" si="7"/>
        <v/>
      </c>
      <c r="Y21" s="34" t="str">
        <f t="shared" si="8"/>
        <v/>
      </c>
      <c r="Z21" s="10" t="s">
        <v>453</v>
      </c>
      <c r="AA21" s="34"/>
      <c r="AB21" s="53" t="str">
        <f t="shared" si="2"/>
        <v/>
      </c>
      <c r="AC21" s="53" t="str">
        <f>IFERROR(MID(#REF!,SEARCH("@",#REF!),9999),"")</f>
        <v/>
      </c>
      <c r="AD21" s="53" t="str">
        <f t="shared" si="3"/>
        <v/>
      </c>
      <c r="AE21" s="53" t="e">
        <f>IF(#REF!="","",OR(COUNTIF($AH$12:$AH$23,AC21)&gt;0,COUNTIF($AI$12:$AI$16,#REF!)&gt;0))</f>
        <v>#REF!</v>
      </c>
      <c r="AF21" s="53" t="str">
        <f t="shared" si="9"/>
        <v/>
      </c>
      <c r="AG21" s="34" t="str">
        <f t="shared" si="4"/>
        <v/>
      </c>
      <c r="AH21" s="61" t="s">
        <v>197</v>
      </c>
      <c r="AI21" s="34"/>
      <c r="AJ21" s="34"/>
      <c r="AO21" s="100" t="str">
        <f>IF(COUNTIF(R$13:R208,R21)&gt;1,"DUBBEL","")</f>
        <v/>
      </c>
      <c r="AY21" s="8">
        <v>0.375</v>
      </c>
      <c r="AZ21" s="7"/>
    </row>
    <row r="22" spans="1:56" ht="15.75" customHeight="1" thickTop="1" thickBot="1" x14ac:dyDescent="0.25">
      <c r="A22" s="12" t="str">
        <f t="shared" si="5"/>
        <v/>
      </c>
      <c r="B22" s="12" t="str">
        <f t="shared" si="6"/>
        <v/>
      </c>
      <c r="C22" s="82">
        <v>10</v>
      </c>
      <c r="D22" s="32"/>
      <c r="E22" s="4"/>
      <c r="F22" s="4"/>
      <c r="G22" s="4"/>
      <c r="H22" s="5"/>
      <c r="I22" s="41"/>
      <c r="J22" s="112"/>
      <c r="K22" s="113"/>
      <c r="L22" s="35"/>
      <c r="M22" s="37"/>
      <c r="N22" s="66"/>
      <c r="O22" s="36"/>
      <c r="P22" s="36"/>
      <c r="Q22" s="36"/>
      <c r="R22" s="97"/>
      <c r="S22" s="74"/>
      <c r="T22" s="7" t="b">
        <f t="shared" si="11"/>
        <v>1</v>
      </c>
      <c r="U22" s="53" t="str">
        <f t="shared" si="10"/>
        <v/>
      </c>
      <c r="V22" s="34" t="str">
        <f t="shared" si="0"/>
        <v/>
      </c>
      <c r="W22" s="34" t="str">
        <f t="shared" si="1"/>
        <v/>
      </c>
      <c r="X22" s="53" t="str">
        <f t="shared" si="7"/>
        <v/>
      </c>
      <c r="Y22" s="34" t="str">
        <f t="shared" si="8"/>
        <v/>
      </c>
      <c r="Z22" s="10" t="s">
        <v>11</v>
      </c>
      <c r="AA22" s="34"/>
      <c r="AB22" s="53" t="str">
        <f t="shared" si="2"/>
        <v/>
      </c>
      <c r="AC22" s="53" t="str">
        <f>IFERROR(MID(#REF!,SEARCH("@",#REF!),9999),"")</f>
        <v/>
      </c>
      <c r="AD22" s="53" t="str">
        <f t="shared" si="3"/>
        <v/>
      </c>
      <c r="AE22" s="53" t="e">
        <f>IF(#REF!="","",OR(COUNTIF($AH$12:$AH$23,AC22)&gt;0,COUNTIF($AI$12:$AI$16,#REF!)&gt;0))</f>
        <v>#REF!</v>
      </c>
      <c r="AF22" s="53" t="str">
        <f t="shared" si="9"/>
        <v/>
      </c>
      <c r="AG22" s="34" t="str">
        <f t="shared" si="4"/>
        <v/>
      </c>
      <c r="AH22" s="61" t="s">
        <v>198</v>
      </c>
      <c r="AI22" s="34"/>
      <c r="AJ22" s="34"/>
      <c r="AO22" s="100" t="str">
        <f>IF(COUNTIF(R$13:R209,R22)&gt;1,"DUBBEL","")</f>
        <v/>
      </c>
      <c r="AY22" s="8">
        <v>0.39583333333333298</v>
      </c>
      <c r="AZ22" s="7"/>
    </row>
    <row r="23" spans="1:56" ht="15.75" customHeight="1" thickTop="1" thickBot="1" x14ac:dyDescent="0.25">
      <c r="A23" s="12" t="str">
        <f t="shared" si="5"/>
        <v/>
      </c>
      <c r="B23" s="12" t="str">
        <f t="shared" si="6"/>
        <v/>
      </c>
      <c r="C23" s="82">
        <v>11</v>
      </c>
      <c r="D23" s="32"/>
      <c r="E23" s="4"/>
      <c r="F23" s="4"/>
      <c r="G23" s="4"/>
      <c r="H23" s="5"/>
      <c r="I23" s="41"/>
      <c r="J23" s="112"/>
      <c r="K23" s="113"/>
      <c r="L23" s="35"/>
      <c r="M23" s="6"/>
      <c r="N23" s="67"/>
      <c r="O23" s="36"/>
      <c r="P23" s="36"/>
      <c r="Q23" s="36"/>
      <c r="R23" s="97"/>
      <c r="S23" s="74"/>
      <c r="T23" s="7" t="b">
        <f t="shared" si="11"/>
        <v>1</v>
      </c>
      <c r="U23" s="53" t="str">
        <f t="shared" si="10"/>
        <v/>
      </c>
      <c r="V23" s="34" t="str">
        <f t="shared" si="0"/>
        <v/>
      </c>
      <c r="W23" s="34" t="str">
        <f t="shared" si="1"/>
        <v/>
      </c>
      <c r="X23" s="53" t="str">
        <f t="shared" si="7"/>
        <v/>
      </c>
      <c r="Y23" s="34" t="str">
        <f t="shared" si="8"/>
        <v/>
      </c>
      <c r="Z23" s="10" t="s">
        <v>12</v>
      </c>
      <c r="AA23" s="34"/>
      <c r="AB23" s="53" t="str">
        <f t="shared" si="2"/>
        <v/>
      </c>
      <c r="AC23" s="53" t="str">
        <f>IFERROR(MID(#REF!,SEARCH("@",#REF!),9999),"")</f>
        <v/>
      </c>
      <c r="AD23" s="53" t="str">
        <f t="shared" si="3"/>
        <v/>
      </c>
      <c r="AE23" s="53" t="e">
        <f>IF(#REF!="","",OR(COUNTIF($AH$12:$AH$23,AC23)&gt;0,COUNTIF($AI$12:$AI$16,#REF!)&gt;0))</f>
        <v>#REF!</v>
      </c>
      <c r="AF23" s="53" t="str">
        <f t="shared" si="9"/>
        <v/>
      </c>
      <c r="AG23" s="34" t="str">
        <f t="shared" si="4"/>
        <v/>
      </c>
      <c r="AH23" s="62" t="s">
        <v>510</v>
      </c>
      <c r="AI23" s="34"/>
      <c r="AJ23" s="34"/>
      <c r="AO23" s="100" t="str">
        <f>IF(COUNTIF(R$13:R210,R23)&gt;1,"DUBBEL","")</f>
        <v/>
      </c>
      <c r="AY23" s="8">
        <v>0.41666666666666702</v>
      </c>
      <c r="AZ23" s="7"/>
    </row>
    <row r="24" spans="1:56" ht="15.75" customHeight="1" thickTop="1" thickBot="1" x14ac:dyDescent="0.25">
      <c r="A24" s="12" t="str">
        <f t="shared" si="5"/>
        <v/>
      </c>
      <c r="B24" s="12" t="str">
        <f t="shared" si="6"/>
        <v/>
      </c>
      <c r="C24" s="82">
        <v>12</v>
      </c>
      <c r="D24" s="32"/>
      <c r="E24" s="4"/>
      <c r="F24" s="4"/>
      <c r="G24" s="4"/>
      <c r="H24" s="5"/>
      <c r="I24" s="41"/>
      <c r="J24" s="112"/>
      <c r="K24" s="113"/>
      <c r="L24" s="35"/>
      <c r="M24" s="6"/>
      <c r="N24" s="67"/>
      <c r="O24" s="36"/>
      <c r="P24" s="36"/>
      <c r="Q24" s="36"/>
      <c r="R24" s="97"/>
      <c r="S24" s="74"/>
      <c r="T24" s="7" t="b">
        <f t="shared" si="11"/>
        <v>1</v>
      </c>
      <c r="U24" s="53" t="str">
        <f t="shared" si="10"/>
        <v/>
      </c>
      <c r="V24" s="34" t="str">
        <f t="shared" si="0"/>
        <v/>
      </c>
      <c r="W24" s="34" t="str">
        <f t="shared" si="1"/>
        <v/>
      </c>
      <c r="X24" s="53" t="str">
        <f t="shared" si="7"/>
        <v/>
      </c>
      <c r="Y24" s="34" t="str">
        <f t="shared" si="8"/>
        <v/>
      </c>
      <c r="Z24" s="10" t="s">
        <v>13</v>
      </c>
      <c r="AA24" s="34"/>
      <c r="AB24" s="53" t="str">
        <f t="shared" si="2"/>
        <v/>
      </c>
      <c r="AC24" s="53" t="str">
        <f>IFERROR(MID(#REF!,SEARCH("@",#REF!),9999),"")</f>
        <v/>
      </c>
      <c r="AD24" s="53" t="str">
        <f t="shared" si="3"/>
        <v/>
      </c>
      <c r="AE24" s="53" t="e">
        <f>IF(#REF!="","",OR(COUNTIF($AH$12:$AH$23,AC24)&gt;0,COUNTIF($AI$12:$AI$16,#REF!)&gt;0))</f>
        <v>#REF!</v>
      </c>
      <c r="AF24" s="53" t="str">
        <f t="shared" si="9"/>
        <v/>
      </c>
      <c r="AG24" s="34" t="str">
        <f t="shared" si="4"/>
        <v/>
      </c>
      <c r="AH24" s="59"/>
      <c r="AI24" s="34"/>
      <c r="AJ24" s="34"/>
      <c r="AO24" s="100" t="str">
        <f>IF(COUNTIF(R$13:R211,R24)&gt;1,"DUBBEL","")</f>
        <v/>
      </c>
      <c r="AY24" s="8">
        <v>0.4375</v>
      </c>
      <c r="AZ24" s="7"/>
    </row>
    <row r="25" spans="1:56" ht="15.75" customHeight="1" thickTop="1" thickBot="1" x14ac:dyDescent="0.25">
      <c r="A25" s="12" t="str">
        <f t="shared" si="5"/>
        <v/>
      </c>
      <c r="B25" s="12" t="str">
        <f t="shared" si="6"/>
        <v/>
      </c>
      <c r="C25" s="82">
        <v>13</v>
      </c>
      <c r="D25" s="32"/>
      <c r="E25" s="4"/>
      <c r="F25" s="4"/>
      <c r="G25" s="4"/>
      <c r="H25" s="5"/>
      <c r="I25" s="41"/>
      <c r="J25" s="112"/>
      <c r="K25" s="113"/>
      <c r="L25" s="35"/>
      <c r="M25" s="6"/>
      <c r="N25" s="67"/>
      <c r="O25" s="36"/>
      <c r="P25" s="36"/>
      <c r="Q25" s="36"/>
      <c r="R25" s="97"/>
      <c r="S25" s="74"/>
      <c r="T25" s="7" t="b">
        <f t="shared" si="11"/>
        <v>1</v>
      </c>
      <c r="U25" s="53" t="str">
        <f t="shared" si="10"/>
        <v/>
      </c>
      <c r="V25" s="34" t="str">
        <f t="shared" si="0"/>
        <v/>
      </c>
      <c r="W25" s="34" t="str">
        <f t="shared" si="1"/>
        <v/>
      </c>
      <c r="X25" s="53" t="str">
        <f t="shared" si="7"/>
        <v/>
      </c>
      <c r="Y25" s="34" t="str">
        <f t="shared" si="8"/>
        <v/>
      </c>
      <c r="Z25" s="10" t="s">
        <v>14</v>
      </c>
      <c r="AA25" s="34"/>
      <c r="AB25" s="53" t="str">
        <f t="shared" si="2"/>
        <v/>
      </c>
      <c r="AC25" s="53" t="str">
        <f>IFERROR(MID(#REF!,SEARCH("@",#REF!),9999),"")</f>
        <v/>
      </c>
      <c r="AD25" s="53" t="str">
        <f t="shared" si="3"/>
        <v/>
      </c>
      <c r="AE25" s="53" t="e">
        <f>IF(#REF!="","",OR(COUNTIF($AH$12:$AH$23,AC25)&gt;0,COUNTIF($AI$12:$AI$16,#REF!)&gt;0))</f>
        <v>#REF!</v>
      </c>
      <c r="AF25" s="53" t="str">
        <f t="shared" si="9"/>
        <v/>
      </c>
      <c r="AG25" s="34" t="str">
        <f t="shared" si="4"/>
        <v/>
      </c>
      <c r="AH25" s="58"/>
      <c r="AI25" s="34"/>
      <c r="AJ25" s="34"/>
      <c r="AO25" s="100" t="str">
        <f>IF(COUNTIF(R$13:R212,R25)&gt;1,"DUBBEL","")</f>
        <v/>
      </c>
      <c r="AY25" s="8">
        <v>0.45833333333333298</v>
      </c>
      <c r="AZ25" s="7"/>
    </row>
    <row r="26" spans="1:56" ht="15.75" customHeight="1" thickTop="1" thickBot="1" x14ac:dyDescent="0.25">
      <c r="A26" s="12" t="str">
        <f t="shared" si="5"/>
        <v/>
      </c>
      <c r="B26" s="12" t="str">
        <f t="shared" si="6"/>
        <v/>
      </c>
      <c r="C26" s="82">
        <v>14</v>
      </c>
      <c r="D26" s="32"/>
      <c r="E26" s="4"/>
      <c r="F26" s="4"/>
      <c r="G26" s="4"/>
      <c r="H26" s="5"/>
      <c r="I26" s="41"/>
      <c r="J26" s="112"/>
      <c r="K26" s="114"/>
      <c r="L26" s="35"/>
      <c r="M26" s="6"/>
      <c r="N26" s="67"/>
      <c r="O26" s="36"/>
      <c r="P26" s="36"/>
      <c r="Q26" s="36"/>
      <c r="R26" s="97"/>
      <c r="S26" s="74"/>
      <c r="T26" s="7" t="b">
        <f t="shared" si="11"/>
        <v>1</v>
      </c>
      <c r="U26" s="53" t="str">
        <f t="shared" si="10"/>
        <v/>
      </c>
      <c r="V26" s="34" t="str">
        <f t="shared" si="0"/>
        <v/>
      </c>
      <c r="W26" s="34" t="str">
        <f t="shared" si="1"/>
        <v/>
      </c>
      <c r="X26" s="53" t="str">
        <f t="shared" si="7"/>
        <v/>
      </c>
      <c r="Y26" s="34" t="str">
        <f t="shared" si="8"/>
        <v/>
      </c>
      <c r="Z26" s="10" t="s">
        <v>15</v>
      </c>
      <c r="AA26" s="34"/>
      <c r="AB26" s="53" t="str">
        <f t="shared" si="2"/>
        <v/>
      </c>
      <c r="AC26" s="53" t="str">
        <f>IFERROR(MID(#REF!,SEARCH("@",#REF!),9999),"")</f>
        <v/>
      </c>
      <c r="AD26" s="53" t="str">
        <f t="shared" si="3"/>
        <v/>
      </c>
      <c r="AE26" s="53" t="e">
        <f>IF(#REF!="","",OR(COUNTIF($AH$12:$AH$23,AC26)&gt;0,COUNTIF($AI$12:$AI$16,#REF!)&gt;0))</f>
        <v>#REF!</v>
      </c>
      <c r="AF26" s="53" t="str">
        <f t="shared" si="9"/>
        <v/>
      </c>
      <c r="AG26" s="34" t="str">
        <f t="shared" si="4"/>
        <v/>
      </c>
      <c r="AH26" s="58"/>
      <c r="AI26" s="34"/>
      <c r="AJ26" s="34"/>
      <c r="AO26" s="100" t="str">
        <f>IF(COUNTIF(R$13:R213,R26)&gt;1,"DUBBEL","")</f>
        <v/>
      </c>
      <c r="AY26" s="8">
        <v>0.47916666666666602</v>
      </c>
      <c r="AZ26" s="7"/>
    </row>
    <row r="27" spans="1:56" ht="15.75" customHeight="1" thickTop="1" thickBot="1" x14ac:dyDescent="0.25">
      <c r="A27" s="12" t="str">
        <f t="shared" si="5"/>
        <v/>
      </c>
      <c r="B27" s="12" t="str">
        <f t="shared" si="6"/>
        <v/>
      </c>
      <c r="C27" s="82">
        <v>15</v>
      </c>
      <c r="D27" s="32"/>
      <c r="E27" s="4"/>
      <c r="F27" s="4"/>
      <c r="G27" s="4"/>
      <c r="H27" s="5"/>
      <c r="I27" s="41"/>
      <c r="J27" s="112"/>
      <c r="K27" s="113"/>
      <c r="L27" s="35"/>
      <c r="M27" s="6"/>
      <c r="N27" s="67"/>
      <c r="O27" s="36"/>
      <c r="P27" s="36"/>
      <c r="Q27" s="36"/>
      <c r="R27" s="97"/>
      <c r="S27" s="74"/>
      <c r="T27" s="7" t="b">
        <f t="shared" si="11"/>
        <v>1</v>
      </c>
      <c r="U27" s="53" t="str">
        <f t="shared" si="10"/>
        <v/>
      </c>
      <c r="V27" s="34" t="str">
        <f t="shared" si="0"/>
        <v/>
      </c>
      <c r="W27" s="34" t="str">
        <f t="shared" si="1"/>
        <v/>
      </c>
      <c r="X27" s="53" t="str">
        <f t="shared" si="7"/>
        <v/>
      </c>
      <c r="Y27" s="34" t="str">
        <f t="shared" si="8"/>
        <v/>
      </c>
      <c r="Z27" s="10" t="s">
        <v>16</v>
      </c>
      <c r="AA27" s="34"/>
      <c r="AB27" s="53" t="str">
        <f t="shared" si="2"/>
        <v/>
      </c>
      <c r="AC27" s="53" t="str">
        <f>IFERROR(MID(#REF!,SEARCH("@",#REF!),9999),"")</f>
        <v/>
      </c>
      <c r="AD27" s="53" t="str">
        <f t="shared" si="3"/>
        <v/>
      </c>
      <c r="AE27" s="53" t="e">
        <f>IF(#REF!="","",OR(COUNTIF($AH$12:$AH$23,AC27)&gt;0,COUNTIF($AI$12:$AI$16,#REF!)&gt;0))</f>
        <v>#REF!</v>
      </c>
      <c r="AF27" s="53" t="str">
        <f t="shared" si="9"/>
        <v/>
      </c>
      <c r="AG27" s="34" t="str">
        <f t="shared" si="4"/>
        <v/>
      </c>
      <c r="AH27" s="58"/>
      <c r="AI27" s="34"/>
      <c r="AJ27" s="34"/>
      <c r="AO27" s="100" t="str">
        <f>IF(COUNTIF(R$13:R214,R27)&gt;1,"DUBBEL","")</f>
        <v/>
      </c>
      <c r="AY27" s="8">
        <v>0.5</v>
      </c>
      <c r="AZ27" s="7"/>
    </row>
    <row r="28" spans="1:56" ht="15.75" customHeight="1" thickTop="1" thickBot="1" x14ac:dyDescent="0.25">
      <c r="A28" s="12" t="str">
        <f t="shared" si="5"/>
        <v/>
      </c>
      <c r="B28" s="12" t="str">
        <f t="shared" si="6"/>
        <v/>
      </c>
      <c r="C28" s="82">
        <v>16</v>
      </c>
      <c r="D28" s="32"/>
      <c r="E28" s="4"/>
      <c r="F28" s="4"/>
      <c r="G28" s="4"/>
      <c r="H28" s="5"/>
      <c r="I28" s="41"/>
      <c r="J28" s="112"/>
      <c r="K28" s="113"/>
      <c r="L28" s="35"/>
      <c r="M28" s="6"/>
      <c r="N28" s="67"/>
      <c r="O28" s="36"/>
      <c r="P28" s="36"/>
      <c r="Q28" s="36"/>
      <c r="R28" s="97"/>
      <c r="S28" s="74"/>
      <c r="T28" s="7" t="b">
        <f t="shared" si="11"/>
        <v>1</v>
      </c>
      <c r="U28" s="53" t="str">
        <f t="shared" si="10"/>
        <v/>
      </c>
      <c r="V28" s="34" t="str">
        <f t="shared" si="0"/>
        <v/>
      </c>
      <c r="W28" s="34" t="str">
        <f t="shared" si="1"/>
        <v/>
      </c>
      <c r="X28" s="53" t="str">
        <f t="shared" si="7"/>
        <v/>
      </c>
      <c r="Y28" s="34" t="str">
        <f t="shared" si="8"/>
        <v/>
      </c>
      <c r="Z28" s="10" t="s">
        <v>17</v>
      </c>
      <c r="AA28" s="34"/>
      <c r="AB28" s="53" t="str">
        <f t="shared" si="2"/>
        <v/>
      </c>
      <c r="AC28" s="53" t="str">
        <f>IFERROR(MID(#REF!,SEARCH("@",#REF!),9999),"")</f>
        <v/>
      </c>
      <c r="AD28" s="53" t="str">
        <f t="shared" si="3"/>
        <v/>
      </c>
      <c r="AE28" s="53" t="e">
        <f>IF(#REF!="","",OR(COUNTIF($AH$12:$AH$23,AC28)&gt;0,COUNTIF($AI$12:$AI$16,#REF!)&gt;0))</f>
        <v>#REF!</v>
      </c>
      <c r="AF28" s="53" t="str">
        <f t="shared" si="9"/>
        <v/>
      </c>
      <c r="AG28" s="34" t="str">
        <f t="shared" si="4"/>
        <v/>
      </c>
      <c r="AH28" s="34"/>
      <c r="AO28" s="100" t="str">
        <f>IF(COUNTIF(R$13:R215,R28)&gt;1,"DUBBEL","")</f>
        <v/>
      </c>
      <c r="AX28" s="8"/>
      <c r="AY28" s="8">
        <v>0.52083333333333304</v>
      </c>
      <c r="BD28" s="3"/>
    </row>
    <row r="29" spans="1:56" ht="15.75" customHeight="1" thickTop="1" thickBot="1" x14ac:dyDescent="0.25">
      <c r="A29" s="12" t="str">
        <f t="shared" si="5"/>
        <v/>
      </c>
      <c r="B29" s="12" t="str">
        <f t="shared" si="6"/>
        <v/>
      </c>
      <c r="C29" s="82">
        <v>17</v>
      </c>
      <c r="D29" s="32"/>
      <c r="E29" s="4"/>
      <c r="F29" s="4"/>
      <c r="G29" s="4"/>
      <c r="H29" s="5"/>
      <c r="I29" s="41"/>
      <c r="J29" s="112"/>
      <c r="K29" s="113"/>
      <c r="L29" s="35"/>
      <c r="M29" s="6"/>
      <c r="N29" s="67"/>
      <c r="O29" s="36"/>
      <c r="P29" s="36"/>
      <c r="Q29" s="36"/>
      <c r="R29" s="97"/>
      <c r="S29" s="74"/>
      <c r="T29" s="7" t="b">
        <f t="shared" si="11"/>
        <v>1</v>
      </c>
      <c r="U29" s="53" t="str">
        <f t="shared" si="10"/>
        <v/>
      </c>
      <c r="V29" s="34" t="str">
        <f t="shared" si="0"/>
        <v/>
      </c>
      <c r="W29" s="34" t="str">
        <f t="shared" si="1"/>
        <v/>
      </c>
      <c r="X29" s="53" t="str">
        <f t="shared" si="7"/>
        <v/>
      </c>
      <c r="Y29" s="34" t="str">
        <f t="shared" si="8"/>
        <v/>
      </c>
      <c r="Z29" s="10" t="s">
        <v>454</v>
      </c>
      <c r="AA29" s="34"/>
      <c r="AB29" s="53" t="str">
        <f t="shared" si="2"/>
        <v/>
      </c>
      <c r="AC29" s="53" t="str">
        <f>IFERROR(MID(#REF!,SEARCH("@",#REF!),9999),"")</f>
        <v/>
      </c>
      <c r="AD29" s="53" t="str">
        <f t="shared" si="3"/>
        <v/>
      </c>
      <c r="AE29" s="53" t="e">
        <f>IF(#REF!="","",OR(COUNTIF($AH$12:$AH$23,AC29)&gt;0,COUNTIF($AI$12:$AI$16,#REF!)&gt;0))</f>
        <v>#REF!</v>
      </c>
      <c r="AF29" s="53" t="str">
        <f t="shared" si="9"/>
        <v/>
      </c>
      <c r="AG29" s="34" t="str">
        <f t="shared" si="4"/>
        <v/>
      </c>
      <c r="AH29" s="34"/>
      <c r="AO29" s="100" t="str">
        <f>IF(COUNTIF(R$13:R216,R29)&gt;1,"DUBBEL","")</f>
        <v/>
      </c>
      <c r="AX29" s="8"/>
      <c r="AY29" s="8">
        <v>0.54166666666666596</v>
      </c>
      <c r="BD29" s="3"/>
    </row>
    <row r="30" spans="1:56" ht="15.75" customHeight="1" thickTop="1" thickBot="1" x14ac:dyDescent="0.25">
      <c r="A30" s="12" t="str">
        <f t="shared" si="5"/>
        <v/>
      </c>
      <c r="B30" s="12" t="str">
        <f t="shared" si="6"/>
        <v/>
      </c>
      <c r="C30" s="82">
        <v>18</v>
      </c>
      <c r="D30" s="32"/>
      <c r="E30" s="4"/>
      <c r="F30" s="4"/>
      <c r="G30" s="4"/>
      <c r="H30" s="5"/>
      <c r="I30" s="41"/>
      <c r="J30" s="112"/>
      <c r="K30" s="113"/>
      <c r="L30" s="35"/>
      <c r="M30" s="6"/>
      <c r="N30" s="67"/>
      <c r="O30" s="36"/>
      <c r="P30" s="36"/>
      <c r="Q30" s="36"/>
      <c r="R30" s="97"/>
      <c r="S30" s="74"/>
      <c r="T30" s="7" t="b">
        <f t="shared" si="11"/>
        <v>1</v>
      </c>
      <c r="U30" s="53" t="str">
        <f t="shared" si="10"/>
        <v/>
      </c>
      <c r="V30" s="34" t="str">
        <f t="shared" si="0"/>
        <v/>
      </c>
      <c r="W30" s="34" t="str">
        <f t="shared" si="1"/>
        <v/>
      </c>
      <c r="X30" s="53" t="str">
        <f t="shared" si="7"/>
        <v/>
      </c>
      <c r="Y30" s="34" t="str">
        <f t="shared" si="8"/>
        <v/>
      </c>
      <c r="Z30" s="10" t="s">
        <v>455</v>
      </c>
      <c r="AA30" s="34"/>
      <c r="AB30" s="53" t="str">
        <f t="shared" si="2"/>
        <v/>
      </c>
      <c r="AC30" s="53" t="str">
        <f>IFERROR(MID(#REF!,SEARCH("@",#REF!),9999),"")</f>
        <v/>
      </c>
      <c r="AD30" s="53" t="str">
        <f t="shared" si="3"/>
        <v/>
      </c>
      <c r="AE30" s="53" t="e">
        <f>IF(#REF!="","",OR(COUNTIF($AH$12:$AH$23,AC30)&gt;0,COUNTIF($AI$12:$AI$16,#REF!)&gt;0))</f>
        <v>#REF!</v>
      </c>
      <c r="AF30" s="53" t="str">
        <f t="shared" si="9"/>
        <v/>
      </c>
      <c r="AG30" s="34" t="str">
        <f t="shared" si="4"/>
        <v/>
      </c>
      <c r="AH30" s="34"/>
      <c r="AO30" s="100" t="str">
        <f>IF(COUNTIF(R$13:R217,R30)&gt;1,"DUBBEL","")</f>
        <v/>
      </c>
      <c r="AX30" s="8"/>
      <c r="AY30" s="8">
        <v>0.5625</v>
      </c>
      <c r="BD30" s="3"/>
    </row>
    <row r="31" spans="1:56" ht="15.75" customHeight="1" thickTop="1" thickBot="1" x14ac:dyDescent="0.25">
      <c r="A31" s="12" t="str">
        <f t="shared" si="5"/>
        <v/>
      </c>
      <c r="B31" s="12" t="str">
        <f t="shared" si="6"/>
        <v/>
      </c>
      <c r="C31" s="82">
        <v>19</v>
      </c>
      <c r="D31" s="32"/>
      <c r="E31" s="4"/>
      <c r="F31" s="4"/>
      <c r="G31" s="4"/>
      <c r="H31" s="5"/>
      <c r="I31" s="41"/>
      <c r="J31" s="112"/>
      <c r="K31" s="113"/>
      <c r="L31" s="35"/>
      <c r="M31" s="6"/>
      <c r="N31" s="67"/>
      <c r="O31" s="36"/>
      <c r="P31" s="36"/>
      <c r="Q31" s="36"/>
      <c r="R31" s="97"/>
      <c r="S31" s="74"/>
      <c r="T31" s="7" t="b">
        <f t="shared" si="11"/>
        <v>1</v>
      </c>
      <c r="U31" s="53" t="str">
        <f t="shared" si="10"/>
        <v/>
      </c>
      <c r="V31" s="34" t="str">
        <f t="shared" si="0"/>
        <v/>
      </c>
      <c r="W31" s="34" t="str">
        <f t="shared" si="1"/>
        <v/>
      </c>
      <c r="X31" s="53" t="str">
        <f t="shared" si="7"/>
        <v/>
      </c>
      <c r="Y31" s="34" t="str">
        <f t="shared" si="8"/>
        <v/>
      </c>
      <c r="Z31" s="10" t="s">
        <v>18</v>
      </c>
      <c r="AA31" s="34"/>
      <c r="AB31" s="53" t="str">
        <f t="shared" si="2"/>
        <v/>
      </c>
      <c r="AC31" s="53" t="str">
        <f>IFERROR(MID(#REF!,SEARCH("@",#REF!),9999),"")</f>
        <v/>
      </c>
      <c r="AD31" s="53" t="str">
        <f t="shared" si="3"/>
        <v/>
      </c>
      <c r="AE31" s="53" t="e">
        <f>IF(#REF!="","",OR(COUNTIF($AH$12:$AH$23,AC31)&gt;0,COUNTIF($AI$12:$AI$16,#REF!)&gt;0))</f>
        <v>#REF!</v>
      </c>
      <c r="AF31" s="53" t="str">
        <f t="shared" si="9"/>
        <v/>
      </c>
      <c r="AG31" s="34" t="str">
        <f t="shared" si="4"/>
        <v/>
      </c>
      <c r="AH31" s="34"/>
      <c r="AO31" s="100" t="str">
        <f>IF(COUNTIF(R$13:R218,R31)&gt;1,"DUBBEL","")</f>
        <v/>
      </c>
      <c r="AX31" s="8"/>
      <c r="AY31" s="8">
        <v>0.58333333333333304</v>
      </c>
      <c r="BD31" s="3"/>
    </row>
    <row r="32" spans="1:56" ht="15.75" customHeight="1" thickTop="1" thickBot="1" x14ac:dyDescent="0.25">
      <c r="A32" s="12" t="str">
        <f t="shared" si="5"/>
        <v/>
      </c>
      <c r="B32" s="12" t="str">
        <f t="shared" si="6"/>
        <v/>
      </c>
      <c r="C32" s="82">
        <v>20</v>
      </c>
      <c r="D32" s="32"/>
      <c r="E32" s="4"/>
      <c r="F32" s="4"/>
      <c r="G32" s="4"/>
      <c r="H32" s="5"/>
      <c r="I32" s="41"/>
      <c r="J32" s="112"/>
      <c r="K32" s="113"/>
      <c r="L32" s="35"/>
      <c r="M32" s="6"/>
      <c r="N32" s="67"/>
      <c r="O32" s="36"/>
      <c r="P32" s="36"/>
      <c r="Q32" s="36"/>
      <c r="R32" s="97"/>
      <c r="S32" s="74"/>
      <c r="T32" s="7" t="b">
        <f t="shared" si="11"/>
        <v>1</v>
      </c>
      <c r="U32" s="53" t="str">
        <f t="shared" si="10"/>
        <v/>
      </c>
      <c r="V32" s="34" t="str">
        <f t="shared" si="0"/>
        <v/>
      </c>
      <c r="W32" s="34" t="str">
        <f t="shared" si="1"/>
        <v/>
      </c>
      <c r="X32" s="53" t="str">
        <f t="shared" si="7"/>
        <v/>
      </c>
      <c r="Y32" s="34" t="str">
        <f t="shared" si="8"/>
        <v/>
      </c>
      <c r="Z32" s="10" t="s">
        <v>19</v>
      </c>
      <c r="AA32" s="34"/>
      <c r="AB32" s="53" t="str">
        <f t="shared" si="2"/>
        <v/>
      </c>
      <c r="AC32" s="53" t="str">
        <f>IFERROR(MID(#REF!,SEARCH("@",#REF!),9999),"")</f>
        <v/>
      </c>
      <c r="AD32" s="53" t="str">
        <f t="shared" si="3"/>
        <v/>
      </c>
      <c r="AE32" s="53" t="e">
        <f>IF(#REF!="","",OR(COUNTIF($AH$12:$AH$23,AC32)&gt;0,COUNTIF($AI$12:$AI$16,#REF!)&gt;0))</f>
        <v>#REF!</v>
      </c>
      <c r="AF32" s="53" t="str">
        <f t="shared" si="9"/>
        <v/>
      </c>
      <c r="AG32" s="34" t="str">
        <f t="shared" si="4"/>
        <v/>
      </c>
      <c r="AH32" s="34"/>
      <c r="AO32" s="100" t="str">
        <f>IF(COUNTIF(R$13:R219,R32)&gt;1,"DUBBEL","")</f>
        <v/>
      </c>
      <c r="AX32" s="8"/>
      <c r="AY32" s="8">
        <v>0.60416666666666596</v>
      </c>
      <c r="BD32" s="3"/>
    </row>
    <row r="33" spans="1:56" ht="15.75" customHeight="1" thickTop="1" thickBot="1" x14ac:dyDescent="0.25">
      <c r="A33" s="12" t="str">
        <f t="shared" si="5"/>
        <v/>
      </c>
      <c r="B33" s="12" t="str">
        <f t="shared" si="6"/>
        <v/>
      </c>
      <c r="C33" s="82">
        <v>21</v>
      </c>
      <c r="D33" s="32"/>
      <c r="E33" s="4"/>
      <c r="F33" s="4"/>
      <c r="G33" s="4"/>
      <c r="H33" s="5"/>
      <c r="I33" s="41"/>
      <c r="J33" s="112"/>
      <c r="K33" s="113"/>
      <c r="L33" s="35"/>
      <c r="M33" s="6"/>
      <c r="N33" s="67"/>
      <c r="O33" s="36"/>
      <c r="P33" s="36"/>
      <c r="Q33" s="36"/>
      <c r="R33" s="97"/>
      <c r="S33" s="74"/>
      <c r="T33" s="7" t="b">
        <f t="shared" si="11"/>
        <v>1</v>
      </c>
      <c r="U33" s="53" t="str">
        <f t="shared" si="10"/>
        <v/>
      </c>
      <c r="V33" s="34" t="str">
        <f t="shared" si="0"/>
        <v/>
      </c>
      <c r="W33" s="34" t="str">
        <f t="shared" si="1"/>
        <v/>
      </c>
      <c r="X33" s="53" t="str">
        <f t="shared" si="7"/>
        <v/>
      </c>
      <c r="Y33" s="34" t="str">
        <f t="shared" si="8"/>
        <v/>
      </c>
      <c r="Z33" s="10" t="s">
        <v>20</v>
      </c>
      <c r="AA33" s="34"/>
      <c r="AB33" s="53" t="str">
        <f t="shared" si="2"/>
        <v/>
      </c>
      <c r="AC33" s="53" t="str">
        <f>IFERROR(MID(#REF!,SEARCH("@",#REF!),9999),"")</f>
        <v/>
      </c>
      <c r="AD33" s="53" t="str">
        <f t="shared" si="3"/>
        <v/>
      </c>
      <c r="AE33" s="53" t="e">
        <f>IF(#REF!="","",OR(COUNTIF($AH$12:$AH$23,AC33)&gt;0,COUNTIF($AI$12:$AI$16,#REF!)&gt;0))</f>
        <v>#REF!</v>
      </c>
      <c r="AF33" s="53" t="str">
        <f t="shared" si="9"/>
        <v/>
      </c>
      <c r="AG33" s="34" t="str">
        <f t="shared" si="4"/>
        <v/>
      </c>
      <c r="AH33" s="34"/>
      <c r="AO33" s="100" t="str">
        <f>IF(COUNTIF(R$13:R220,R33)&gt;1,"DUBBEL","")</f>
        <v/>
      </c>
      <c r="AX33" s="8"/>
      <c r="AY33" s="8">
        <v>0.625</v>
      </c>
      <c r="BD33" s="3"/>
    </row>
    <row r="34" spans="1:56" ht="15.75" customHeight="1" thickTop="1" thickBot="1" x14ac:dyDescent="0.25">
      <c r="A34" s="12" t="str">
        <f t="shared" si="5"/>
        <v/>
      </c>
      <c r="B34" s="12" t="str">
        <f t="shared" si="6"/>
        <v/>
      </c>
      <c r="C34" s="82">
        <v>22</v>
      </c>
      <c r="D34" s="32"/>
      <c r="E34" s="4"/>
      <c r="F34" s="4"/>
      <c r="G34" s="4"/>
      <c r="H34" s="5"/>
      <c r="I34" s="41"/>
      <c r="J34" s="112"/>
      <c r="K34" s="113"/>
      <c r="L34" s="35"/>
      <c r="M34" s="6"/>
      <c r="N34" s="67"/>
      <c r="O34" s="36"/>
      <c r="P34" s="36"/>
      <c r="Q34" s="36"/>
      <c r="R34" s="97"/>
      <c r="S34" s="74"/>
      <c r="T34" s="7" t="b">
        <f t="shared" si="11"/>
        <v>1</v>
      </c>
      <c r="U34" s="53" t="str">
        <f t="shared" si="10"/>
        <v/>
      </c>
      <c r="V34" s="34" t="str">
        <f t="shared" si="0"/>
        <v/>
      </c>
      <c r="W34" s="34" t="str">
        <f t="shared" si="1"/>
        <v/>
      </c>
      <c r="X34" s="53" t="str">
        <f t="shared" si="7"/>
        <v/>
      </c>
      <c r="Y34" s="34" t="str">
        <f t="shared" si="8"/>
        <v/>
      </c>
      <c r="Z34" s="10" t="s">
        <v>21</v>
      </c>
      <c r="AA34" s="34"/>
      <c r="AB34" s="53" t="str">
        <f t="shared" si="2"/>
        <v/>
      </c>
      <c r="AC34" s="53" t="str">
        <f>IFERROR(MID(#REF!,SEARCH("@",#REF!),9999),"")</f>
        <v/>
      </c>
      <c r="AD34" s="53" t="str">
        <f t="shared" si="3"/>
        <v/>
      </c>
      <c r="AE34" s="53" t="e">
        <f>IF(#REF!="","",OR(COUNTIF($AH$12:$AH$23,AC34)&gt;0,COUNTIF($AI$12:$AI$16,#REF!)&gt;0))</f>
        <v>#REF!</v>
      </c>
      <c r="AF34" s="53" t="str">
        <f t="shared" si="9"/>
        <v/>
      </c>
      <c r="AG34" s="34" t="str">
        <f t="shared" si="4"/>
        <v/>
      </c>
      <c r="AH34" s="34"/>
      <c r="AO34" s="100" t="str">
        <f>IF(COUNTIF(R$13:R221,R34)&gt;1,"DUBBEL","")</f>
        <v/>
      </c>
      <c r="AX34" s="8"/>
      <c r="AY34" s="8">
        <v>0.64583333333333304</v>
      </c>
      <c r="BD34" s="3"/>
    </row>
    <row r="35" spans="1:56" ht="15.75" customHeight="1" thickTop="1" thickBot="1" x14ac:dyDescent="0.25">
      <c r="A35" s="12" t="str">
        <f t="shared" si="5"/>
        <v/>
      </c>
      <c r="B35" s="12" t="str">
        <f t="shared" si="6"/>
        <v/>
      </c>
      <c r="C35" s="82">
        <v>23</v>
      </c>
      <c r="D35" s="32"/>
      <c r="E35" s="4"/>
      <c r="F35" s="4"/>
      <c r="G35" s="4"/>
      <c r="H35" s="5"/>
      <c r="I35" s="41"/>
      <c r="J35" s="112"/>
      <c r="K35" s="113"/>
      <c r="L35" s="35"/>
      <c r="M35" s="6"/>
      <c r="N35" s="67"/>
      <c r="O35" s="36"/>
      <c r="P35" s="36"/>
      <c r="Q35" s="36"/>
      <c r="R35" s="97"/>
      <c r="S35" s="74"/>
      <c r="T35" s="7" t="b">
        <f t="shared" si="11"/>
        <v>1</v>
      </c>
      <c r="U35" s="53" t="str">
        <f t="shared" si="10"/>
        <v/>
      </c>
      <c r="V35" s="34" t="str">
        <f t="shared" si="0"/>
        <v/>
      </c>
      <c r="W35" s="34" t="str">
        <f t="shared" si="1"/>
        <v/>
      </c>
      <c r="X35" s="53" t="str">
        <f t="shared" si="7"/>
        <v/>
      </c>
      <c r="Y35" s="34" t="str">
        <f t="shared" si="8"/>
        <v/>
      </c>
      <c r="Z35" s="10" t="s">
        <v>22</v>
      </c>
      <c r="AA35" s="34"/>
      <c r="AB35" s="53" t="str">
        <f t="shared" si="2"/>
        <v/>
      </c>
      <c r="AC35" s="53" t="str">
        <f>IFERROR(MID(#REF!,SEARCH("@",#REF!),9999),"")</f>
        <v/>
      </c>
      <c r="AD35" s="53" t="str">
        <f t="shared" si="3"/>
        <v/>
      </c>
      <c r="AE35" s="53" t="e">
        <f>IF(#REF!="","",OR(COUNTIF($AH$12:$AH$23,AC35)&gt;0,COUNTIF($AI$12:$AI$16,#REF!)&gt;0))</f>
        <v>#REF!</v>
      </c>
      <c r="AF35" s="53" t="str">
        <f t="shared" si="9"/>
        <v/>
      </c>
      <c r="AG35" s="34" t="str">
        <f t="shared" si="4"/>
        <v/>
      </c>
      <c r="AH35" s="34"/>
      <c r="AO35" s="100" t="str">
        <f>IF(COUNTIF(R$13:R222,R35)&gt;1,"DUBBEL","")</f>
        <v/>
      </c>
      <c r="AX35" s="8"/>
      <c r="AY35" s="8">
        <v>0.66666666666666596</v>
      </c>
      <c r="BD35" s="3"/>
    </row>
    <row r="36" spans="1:56" ht="15.75" customHeight="1" thickTop="1" thickBot="1" x14ac:dyDescent="0.25">
      <c r="A36" s="12" t="str">
        <f t="shared" si="5"/>
        <v/>
      </c>
      <c r="B36" s="12" t="str">
        <f t="shared" si="6"/>
        <v/>
      </c>
      <c r="C36" s="82">
        <v>24</v>
      </c>
      <c r="D36" s="32"/>
      <c r="E36" s="4"/>
      <c r="F36" s="4"/>
      <c r="G36" s="4"/>
      <c r="H36" s="5"/>
      <c r="I36" s="41"/>
      <c r="J36" s="112"/>
      <c r="K36" s="113"/>
      <c r="L36" s="35"/>
      <c r="M36" s="6"/>
      <c r="N36" s="67"/>
      <c r="O36" s="36"/>
      <c r="P36" s="36"/>
      <c r="Q36" s="36"/>
      <c r="R36" s="97"/>
      <c r="S36" s="74"/>
      <c r="T36" s="7" t="b">
        <f t="shared" si="11"/>
        <v>1</v>
      </c>
      <c r="U36" s="53" t="str">
        <f t="shared" si="10"/>
        <v/>
      </c>
      <c r="V36" s="34" t="str">
        <f t="shared" si="0"/>
        <v/>
      </c>
      <c r="W36" s="34" t="str">
        <f t="shared" si="1"/>
        <v/>
      </c>
      <c r="X36" s="53" t="str">
        <f t="shared" si="7"/>
        <v/>
      </c>
      <c r="Y36" s="34" t="str">
        <f t="shared" si="8"/>
        <v/>
      </c>
      <c r="Z36" s="10" t="s">
        <v>23</v>
      </c>
      <c r="AA36" s="34"/>
      <c r="AB36" s="53" t="str">
        <f t="shared" si="2"/>
        <v/>
      </c>
      <c r="AC36" s="53" t="str">
        <f>IFERROR(MID(#REF!,SEARCH("@",#REF!),9999),"")</f>
        <v/>
      </c>
      <c r="AD36" s="53" t="str">
        <f t="shared" si="3"/>
        <v/>
      </c>
      <c r="AE36" s="53" t="e">
        <f>IF(#REF!="","",OR(COUNTIF($AH$12:$AH$23,AC36)&gt;0,COUNTIF($AI$12:$AI$16,#REF!)&gt;0))</f>
        <v>#REF!</v>
      </c>
      <c r="AF36" s="53" t="str">
        <f t="shared" si="9"/>
        <v/>
      </c>
      <c r="AG36" s="34" t="str">
        <f t="shared" si="4"/>
        <v/>
      </c>
      <c r="AH36" s="34"/>
      <c r="AO36" s="100" t="str">
        <f>IF(COUNTIF(R$13:R223,R36)&gt;1,"DUBBEL","")</f>
        <v/>
      </c>
      <c r="AX36" s="8"/>
      <c r="AY36" s="8">
        <v>0.6875</v>
      </c>
      <c r="BD36" s="3"/>
    </row>
    <row r="37" spans="1:56" ht="15.75" customHeight="1" thickTop="1" thickBot="1" x14ac:dyDescent="0.25">
      <c r="A37" s="12" t="str">
        <f t="shared" si="5"/>
        <v/>
      </c>
      <c r="B37" s="12" t="str">
        <f t="shared" si="6"/>
        <v/>
      </c>
      <c r="C37" s="82">
        <v>25</v>
      </c>
      <c r="D37" s="32"/>
      <c r="E37" s="4"/>
      <c r="F37" s="4"/>
      <c r="G37" s="4"/>
      <c r="H37" s="5"/>
      <c r="I37" s="41"/>
      <c r="J37" s="112"/>
      <c r="K37" s="113"/>
      <c r="L37" s="35"/>
      <c r="M37" s="6"/>
      <c r="N37" s="67"/>
      <c r="O37" s="36"/>
      <c r="P37" s="36"/>
      <c r="Q37" s="36"/>
      <c r="R37" s="97"/>
      <c r="S37" s="74"/>
      <c r="T37" s="7" t="b">
        <f t="shared" si="11"/>
        <v>1</v>
      </c>
      <c r="U37" s="53" t="str">
        <f t="shared" si="10"/>
        <v/>
      </c>
      <c r="V37" s="34" t="str">
        <f t="shared" si="0"/>
        <v/>
      </c>
      <c r="W37" s="34" t="str">
        <f t="shared" si="1"/>
        <v/>
      </c>
      <c r="X37" s="53" t="str">
        <f t="shared" si="7"/>
        <v/>
      </c>
      <c r="Y37" s="34" t="str">
        <f t="shared" si="8"/>
        <v/>
      </c>
      <c r="Z37" s="10" t="s">
        <v>24</v>
      </c>
      <c r="AA37" s="34"/>
      <c r="AB37" s="53" t="str">
        <f t="shared" si="2"/>
        <v/>
      </c>
      <c r="AC37" s="53" t="str">
        <f>IFERROR(MID(#REF!,SEARCH("@",#REF!),9999),"")</f>
        <v/>
      </c>
      <c r="AD37" s="53" t="str">
        <f t="shared" si="3"/>
        <v/>
      </c>
      <c r="AE37" s="53" t="e">
        <f>IF(#REF!="","",OR(COUNTIF($AH$12:$AH$23,AC37)&gt;0,COUNTIF($AI$12:$AI$16,#REF!)&gt;0))</f>
        <v>#REF!</v>
      </c>
      <c r="AF37" s="53" t="str">
        <f t="shared" si="9"/>
        <v/>
      </c>
      <c r="AG37" s="34" t="str">
        <f t="shared" si="4"/>
        <v/>
      </c>
      <c r="AH37" s="34"/>
      <c r="AO37" s="100" t="str">
        <f>IF(COUNTIF(R$13:R224,R37)&gt;1,"DUBBEL","")</f>
        <v/>
      </c>
      <c r="AX37" s="8"/>
      <c r="AY37" s="8">
        <v>0.70833333333333304</v>
      </c>
      <c r="BD37" s="3"/>
    </row>
    <row r="38" spans="1:56" ht="15.75" customHeight="1" thickTop="1" thickBot="1" x14ac:dyDescent="0.25">
      <c r="A38" s="12" t="str">
        <f t="shared" si="5"/>
        <v/>
      </c>
      <c r="B38" s="12" t="str">
        <f t="shared" si="6"/>
        <v/>
      </c>
      <c r="C38" s="82">
        <v>26</v>
      </c>
      <c r="D38" s="32"/>
      <c r="E38" s="4"/>
      <c r="F38" s="4"/>
      <c r="G38" s="4"/>
      <c r="H38" s="5"/>
      <c r="I38" s="41"/>
      <c r="J38" s="112"/>
      <c r="K38" s="113"/>
      <c r="L38" s="35"/>
      <c r="M38" s="6"/>
      <c r="N38" s="67"/>
      <c r="O38" s="36"/>
      <c r="P38" s="36"/>
      <c r="Q38" s="36"/>
      <c r="R38" s="97"/>
      <c r="S38" s="74"/>
      <c r="T38" s="7" t="b">
        <f t="shared" si="11"/>
        <v>1</v>
      </c>
      <c r="U38" s="53" t="str">
        <f t="shared" si="10"/>
        <v/>
      </c>
      <c r="V38" s="34" t="str">
        <f t="shared" si="0"/>
        <v/>
      </c>
      <c r="W38" s="34" t="str">
        <f t="shared" si="1"/>
        <v/>
      </c>
      <c r="X38" s="53" t="str">
        <f t="shared" si="7"/>
        <v/>
      </c>
      <c r="Y38" s="34" t="str">
        <f t="shared" si="8"/>
        <v/>
      </c>
      <c r="Z38" s="10" t="s">
        <v>456</v>
      </c>
      <c r="AA38" s="34"/>
      <c r="AB38" s="53" t="str">
        <f t="shared" si="2"/>
        <v/>
      </c>
      <c r="AC38" s="53" t="str">
        <f>IFERROR(MID(#REF!,SEARCH("@",#REF!),9999),"")</f>
        <v/>
      </c>
      <c r="AD38" s="53" t="str">
        <f t="shared" si="3"/>
        <v/>
      </c>
      <c r="AE38" s="53" t="e">
        <f>IF(#REF!="","",OR(COUNTIF($AH$12:$AH$23,AC38)&gt;0,COUNTIF($AI$12:$AI$16,#REF!)&gt;0))</f>
        <v>#REF!</v>
      </c>
      <c r="AF38" s="53" t="str">
        <f t="shared" si="9"/>
        <v/>
      </c>
      <c r="AG38" s="34" t="str">
        <f t="shared" si="4"/>
        <v/>
      </c>
      <c r="AH38" s="34"/>
      <c r="AO38" s="100" t="str">
        <f>IF(COUNTIF(R$13:R225,R38)&gt;1,"DUBBEL","")</f>
        <v/>
      </c>
      <c r="AX38" s="8"/>
      <c r="AY38" s="8">
        <v>0.72916666666666596</v>
      </c>
      <c r="BD38" s="3"/>
    </row>
    <row r="39" spans="1:56" ht="15.75" customHeight="1" thickTop="1" thickBot="1" x14ac:dyDescent="0.25">
      <c r="A39" s="12" t="str">
        <f t="shared" si="5"/>
        <v/>
      </c>
      <c r="B39" s="12" t="str">
        <f t="shared" si="6"/>
        <v/>
      </c>
      <c r="C39" s="82">
        <v>27</v>
      </c>
      <c r="D39" s="32"/>
      <c r="E39" s="4"/>
      <c r="F39" s="4"/>
      <c r="G39" s="4"/>
      <c r="H39" s="5"/>
      <c r="I39" s="41"/>
      <c r="J39" s="112"/>
      <c r="K39" s="113"/>
      <c r="L39" s="35"/>
      <c r="M39" s="6"/>
      <c r="N39" s="67"/>
      <c r="O39" s="36"/>
      <c r="P39" s="36"/>
      <c r="Q39" s="36"/>
      <c r="R39" s="97"/>
      <c r="S39" s="74"/>
      <c r="T39" s="7" t="b">
        <f t="shared" si="11"/>
        <v>1</v>
      </c>
      <c r="U39" s="53" t="str">
        <f t="shared" si="10"/>
        <v/>
      </c>
      <c r="V39" s="34" t="str">
        <f t="shared" si="0"/>
        <v/>
      </c>
      <c r="W39" s="34" t="str">
        <f t="shared" si="1"/>
        <v/>
      </c>
      <c r="X39" s="53" t="str">
        <f t="shared" si="7"/>
        <v/>
      </c>
      <c r="Y39" s="34" t="str">
        <f t="shared" si="8"/>
        <v/>
      </c>
      <c r="Z39" s="10" t="s">
        <v>25</v>
      </c>
      <c r="AA39" s="34"/>
      <c r="AB39" s="53" t="str">
        <f t="shared" si="2"/>
        <v/>
      </c>
      <c r="AC39" s="53" t="str">
        <f>IFERROR(MID(#REF!,SEARCH("@",#REF!),9999),"")</f>
        <v/>
      </c>
      <c r="AD39" s="53" t="str">
        <f t="shared" si="3"/>
        <v/>
      </c>
      <c r="AE39" s="53" t="e">
        <f>IF(#REF!="","",OR(COUNTIF($AH$12:$AH$23,AC39)&gt;0,COUNTIF($AI$12:$AI$16,#REF!)&gt;0))</f>
        <v>#REF!</v>
      </c>
      <c r="AF39" s="53" t="str">
        <f t="shared" si="9"/>
        <v/>
      </c>
      <c r="AG39" s="34" t="str">
        <f t="shared" si="4"/>
        <v/>
      </c>
      <c r="AH39" s="34"/>
      <c r="AO39" s="100" t="str">
        <f>IF(COUNTIF(R$13:R226,R39)&gt;1,"DUBBEL","")</f>
        <v/>
      </c>
      <c r="AX39" s="8"/>
      <c r="AY39" s="8">
        <v>0.75</v>
      </c>
      <c r="BD39" s="3"/>
    </row>
    <row r="40" spans="1:56" ht="15.75" customHeight="1" thickTop="1" thickBot="1" x14ac:dyDescent="0.25">
      <c r="A40" s="12" t="str">
        <f t="shared" si="5"/>
        <v/>
      </c>
      <c r="B40" s="12" t="str">
        <f t="shared" si="6"/>
        <v/>
      </c>
      <c r="C40" s="82">
        <v>28</v>
      </c>
      <c r="D40" s="32"/>
      <c r="E40" s="4"/>
      <c r="F40" s="4"/>
      <c r="G40" s="4"/>
      <c r="H40" s="5"/>
      <c r="I40" s="41"/>
      <c r="J40" s="112"/>
      <c r="K40" s="113"/>
      <c r="L40" s="35"/>
      <c r="M40" s="6"/>
      <c r="N40" s="67"/>
      <c r="O40" s="36"/>
      <c r="P40" s="36"/>
      <c r="Q40" s="36"/>
      <c r="R40" s="97"/>
      <c r="S40" s="74"/>
      <c r="T40" s="7" t="b">
        <f t="shared" si="11"/>
        <v>1</v>
      </c>
      <c r="U40" s="53" t="str">
        <f t="shared" si="10"/>
        <v/>
      </c>
      <c r="V40" s="34" t="str">
        <f t="shared" si="0"/>
        <v/>
      </c>
      <c r="W40" s="34" t="str">
        <f t="shared" si="1"/>
        <v/>
      </c>
      <c r="X40" s="53" t="str">
        <f t="shared" si="7"/>
        <v/>
      </c>
      <c r="Y40" s="34" t="str">
        <f t="shared" si="8"/>
        <v/>
      </c>
      <c r="Z40" s="10" t="s">
        <v>26</v>
      </c>
      <c r="AA40" s="34"/>
      <c r="AB40" s="53" t="str">
        <f t="shared" si="2"/>
        <v/>
      </c>
      <c r="AC40" s="53" t="str">
        <f>IFERROR(MID(#REF!,SEARCH("@",#REF!),9999),"")</f>
        <v/>
      </c>
      <c r="AD40" s="53" t="str">
        <f t="shared" si="3"/>
        <v/>
      </c>
      <c r="AE40" s="53" t="e">
        <f>IF(#REF!="","",OR(COUNTIF($AH$12:$AH$23,AC40)&gt;0,COUNTIF($AI$12:$AI$16,#REF!)&gt;0))</f>
        <v>#REF!</v>
      </c>
      <c r="AF40" s="53" t="str">
        <f t="shared" si="9"/>
        <v/>
      </c>
      <c r="AG40" s="34" t="str">
        <f t="shared" si="4"/>
        <v/>
      </c>
      <c r="AH40" s="34"/>
      <c r="AO40" s="100" t="str">
        <f>IF(COUNTIF(R$13:R227,R40)&gt;1,"DUBBEL","")</f>
        <v/>
      </c>
      <c r="AX40" s="8"/>
      <c r="AY40" s="8">
        <v>0.77083333333333304</v>
      </c>
      <c r="BD40" s="3"/>
    </row>
    <row r="41" spans="1:56" ht="15.75" customHeight="1" thickTop="1" thickBot="1" x14ac:dyDescent="0.25">
      <c r="A41" s="12" t="str">
        <f t="shared" si="5"/>
        <v/>
      </c>
      <c r="B41" s="12" t="str">
        <f t="shared" si="6"/>
        <v/>
      </c>
      <c r="C41" s="82">
        <v>29</v>
      </c>
      <c r="D41" s="32"/>
      <c r="E41" s="4"/>
      <c r="F41" s="4"/>
      <c r="G41" s="4"/>
      <c r="H41" s="5"/>
      <c r="I41" s="41"/>
      <c r="J41" s="112"/>
      <c r="K41" s="113"/>
      <c r="L41" s="35"/>
      <c r="M41" s="6"/>
      <c r="N41" s="67"/>
      <c r="O41" s="36"/>
      <c r="P41" s="36"/>
      <c r="Q41" s="36"/>
      <c r="R41" s="97"/>
      <c r="S41" s="74"/>
      <c r="T41" s="7" t="b">
        <f t="shared" si="11"/>
        <v>1</v>
      </c>
      <c r="U41" s="53" t="str">
        <f t="shared" si="10"/>
        <v/>
      </c>
      <c r="V41" s="34" t="str">
        <f t="shared" si="0"/>
        <v/>
      </c>
      <c r="W41" s="34" t="str">
        <f t="shared" si="1"/>
        <v/>
      </c>
      <c r="X41" s="53" t="str">
        <f t="shared" si="7"/>
        <v/>
      </c>
      <c r="Y41" s="34" t="str">
        <f t="shared" si="8"/>
        <v/>
      </c>
      <c r="Z41" s="10" t="s">
        <v>27</v>
      </c>
      <c r="AA41" s="34"/>
      <c r="AB41" s="53" t="str">
        <f t="shared" si="2"/>
        <v/>
      </c>
      <c r="AC41" s="53" t="str">
        <f>IFERROR(MID(#REF!,SEARCH("@",#REF!),9999),"")</f>
        <v/>
      </c>
      <c r="AD41" s="53" t="str">
        <f t="shared" si="3"/>
        <v/>
      </c>
      <c r="AE41" s="53" t="e">
        <f>IF(#REF!="","",OR(COUNTIF($AH$12:$AH$23,AC41)&gt;0,COUNTIF($AI$12:$AI$16,#REF!)&gt;0))</f>
        <v>#REF!</v>
      </c>
      <c r="AF41" s="53" t="str">
        <f t="shared" si="9"/>
        <v/>
      </c>
      <c r="AG41" s="34" t="str">
        <f t="shared" si="4"/>
        <v/>
      </c>
      <c r="AH41" s="34"/>
      <c r="AO41" s="100" t="str">
        <f>IF(COUNTIF(R$13:R228,R41)&gt;1,"DUBBEL","")</f>
        <v/>
      </c>
      <c r="AX41" s="8"/>
      <c r="AY41" s="8">
        <v>0.79166666666666596</v>
      </c>
      <c r="BD41" s="3"/>
    </row>
    <row r="42" spans="1:56" ht="15.75" customHeight="1" thickTop="1" thickBot="1" x14ac:dyDescent="0.25">
      <c r="A42" s="12" t="str">
        <f t="shared" si="5"/>
        <v/>
      </c>
      <c r="B42" s="12" t="str">
        <f t="shared" si="6"/>
        <v/>
      </c>
      <c r="C42" s="82">
        <v>30</v>
      </c>
      <c r="D42" s="32"/>
      <c r="E42" s="4"/>
      <c r="F42" s="4"/>
      <c r="G42" s="4"/>
      <c r="H42" s="5"/>
      <c r="I42" s="41"/>
      <c r="J42" s="112"/>
      <c r="K42" s="113"/>
      <c r="L42" s="35"/>
      <c r="M42" s="6"/>
      <c r="N42" s="67"/>
      <c r="O42" s="36"/>
      <c r="P42" s="36"/>
      <c r="Q42" s="36"/>
      <c r="R42" s="97"/>
      <c r="S42" s="74"/>
      <c r="T42" s="7" t="b">
        <f t="shared" si="11"/>
        <v>1</v>
      </c>
      <c r="U42" s="53" t="str">
        <f t="shared" si="10"/>
        <v/>
      </c>
      <c r="V42" s="34" t="str">
        <f t="shared" si="0"/>
        <v/>
      </c>
      <c r="W42" s="34" t="str">
        <f t="shared" si="1"/>
        <v/>
      </c>
      <c r="X42" s="53" t="str">
        <f t="shared" si="7"/>
        <v/>
      </c>
      <c r="Y42" s="34" t="str">
        <f t="shared" si="8"/>
        <v/>
      </c>
      <c r="Z42" s="10" t="s">
        <v>28</v>
      </c>
      <c r="AA42" s="34"/>
      <c r="AB42" s="53" t="str">
        <f t="shared" si="2"/>
        <v/>
      </c>
      <c r="AC42" s="53" t="str">
        <f>IFERROR(MID(#REF!,SEARCH("@",#REF!),9999),"")</f>
        <v/>
      </c>
      <c r="AD42" s="53" t="str">
        <f t="shared" si="3"/>
        <v/>
      </c>
      <c r="AE42" s="53" t="e">
        <f>IF(#REF!="","",OR(COUNTIF($AH$12:$AH$23,AC42)&gt;0,COUNTIF($AI$12:$AI$16,#REF!)&gt;0))</f>
        <v>#REF!</v>
      </c>
      <c r="AF42" s="53" t="str">
        <f t="shared" si="9"/>
        <v/>
      </c>
      <c r="AG42" s="34" t="str">
        <f t="shared" si="4"/>
        <v/>
      </c>
      <c r="AH42" s="34"/>
      <c r="AO42" s="100" t="str">
        <f>IF(COUNTIF(R$13:R229,R42)&gt;1,"DUBBEL","")</f>
        <v/>
      </c>
      <c r="AX42" s="8"/>
      <c r="AY42" s="8">
        <v>0.8125</v>
      </c>
      <c r="BD42" s="3"/>
    </row>
    <row r="43" spans="1:56" ht="15.75" customHeight="1" thickTop="1" thickBot="1" x14ac:dyDescent="0.25">
      <c r="A43" s="12" t="str">
        <f t="shared" si="5"/>
        <v/>
      </c>
      <c r="B43" s="12" t="str">
        <f t="shared" si="6"/>
        <v/>
      </c>
      <c r="C43" s="82">
        <v>31</v>
      </c>
      <c r="D43" s="32"/>
      <c r="E43" s="4"/>
      <c r="F43" s="4"/>
      <c r="G43" s="4"/>
      <c r="H43" s="5"/>
      <c r="I43" s="41"/>
      <c r="J43" s="112"/>
      <c r="K43" s="113"/>
      <c r="L43" s="35"/>
      <c r="M43" s="6"/>
      <c r="N43" s="67"/>
      <c r="O43" s="36"/>
      <c r="P43" s="36"/>
      <c r="Q43" s="36"/>
      <c r="R43" s="97"/>
      <c r="S43" s="74"/>
      <c r="T43" s="7" t="b">
        <f t="shared" si="11"/>
        <v>1</v>
      </c>
      <c r="U43" s="53" t="str">
        <f t="shared" si="10"/>
        <v/>
      </c>
      <c r="V43" s="34" t="str">
        <f t="shared" si="0"/>
        <v/>
      </c>
      <c r="W43" s="34" t="str">
        <f t="shared" si="1"/>
        <v/>
      </c>
      <c r="X43" s="53" t="str">
        <f t="shared" si="7"/>
        <v/>
      </c>
      <c r="Y43" s="34" t="str">
        <f t="shared" si="8"/>
        <v/>
      </c>
      <c r="Z43" s="10" t="s">
        <v>29</v>
      </c>
      <c r="AA43" s="34"/>
      <c r="AB43" s="53" t="str">
        <f t="shared" si="2"/>
        <v/>
      </c>
      <c r="AC43" s="53" t="str">
        <f>IFERROR(MID(#REF!,SEARCH("@",#REF!),9999),"")</f>
        <v/>
      </c>
      <c r="AD43" s="53" t="str">
        <f t="shared" si="3"/>
        <v/>
      </c>
      <c r="AE43" s="53" t="e">
        <f>IF(#REF!="","",OR(COUNTIF($AH$12:$AH$23,AC43)&gt;0,COUNTIF($AI$12:$AI$16,#REF!)&gt;0))</f>
        <v>#REF!</v>
      </c>
      <c r="AF43" s="53" t="str">
        <f t="shared" si="9"/>
        <v/>
      </c>
      <c r="AG43" s="34" t="str">
        <f t="shared" si="4"/>
        <v/>
      </c>
      <c r="AH43" s="34"/>
      <c r="AO43" s="100" t="str">
        <f>IF(COUNTIF(R$13:R230,R43)&gt;1,"DUBBEL","")</f>
        <v/>
      </c>
      <c r="AX43" s="8"/>
      <c r="AY43" s="8">
        <v>0.83333333333333304</v>
      </c>
      <c r="BD43" s="3"/>
    </row>
    <row r="44" spans="1:56" ht="15.75" customHeight="1" thickTop="1" thickBot="1" x14ac:dyDescent="0.25">
      <c r="A44" s="12" t="str">
        <f t="shared" ref="A44:A75" si="12">X44</f>
        <v/>
      </c>
      <c r="B44" s="12" t="str">
        <f t="shared" ref="B44:B75" si="13">Y44</f>
        <v/>
      </c>
      <c r="C44" s="82">
        <v>32</v>
      </c>
      <c r="D44" s="32"/>
      <c r="E44" s="4"/>
      <c r="F44" s="4"/>
      <c r="G44" s="4"/>
      <c r="H44" s="5"/>
      <c r="I44" s="41"/>
      <c r="J44" s="112"/>
      <c r="K44" s="113"/>
      <c r="L44" s="35"/>
      <c r="M44" s="6"/>
      <c r="N44" s="67"/>
      <c r="O44" s="36"/>
      <c r="P44" s="36"/>
      <c r="Q44" s="36"/>
      <c r="R44" s="97"/>
      <c r="S44" s="74"/>
      <c r="T44" s="7" t="b">
        <f t="shared" si="11"/>
        <v>1</v>
      </c>
      <c r="U44" s="53" t="str">
        <f t="shared" si="10"/>
        <v/>
      </c>
      <c r="V44" s="34" t="str">
        <f t="shared" ref="V44:V75" si="14">IF(T44=TRUE,"",IF(J44="",TRUE,ISNUMBER(TRIM(J44)*1)))</f>
        <v/>
      </c>
      <c r="W44" s="34" t="str">
        <f t="shared" ref="W44:W75" si="15">IF(T44=TRUE,"",N44&gt;=L44)</f>
        <v/>
      </c>
      <c r="X44" s="53" t="str">
        <f t="shared" si="7"/>
        <v/>
      </c>
      <c r="Y44" s="34" t="str">
        <f t="shared" si="8"/>
        <v/>
      </c>
      <c r="Z44" s="10" t="s">
        <v>30</v>
      </c>
      <c r="AA44" s="34"/>
      <c r="AB44" s="53" t="str">
        <f t="shared" ref="AB44:AB75" si="16">IFERROR(MID(I44,SEARCH("@",I44),9999),"")</f>
        <v/>
      </c>
      <c r="AC44" s="53" t="str">
        <f>IFERROR(MID(#REF!,SEARCH("@",#REF!),9999),"")</f>
        <v/>
      </c>
      <c r="AD44" s="53" t="str">
        <f t="shared" ref="AD44:AD75" si="17">IFERROR(LEFT(R44,SEARCH("@",R44)),"")</f>
        <v/>
      </c>
      <c r="AE44" s="53" t="e">
        <f>IF(#REF!="","",OR(COUNTIF($AH$12:$AH$23,AC44)&gt;0,COUNTIF($AI$12:$AI$16,#REF!)&gt;0))</f>
        <v>#REF!</v>
      </c>
      <c r="AF44" s="53" t="str">
        <f t="shared" si="9"/>
        <v/>
      </c>
      <c r="AG44" s="34" t="str">
        <f t="shared" ref="AG44:AG75" si="18">IF(I44="","",OR(COUNTIF($AH$12:$AH$23,AB44)&gt;0,COUNTIF($AI$12:$AI$16,I44)&gt;0))</f>
        <v/>
      </c>
      <c r="AH44" s="34"/>
      <c r="AO44" s="100" t="str">
        <f>IF(COUNTIF(R$13:R231,R44)&gt;1,"DUBBEL","")</f>
        <v/>
      </c>
      <c r="AX44" s="8"/>
      <c r="AY44" s="8">
        <v>0.85416666666666596</v>
      </c>
      <c r="BD44" s="3"/>
    </row>
    <row r="45" spans="1:56" ht="15.75" customHeight="1" thickTop="1" thickBot="1" x14ac:dyDescent="0.25">
      <c r="A45" s="12" t="str">
        <f t="shared" si="12"/>
        <v/>
      </c>
      <c r="B45" s="12" t="str">
        <f t="shared" si="13"/>
        <v/>
      </c>
      <c r="C45" s="82">
        <v>33</v>
      </c>
      <c r="D45" s="32"/>
      <c r="E45" s="4"/>
      <c r="F45" s="4"/>
      <c r="G45" s="4"/>
      <c r="H45" s="5"/>
      <c r="I45" s="41"/>
      <c r="J45" s="112"/>
      <c r="K45" s="113"/>
      <c r="L45" s="35"/>
      <c r="M45" s="6"/>
      <c r="N45" s="67"/>
      <c r="O45" s="36"/>
      <c r="P45" s="36"/>
      <c r="Q45" s="36"/>
      <c r="R45" s="97"/>
      <c r="S45" s="74"/>
      <c r="T45" s="7" t="b">
        <f t="shared" si="11"/>
        <v>1</v>
      </c>
      <c r="U45" s="53" t="str">
        <f t="shared" si="10"/>
        <v/>
      </c>
      <c r="V45" s="34" t="str">
        <f t="shared" si="14"/>
        <v/>
      </c>
      <c r="W45" s="34" t="str">
        <f t="shared" si="15"/>
        <v/>
      </c>
      <c r="X45" s="53" t="str">
        <f t="shared" si="7"/>
        <v/>
      </c>
      <c r="Y45" s="34" t="str">
        <f t="shared" si="8"/>
        <v/>
      </c>
      <c r="Z45" s="10" t="s">
        <v>258</v>
      </c>
      <c r="AA45" s="34"/>
      <c r="AB45" s="53" t="str">
        <f t="shared" si="16"/>
        <v/>
      </c>
      <c r="AC45" s="53" t="str">
        <f>IFERROR(MID(#REF!,SEARCH("@",#REF!),9999),"")</f>
        <v/>
      </c>
      <c r="AD45" s="53" t="str">
        <f t="shared" si="17"/>
        <v/>
      </c>
      <c r="AE45" s="53" t="e">
        <f>IF(#REF!="","",OR(COUNTIF($AH$12:$AH$23,AC45)&gt;0,COUNTIF($AI$12:$AI$16,#REF!)&gt;0))</f>
        <v>#REF!</v>
      </c>
      <c r="AF45" s="53" t="str">
        <f t="shared" si="9"/>
        <v/>
      </c>
      <c r="AG45" s="34" t="str">
        <f t="shared" si="18"/>
        <v/>
      </c>
      <c r="AH45" s="34"/>
      <c r="AO45" s="100" t="str">
        <f>IF(COUNTIF(R$13:R232,R45)&gt;1,"DUBBEL","")</f>
        <v/>
      </c>
      <c r="AX45" s="8"/>
      <c r="AY45" s="8">
        <v>0.874999999999999</v>
      </c>
      <c r="BD45" s="3"/>
    </row>
    <row r="46" spans="1:56" ht="15.75" customHeight="1" thickTop="1" thickBot="1" x14ac:dyDescent="0.25">
      <c r="A46" s="12" t="str">
        <f t="shared" si="12"/>
        <v/>
      </c>
      <c r="B46" s="12" t="str">
        <f t="shared" si="13"/>
        <v/>
      </c>
      <c r="C46" s="82">
        <v>34</v>
      </c>
      <c r="D46" s="32"/>
      <c r="E46" s="4"/>
      <c r="F46" s="4"/>
      <c r="G46" s="4"/>
      <c r="H46" s="5"/>
      <c r="I46" s="41"/>
      <c r="J46" s="112"/>
      <c r="K46" s="113"/>
      <c r="L46" s="35"/>
      <c r="M46" s="6"/>
      <c r="N46" s="67"/>
      <c r="O46" s="36"/>
      <c r="P46" s="36"/>
      <c r="Q46" s="36"/>
      <c r="R46" s="97"/>
      <c r="S46" s="74"/>
      <c r="T46" s="7" t="b">
        <f t="shared" si="11"/>
        <v>1</v>
      </c>
      <c r="U46" s="53" t="str">
        <f t="shared" si="10"/>
        <v/>
      </c>
      <c r="V46" s="34" t="str">
        <f t="shared" si="14"/>
        <v/>
      </c>
      <c r="W46" s="34" t="str">
        <f t="shared" si="15"/>
        <v/>
      </c>
      <c r="X46" s="53" t="str">
        <f t="shared" si="7"/>
        <v/>
      </c>
      <c r="Y46" s="34" t="str">
        <f t="shared" si="8"/>
        <v/>
      </c>
      <c r="Z46" s="10" t="s">
        <v>31</v>
      </c>
      <c r="AA46" s="34"/>
      <c r="AB46" s="53" t="str">
        <f t="shared" si="16"/>
        <v/>
      </c>
      <c r="AC46" s="53" t="str">
        <f>IFERROR(MID(#REF!,SEARCH("@",#REF!),9999),"")</f>
        <v/>
      </c>
      <c r="AD46" s="53" t="str">
        <f t="shared" si="17"/>
        <v/>
      </c>
      <c r="AE46" s="53" t="e">
        <f>IF(#REF!="","",OR(COUNTIF($AH$12:$AH$23,AC46)&gt;0,COUNTIF($AI$12:$AI$16,#REF!)&gt;0))</f>
        <v>#REF!</v>
      </c>
      <c r="AF46" s="53" t="str">
        <f t="shared" si="9"/>
        <v/>
      </c>
      <c r="AG46" s="34" t="str">
        <f t="shared" si="18"/>
        <v/>
      </c>
      <c r="AH46" s="34"/>
      <c r="AI46" s="34"/>
      <c r="AJ46" s="34"/>
      <c r="AO46" s="100" t="str">
        <f>IF(COUNTIF(R$13:R233,R46)&gt;1,"DUBBEL","")</f>
        <v/>
      </c>
      <c r="AZ46" s="7"/>
    </row>
    <row r="47" spans="1:56" ht="15.75" customHeight="1" thickTop="1" thickBot="1" x14ac:dyDescent="0.25">
      <c r="A47" s="12" t="str">
        <f t="shared" si="12"/>
        <v/>
      </c>
      <c r="B47" s="12" t="str">
        <f t="shared" si="13"/>
        <v/>
      </c>
      <c r="C47" s="82">
        <v>35</v>
      </c>
      <c r="D47" s="32"/>
      <c r="E47" s="4"/>
      <c r="F47" s="4"/>
      <c r="G47" s="4"/>
      <c r="H47" s="5"/>
      <c r="I47" s="41"/>
      <c r="J47" s="112"/>
      <c r="K47" s="113"/>
      <c r="L47" s="35"/>
      <c r="M47" s="6"/>
      <c r="N47" s="67"/>
      <c r="O47" s="36"/>
      <c r="P47" s="36"/>
      <c r="Q47" s="36"/>
      <c r="R47" s="97"/>
      <c r="S47" s="74"/>
      <c r="T47" s="7" t="b">
        <f t="shared" si="11"/>
        <v>1</v>
      </c>
      <c r="U47" s="53" t="str">
        <f t="shared" si="10"/>
        <v/>
      </c>
      <c r="V47" s="34" t="str">
        <f t="shared" si="14"/>
        <v/>
      </c>
      <c r="W47" s="34" t="str">
        <f t="shared" si="15"/>
        <v/>
      </c>
      <c r="X47" s="53" t="str">
        <f t="shared" si="7"/>
        <v/>
      </c>
      <c r="Y47" s="34" t="str">
        <f t="shared" si="8"/>
        <v/>
      </c>
      <c r="Z47" s="10" t="s">
        <v>32</v>
      </c>
      <c r="AA47" s="34"/>
      <c r="AB47" s="53" t="str">
        <f t="shared" si="16"/>
        <v/>
      </c>
      <c r="AC47" s="53" t="str">
        <f>IFERROR(MID(#REF!,SEARCH("@",#REF!),9999),"")</f>
        <v/>
      </c>
      <c r="AD47" s="53" t="str">
        <f t="shared" si="17"/>
        <v/>
      </c>
      <c r="AE47" s="53" t="e">
        <f>IF(#REF!="","",OR(COUNTIF($AH$12:$AH$23,AC47)&gt;0,COUNTIF($AI$12:$AI$16,#REF!)&gt;0))</f>
        <v>#REF!</v>
      </c>
      <c r="AF47" s="53" t="str">
        <f t="shared" si="9"/>
        <v/>
      </c>
      <c r="AG47" s="34" t="str">
        <f t="shared" si="18"/>
        <v/>
      </c>
      <c r="AH47" s="34"/>
      <c r="AI47" s="34"/>
      <c r="AJ47" s="34"/>
      <c r="AO47" s="100" t="str">
        <f>IF(COUNTIF(R$13:R234,R47)&gt;1,"DUBBEL","")</f>
        <v/>
      </c>
    </row>
    <row r="48" spans="1:56" ht="15.75" customHeight="1" thickTop="1" thickBot="1" x14ac:dyDescent="0.25">
      <c r="A48" s="12" t="str">
        <f t="shared" si="12"/>
        <v/>
      </c>
      <c r="B48" s="12" t="str">
        <f t="shared" si="13"/>
        <v/>
      </c>
      <c r="C48" s="82">
        <v>36</v>
      </c>
      <c r="D48" s="32"/>
      <c r="E48" s="4"/>
      <c r="F48" s="4"/>
      <c r="G48" s="4"/>
      <c r="H48" s="5"/>
      <c r="I48" s="41"/>
      <c r="J48" s="112"/>
      <c r="K48" s="113"/>
      <c r="L48" s="35"/>
      <c r="M48" s="6"/>
      <c r="N48" s="67"/>
      <c r="O48" s="36"/>
      <c r="P48" s="36"/>
      <c r="Q48" s="36"/>
      <c r="R48" s="97"/>
      <c r="S48" s="74"/>
      <c r="T48" s="7" t="b">
        <f t="shared" si="11"/>
        <v>1</v>
      </c>
      <c r="U48" s="53" t="str">
        <f t="shared" si="10"/>
        <v/>
      </c>
      <c r="V48" s="34" t="str">
        <f t="shared" si="14"/>
        <v/>
      </c>
      <c r="W48" s="34" t="str">
        <f t="shared" si="15"/>
        <v/>
      </c>
      <c r="X48" s="53" t="str">
        <f t="shared" si="7"/>
        <v/>
      </c>
      <c r="Y48" s="34" t="str">
        <f t="shared" si="8"/>
        <v/>
      </c>
      <c r="Z48" s="10" t="s">
        <v>457</v>
      </c>
      <c r="AA48" s="34"/>
      <c r="AB48" s="53" t="str">
        <f t="shared" si="16"/>
        <v/>
      </c>
      <c r="AC48" s="53" t="str">
        <f>IFERROR(MID(#REF!,SEARCH("@",#REF!),9999),"")</f>
        <v/>
      </c>
      <c r="AD48" s="53" t="str">
        <f t="shared" si="17"/>
        <v/>
      </c>
      <c r="AE48" s="53" t="e">
        <f>IF(#REF!="","",OR(COUNTIF($AH$12:$AH$23,AC48)&gt;0,COUNTIF($AI$12:$AI$16,#REF!)&gt;0))</f>
        <v>#REF!</v>
      </c>
      <c r="AF48" s="53" t="str">
        <f t="shared" si="9"/>
        <v/>
      </c>
      <c r="AG48" s="34" t="str">
        <f t="shared" si="18"/>
        <v/>
      </c>
      <c r="AH48" s="34"/>
      <c r="AI48" s="34"/>
      <c r="AJ48" s="34"/>
      <c r="AO48" s="100" t="str">
        <f>IF(COUNTIF(R$13:R235,R48)&gt;1,"DUBBEL","")</f>
        <v/>
      </c>
    </row>
    <row r="49" spans="1:41" ht="15.75" customHeight="1" thickTop="1" thickBot="1" x14ac:dyDescent="0.25">
      <c r="A49" s="12" t="str">
        <f t="shared" si="12"/>
        <v/>
      </c>
      <c r="B49" s="12" t="str">
        <f t="shared" si="13"/>
        <v/>
      </c>
      <c r="C49" s="82">
        <v>37</v>
      </c>
      <c r="D49" s="32"/>
      <c r="E49" s="4"/>
      <c r="F49" s="4"/>
      <c r="G49" s="4"/>
      <c r="H49" s="5"/>
      <c r="I49" s="41"/>
      <c r="J49" s="112"/>
      <c r="K49" s="113"/>
      <c r="L49" s="35"/>
      <c r="M49" s="6"/>
      <c r="N49" s="67"/>
      <c r="O49" s="36"/>
      <c r="P49" s="36"/>
      <c r="Q49" s="36"/>
      <c r="R49" s="97"/>
      <c r="S49" s="74"/>
      <c r="T49" s="7" t="b">
        <f t="shared" si="11"/>
        <v>1</v>
      </c>
      <c r="U49" s="53" t="str">
        <f t="shared" si="10"/>
        <v/>
      </c>
      <c r="V49" s="34" t="str">
        <f t="shared" si="14"/>
        <v/>
      </c>
      <c r="W49" s="34" t="str">
        <f t="shared" si="15"/>
        <v/>
      </c>
      <c r="X49" s="53" t="str">
        <f t="shared" si="7"/>
        <v/>
      </c>
      <c r="Y49" s="34" t="str">
        <f t="shared" si="8"/>
        <v/>
      </c>
      <c r="Z49" s="10" t="s">
        <v>458</v>
      </c>
      <c r="AA49" s="34"/>
      <c r="AB49" s="53" t="str">
        <f t="shared" si="16"/>
        <v/>
      </c>
      <c r="AC49" s="53" t="str">
        <f>IFERROR(MID(#REF!,SEARCH("@",#REF!),9999),"")</f>
        <v/>
      </c>
      <c r="AD49" s="53" t="str">
        <f t="shared" si="17"/>
        <v/>
      </c>
      <c r="AE49" s="53" t="e">
        <f>IF(#REF!="","",OR(COUNTIF($AH$12:$AH$23,AC49)&gt;0,COUNTIF($AI$12:$AI$16,#REF!)&gt;0))</f>
        <v>#REF!</v>
      </c>
      <c r="AF49" s="53" t="str">
        <f t="shared" si="9"/>
        <v/>
      </c>
      <c r="AG49" s="34" t="str">
        <f t="shared" si="18"/>
        <v/>
      </c>
      <c r="AH49" s="34"/>
      <c r="AI49" s="34"/>
      <c r="AJ49" s="34"/>
      <c r="AO49" s="100" t="str">
        <f>IF(COUNTIF(R$13:R236,R49)&gt;1,"DUBBEL","")</f>
        <v/>
      </c>
    </row>
    <row r="50" spans="1:41" ht="15.75" customHeight="1" thickTop="1" thickBot="1" x14ac:dyDescent="0.25">
      <c r="A50" s="12" t="str">
        <f t="shared" si="12"/>
        <v/>
      </c>
      <c r="B50" s="12" t="str">
        <f t="shared" si="13"/>
        <v/>
      </c>
      <c r="C50" s="82">
        <v>38</v>
      </c>
      <c r="D50" s="32"/>
      <c r="E50" s="4"/>
      <c r="F50" s="4"/>
      <c r="G50" s="4"/>
      <c r="H50" s="5"/>
      <c r="I50" s="41"/>
      <c r="J50" s="112"/>
      <c r="K50" s="113"/>
      <c r="L50" s="35"/>
      <c r="M50" s="6"/>
      <c r="N50" s="67"/>
      <c r="O50" s="36"/>
      <c r="P50" s="36"/>
      <c r="Q50" s="36"/>
      <c r="R50" s="97"/>
      <c r="S50" s="74"/>
      <c r="T50" s="7" t="b">
        <f t="shared" si="11"/>
        <v>1</v>
      </c>
      <c r="U50" s="53" t="str">
        <f t="shared" si="10"/>
        <v/>
      </c>
      <c r="V50" s="34" t="str">
        <f t="shared" si="14"/>
        <v/>
      </c>
      <c r="W50" s="34" t="str">
        <f t="shared" si="15"/>
        <v/>
      </c>
      <c r="X50" s="53" t="str">
        <f t="shared" si="7"/>
        <v/>
      </c>
      <c r="Y50" s="34" t="str">
        <f t="shared" si="8"/>
        <v/>
      </c>
      <c r="Z50" s="10" t="s">
        <v>459</v>
      </c>
      <c r="AA50" s="34"/>
      <c r="AB50" s="53" t="str">
        <f t="shared" si="16"/>
        <v/>
      </c>
      <c r="AC50" s="53" t="str">
        <f>IFERROR(MID(#REF!,SEARCH("@",#REF!),9999),"")</f>
        <v/>
      </c>
      <c r="AD50" s="53" t="str">
        <f t="shared" si="17"/>
        <v/>
      </c>
      <c r="AE50" s="53" t="e">
        <f>IF(#REF!="","",OR(COUNTIF($AH$12:$AH$23,AC50)&gt;0,COUNTIF($AI$12:$AI$16,#REF!)&gt;0))</f>
        <v>#REF!</v>
      </c>
      <c r="AF50" s="53" t="str">
        <f t="shared" si="9"/>
        <v/>
      </c>
      <c r="AG50" s="34" t="str">
        <f t="shared" si="18"/>
        <v/>
      </c>
      <c r="AH50" s="34"/>
      <c r="AI50" s="34"/>
      <c r="AJ50" s="34"/>
      <c r="AO50" s="100" t="str">
        <f>IF(COUNTIF(R$13:R237,R50)&gt;1,"DUBBEL","")</f>
        <v/>
      </c>
    </row>
    <row r="51" spans="1:41" ht="15.75" customHeight="1" thickTop="1" thickBot="1" x14ac:dyDescent="0.25">
      <c r="A51" s="12" t="str">
        <f t="shared" si="12"/>
        <v/>
      </c>
      <c r="B51" s="12" t="str">
        <f t="shared" si="13"/>
        <v/>
      </c>
      <c r="C51" s="82">
        <v>39</v>
      </c>
      <c r="D51" s="32"/>
      <c r="E51" s="4"/>
      <c r="F51" s="4"/>
      <c r="G51" s="4"/>
      <c r="H51" s="5"/>
      <c r="I51" s="41"/>
      <c r="J51" s="112"/>
      <c r="K51" s="113"/>
      <c r="L51" s="35"/>
      <c r="M51" s="6"/>
      <c r="N51" s="67"/>
      <c r="O51" s="36"/>
      <c r="P51" s="36"/>
      <c r="Q51" s="36"/>
      <c r="R51" s="97"/>
      <c r="S51" s="74"/>
      <c r="T51" s="7" t="b">
        <f t="shared" si="11"/>
        <v>1</v>
      </c>
      <c r="U51" s="53" t="str">
        <f t="shared" si="10"/>
        <v/>
      </c>
      <c r="V51" s="34" t="str">
        <f t="shared" si="14"/>
        <v/>
      </c>
      <c r="W51" s="34" t="str">
        <f t="shared" si="15"/>
        <v/>
      </c>
      <c r="X51" s="53" t="str">
        <f t="shared" si="7"/>
        <v/>
      </c>
      <c r="Y51" s="34" t="str">
        <f t="shared" si="8"/>
        <v/>
      </c>
      <c r="Z51" s="10" t="s">
        <v>460</v>
      </c>
      <c r="AA51" s="34"/>
      <c r="AB51" s="53" t="str">
        <f t="shared" si="16"/>
        <v/>
      </c>
      <c r="AC51" s="53" t="str">
        <f>IFERROR(MID(#REF!,SEARCH("@",#REF!),9999),"")</f>
        <v/>
      </c>
      <c r="AD51" s="53" t="str">
        <f t="shared" si="17"/>
        <v/>
      </c>
      <c r="AE51" s="53" t="e">
        <f>IF(#REF!="","",OR(COUNTIF($AH$12:$AH$23,AC51)&gt;0,COUNTIF($AI$12:$AI$16,#REF!)&gt;0))</f>
        <v>#REF!</v>
      </c>
      <c r="AF51" s="53" t="str">
        <f t="shared" si="9"/>
        <v/>
      </c>
      <c r="AG51" s="34" t="str">
        <f t="shared" si="18"/>
        <v/>
      </c>
      <c r="AH51" s="34"/>
      <c r="AI51" s="34"/>
      <c r="AJ51" s="34"/>
      <c r="AO51" s="100" t="str">
        <f>IF(COUNTIF(R$13:R238,R51)&gt;1,"DUBBEL","")</f>
        <v/>
      </c>
    </row>
    <row r="52" spans="1:41" ht="15.75" customHeight="1" thickTop="1" thickBot="1" x14ac:dyDescent="0.25">
      <c r="A52" s="12" t="str">
        <f t="shared" si="12"/>
        <v/>
      </c>
      <c r="B52" s="12" t="str">
        <f t="shared" si="13"/>
        <v/>
      </c>
      <c r="C52" s="82">
        <v>40</v>
      </c>
      <c r="D52" s="32"/>
      <c r="E52" s="4"/>
      <c r="F52" s="4"/>
      <c r="G52" s="4"/>
      <c r="H52" s="5"/>
      <c r="I52" s="41"/>
      <c r="J52" s="112"/>
      <c r="K52" s="113"/>
      <c r="L52" s="35"/>
      <c r="M52" s="6"/>
      <c r="N52" s="67"/>
      <c r="O52" s="36"/>
      <c r="P52" s="36"/>
      <c r="Q52" s="36"/>
      <c r="R52" s="97"/>
      <c r="S52" s="74"/>
      <c r="T52" s="7" t="b">
        <f t="shared" si="11"/>
        <v>1</v>
      </c>
      <c r="U52" s="53" t="str">
        <f t="shared" si="10"/>
        <v/>
      </c>
      <c r="V52" s="34" t="str">
        <f t="shared" si="14"/>
        <v/>
      </c>
      <c r="W52" s="34" t="str">
        <f t="shared" si="15"/>
        <v/>
      </c>
      <c r="X52" s="53" t="str">
        <f t="shared" si="7"/>
        <v/>
      </c>
      <c r="Y52" s="34" t="str">
        <f t="shared" si="8"/>
        <v/>
      </c>
      <c r="Z52" s="10" t="s">
        <v>33</v>
      </c>
      <c r="AA52" s="34"/>
      <c r="AB52" s="53" t="str">
        <f t="shared" si="16"/>
        <v/>
      </c>
      <c r="AC52" s="53" t="str">
        <f>IFERROR(MID(#REF!,SEARCH("@",#REF!),9999),"")</f>
        <v/>
      </c>
      <c r="AD52" s="53" t="str">
        <f t="shared" si="17"/>
        <v/>
      </c>
      <c r="AE52" s="53" t="e">
        <f>IF(#REF!="","",OR(COUNTIF($AH$12:$AH$23,AC52)&gt;0,COUNTIF($AI$12:$AI$16,#REF!)&gt;0))</f>
        <v>#REF!</v>
      </c>
      <c r="AF52" s="53" t="str">
        <f t="shared" si="9"/>
        <v/>
      </c>
      <c r="AG52" s="34" t="str">
        <f t="shared" si="18"/>
        <v/>
      </c>
      <c r="AH52" s="34"/>
      <c r="AI52" s="34"/>
      <c r="AJ52" s="34"/>
      <c r="AO52" s="100" t="str">
        <f>IF(COUNTIF(R$13:R239,R52)&gt;1,"DUBBEL","")</f>
        <v/>
      </c>
    </row>
    <row r="53" spans="1:41" ht="15.75" customHeight="1" thickTop="1" thickBot="1" x14ac:dyDescent="0.25">
      <c r="A53" s="12" t="str">
        <f t="shared" si="12"/>
        <v/>
      </c>
      <c r="B53" s="12" t="str">
        <f t="shared" si="13"/>
        <v/>
      </c>
      <c r="C53" s="82">
        <v>41</v>
      </c>
      <c r="D53" s="32"/>
      <c r="E53" s="4"/>
      <c r="F53" s="4"/>
      <c r="G53" s="4"/>
      <c r="H53" s="5"/>
      <c r="I53" s="41"/>
      <c r="J53" s="112"/>
      <c r="K53" s="113"/>
      <c r="L53" s="35"/>
      <c r="M53" s="6"/>
      <c r="N53" s="67"/>
      <c r="O53" s="36"/>
      <c r="P53" s="36"/>
      <c r="Q53" s="36"/>
      <c r="R53" s="97"/>
      <c r="S53" s="74"/>
      <c r="T53" s="7" t="b">
        <f t="shared" si="11"/>
        <v>1</v>
      </c>
      <c r="U53" s="53" t="str">
        <f t="shared" si="10"/>
        <v/>
      </c>
      <c r="V53" s="34" t="str">
        <f t="shared" si="14"/>
        <v/>
      </c>
      <c r="W53" s="34" t="str">
        <f t="shared" si="15"/>
        <v/>
      </c>
      <c r="X53" s="53" t="str">
        <f t="shared" si="7"/>
        <v/>
      </c>
      <c r="Y53" s="34" t="str">
        <f t="shared" si="8"/>
        <v/>
      </c>
      <c r="Z53" s="10" t="s">
        <v>34</v>
      </c>
      <c r="AA53" s="34"/>
      <c r="AB53" s="53" t="str">
        <f t="shared" si="16"/>
        <v/>
      </c>
      <c r="AC53" s="53" t="str">
        <f>IFERROR(MID(#REF!,SEARCH("@",#REF!),9999),"")</f>
        <v/>
      </c>
      <c r="AD53" s="53" t="str">
        <f t="shared" si="17"/>
        <v/>
      </c>
      <c r="AE53" s="53" t="e">
        <f>IF(#REF!="","",OR(COUNTIF($AH$12:$AH$23,AC53)&gt;0,COUNTIF($AI$12:$AI$16,#REF!)&gt;0))</f>
        <v>#REF!</v>
      </c>
      <c r="AF53" s="53" t="str">
        <f t="shared" si="9"/>
        <v/>
      </c>
      <c r="AG53" s="34" t="str">
        <f t="shared" si="18"/>
        <v/>
      </c>
      <c r="AH53" s="34"/>
      <c r="AI53" s="34"/>
      <c r="AJ53" s="34"/>
      <c r="AO53" s="100" t="str">
        <f>IF(COUNTIF(R$13:R240,R53)&gt;1,"DUBBEL","")</f>
        <v/>
      </c>
    </row>
    <row r="54" spans="1:41" ht="15.75" customHeight="1" thickTop="1" thickBot="1" x14ac:dyDescent="0.25">
      <c r="A54" s="12" t="str">
        <f t="shared" si="12"/>
        <v/>
      </c>
      <c r="B54" s="12" t="str">
        <f t="shared" si="13"/>
        <v/>
      </c>
      <c r="C54" s="82">
        <v>42</v>
      </c>
      <c r="D54" s="32"/>
      <c r="E54" s="4"/>
      <c r="F54" s="4"/>
      <c r="G54" s="4"/>
      <c r="H54" s="5"/>
      <c r="I54" s="41"/>
      <c r="J54" s="112"/>
      <c r="K54" s="113"/>
      <c r="L54" s="35"/>
      <c r="M54" s="6"/>
      <c r="N54" s="67"/>
      <c r="O54" s="36"/>
      <c r="P54" s="36"/>
      <c r="Q54" s="36"/>
      <c r="R54" s="97"/>
      <c r="S54" s="74"/>
      <c r="T54" s="7" t="b">
        <f t="shared" si="11"/>
        <v>1</v>
      </c>
      <c r="U54" s="53" t="str">
        <f t="shared" si="10"/>
        <v/>
      </c>
      <c r="V54" s="34" t="str">
        <f t="shared" si="14"/>
        <v/>
      </c>
      <c r="W54" s="34" t="str">
        <f t="shared" si="15"/>
        <v/>
      </c>
      <c r="X54" s="53" t="str">
        <f t="shared" si="7"/>
        <v/>
      </c>
      <c r="Y54" s="34" t="str">
        <f t="shared" si="8"/>
        <v/>
      </c>
      <c r="Z54" s="10" t="s">
        <v>35</v>
      </c>
      <c r="AA54" s="34"/>
      <c r="AB54" s="53" t="str">
        <f t="shared" si="16"/>
        <v/>
      </c>
      <c r="AC54" s="53" t="str">
        <f>IFERROR(MID(#REF!,SEARCH("@",#REF!),9999),"")</f>
        <v/>
      </c>
      <c r="AD54" s="53" t="str">
        <f t="shared" si="17"/>
        <v/>
      </c>
      <c r="AE54" s="53" t="e">
        <f>IF(#REF!="","",OR(COUNTIF($AH$12:$AH$23,AC54)&gt;0,COUNTIF($AI$12:$AI$16,#REF!)&gt;0))</f>
        <v>#REF!</v>
      </c>
      <c r="AF54" s="53" t="str">
        <f t="shared" si="9"/>
        <v/>
      </c>
      <c r="AG54" s="34" t="str">
        <f t="shared" si="18"/>
        <v/>
      </c>
      <c r="AH54" s="34"/>
      <c r="AI54" s="34"/>
      <c r="AJ54" s="34"/>
      <c r="AO54" s="100" t="str">
        <f>IF(COUNTIF(R$13:R241,R54)&gt;1,"DUBBEL","")</f>
        <v/>
      </c>
    </row>
    <row r="55" spans="1:41" ht="15.75" customHeight="1" thickTop="1" thickBot="1" x14ac:dyDescent="0.25">
      <c r="A55" s="12" t="str">
        <f t="shared" si="12"/>
        <v/>
      </c>
      <c r="B55" s="12" t="str">
        <f t="shared" si="13"/>
        <v/>
      </c>
      <c r="C55" s="82">
        <v>43</v>
      </c>
      <c r="D55" s="32"/>
      <c r="E55" s="4"/>
      <c r="F55" s="4"/>
      <c r="G55" s="4"/>
      <c r="H55" s="5"/>
      <c r="I55" s="41"/>
      <c r="J55" s="112"/>
      <c r="K55" s="113"/>
      <c r="L55" s="35"/>
      <c r="M55" s="6"/>
      <c r="N55" s="67"/>
      <c r="O55" s="36"/>
      <c r="P55" s="36"/>
      <c r="Q55" s="36"/>
      <c r="R55" s="97"/>
      <c r="S55" s="74"/>
      <c r="T55" s="7" t="b">
        <f t="shared" si="11"/>
        <v>1</v>
      </c>
      <c r="U55" s="53" t="str">
        <f t="shared" si="10"/>
        <v/>
      </c>
      <c r="V55" s="34" t="str">
        <f t="shared" si="14"/>
        <v/>
      </c>
      <c r="W55" s="34" t="str">
        <f t="shared" si="15"/>
        <v/>
      </c>
      <c r="X55" s="53" t="str">
        <f t="shared" si="7"/>
        <v/>
      </c>
      <c r="Y55" s="34" t="str">
        <f t="shared" si="8"/>
        <v/>
      </c>
      <c r="Z55" s="10" t="s">
        <v>36</v>
      </c>
      <c r="AA55" s="34"/>
      <c r="AB55" s="53" t="str">
        <f t="shared" si="16"/>
        <v/>
      </c>
      <c r="AC55" s="53" t="str">
        <f>IFERROR(MID(#REF!,SEARCH("@",#REF!),9999),"")</f>
        <v/>
      </c>
      <c r="AD55" s="53" t="str">
        <f t="shared" si="17"/>
        <v/>
      </c>
      <c r="AE55" s="53" t="e">
        <f>IF(#REF!="","",OR(COUNTIF($AH$12:$AH$23,AC55)&gt;0,COUNTIF($AI$12:$AI$16,#REF!)&gt;0))</f>
        <v>#REF!</v>
      </c>
      <c r="AF55" s="53" t="str">
        <f t="shared" si="9"/>
        <v/>
      </c>
      <c r="AG55" s="34" t="str">
        <f t="shared" si="18"/>
        <v/>
      </c>
      <c r="AH55" s="34"/>
      <c r="AI55" s="34"/>
      <c r="AJ55" s="34"/>
      <c r="AO55" s="100" t="str">
        <f>IF(COUNTIF(R$13:R242,R55)&gt;1,"DUBBEL","")</f>
        <v/>
      </c>
    </row>
    <row r="56" spans="1:41" ht="15.75" customHeight="1" thickTop="1" thickBot="1" x14ac:dyDescent="0.25">
      <c r="A56" s="12" t="str">
        <f t="shared" si="12"/>
        <v/>
      </c>
      <c r="B56" s="12" t="str">
        <f t="shared" si="13"/>
        <v/>
      </c>
      <c r="C56" s="82">
        <v>44</v>
      </c>
      <c r="D56" s="32"/>
      <c r="E56" s="4"/>
      <c r="F56" s="4"/>
      <c r="G56" s="4"/>
      <c r="H56" s="5"/>
      <c r="I56" s="41"/>
      <c r="J56" s="112"/>
      <c r="K56" s="113"/>
      <c r="L56" s="35"/>
      <c r="M56" s="6"/>
      <c r="N56" s="67"/>
      <c r="O56" s="36"/>
      <c r="P56" s="36"/>
      <c r="Q56" s="36"/>
      <c r="R56" s="97"/>
      <c r="S56" s="74"/>
      <c r="T56" s="7" t="b">
        <f t="shared" si="11"/>
        <v>1</v>
      </c>
      <c r="U56" s="53" t="str">
        <f t="shared" si="10"/>
        <v/>
      </c>
      <c r="V56" s="34" t="str">
        <f t="shared" si="14"/>
        <v/>
      </c>
      <c r="W56" s="34" t="str">
        <f t="shared" si="15"/>
        <v/>
      </c>
      <c r="X56" s="53" t="str">
        <f t="shared" si="7"/>
        <v/>
      </c>
      <c r="Y56" s="34" t="str">
        <f t="shared" si="8"/>
        <v/>
      </c>
      <c r="Z56" s="10" t="s">
        <v>37</v>
      </c>
      <c r="AA56" s="34"/>
      <c r="AB56" s="53" t="str">
        <f t="shared" si="16"/>
        <v/>
      </c>
      <c r="AC56" s="53" t="str">
        <f>IFERROR(MID(#REF!,SEARCH("@",#REF!),9999),"")</f>
        <v/>
      </c>
      <c r="AD56" s="53" t="str">
        <f t="shared" si="17"/>
        <v/>
      </c>
      <c r="AE56" s="53" t="e">
        <f>IF(#REF!="","",OR(COUNTIF($AH$12:$AH$23,AC56)&gt;0,COUNTIF($AI$12:$AI$16,#REF!)&gt;0))</f>
        <v>#REF!</v>
      </c>
      <c r="AF56" s="53" t="str">
        <f t="shared" si="9"/>
        <v/>
      </c>
      <c r="AG56" s="34" t="str">
        <f t="shared" si="18"/>
        <v/>
      </c>
      <c r="AH56" s="34"/>
      <c r="AI56" s="34"/>
      <c r="AJ56" s="34"/>
      <c r="AO56" s="100" t="str">
        <f>IF(COUNTIF(R$13:R243,R56)&gt;1,"DUBBEL","")</f>
        <v/>
      </c>
    </row>
    <row r="57" spans="1:41" ht="15.75" customHeight="1" thickTop="1" thickBot="1" x14ac:dyDescent="0.25">
      <c r="A57" s="12" t="str">
        <f t="shared" si="12"/>
        <v/>
      </c>
      <c r="B57" s="12" t="str">
        <f t="shared" si="13"/>
        <v/>
      </c>
      <c r="C57" s="82">
        <v>45</v>
      </c>
      <c r="D57" s="32"/>
      <c r="E57" s="4"/>
      <c r="F57" s="4"/>
      <c r="G57" s="4"/>
      <c r="H57" s="5"/>
      <c r="I57" s="41"/>
      <c r="J57" s="112"/>
      <c r="K57" s="113"/>
      <c r="L57" s="35"/>
      <c r="M57" s="6"/>
      <c r="N57" s="67"/>
      <c r="O57" s="36"/>
      <c r="P57" s="36"/>
      <c r="Q57" s="36"/>
      <c r="R57" s="97"/>
      <c r="S57" s="74"/>
      <c r="T57" s="7" t="b">
        <f t="shared" si="11"/>
        <v>1</v>
      </c>
      <c r="U57" s="53" t="str">
        <f t="shared" si="10"/>
        <v/>
      </c>
      <c r="V57" s="34" t="str">
        <f t="shared" si="14"/>
        <v/>
      </c>
      <c r="W57" s="34" t="str">
        <f t="shared" si="15"/>
        <v/>
      </c>
      <c r="X57" s="53" t="str">
        <f t="shared" si="7"/>
        <v/>
      </c>
      <c r="Y57" s="34" t="str">
        <f t="shared" si="8"/>
        <v/>
      </c>
      <c r="Z57" s="10" t="s">
        <v>38</v>
      </c>
      <c r="AA57" s="34"/>
      <c r="AB57" s="53" t="str">
        <f t="shared" si="16"/>
        <v/>
      </c>
      <c r="AC57" s="53" t="str">
        <f>IFERROR(MID(#REF!,SEARCH("@",#REF!),9999),"")</f>
        <v/>
      </c>
      <c r="AD57" s="53" t="str">
        <f t="shared" si="17"/>
        <v/>
      </c>
      <c r="AE57" s="53" t="e">
        <f>IF(#REF!="","",OR(COUNTIF($AH$12:$AH$23,AC57)&gt;0,COUNTIF($AI$12:$AI$16,#REF!)&gt;0))</f>
        <v>#REF!</v>
      </c>
      <c r="AF57" s="53" t="str">
        <f t="shared" si="9"/>
        <v/>
      </c>
      <c r="AG57" s="34" t="str">
        <f t="shared" si="18"/>
        <v/>
      </c>
      <c r="AH57" s="34"/>
      <c r="AI57" s="34"/>
      <c r="AJ57" s="34"/>
      <c r="AO57" s="100" t="str">
        <f>IF(COUNTIF(R$13:R244,R57)&gt;1,"DUBBEL","")</f>
        <v/>
      </c>
    </row>
    <row r="58" spans="1:41" ht="15.75" customHeight="1" thickTop="1" thickBot="1" x14ac:dyDescent="0.25">
      <c r="A58" s="12" t="str">
        <f t="shared" si="12"/>
        <v/>
      </c>
      <c r="B58" s="12" t="str">
        <f t="shared" si="13"/>
        <v/>
      </c>
      <c r="C58" s="82">
        <v>46</v>
      </c>
      <c r="D58" s="32"/>
      <c r="E58" s="4"/>
      <c r="F58" s="4"/>
      <c r="G58" s="4"/>
      <c r="H58" s="5"/>
      <c r="I58" s="41"/>
      <c r="J58" s="112"/>
      <c r="K58" s="113"/>
      <c r="L58" s="35"/>
      <c r="M58" s="6"/>
      <c r="N58" s="67"/>
      <c r="O58" s="36"/>
      <c r="P58" s="36"/>
      <c r="Q58" s="36"/>
      <c r="R58" s="97"/>
      <c r="S58" s="74"/>
      <c r="T58" s="7" t="b">
        <f t="shared" si="11"/>
        <v>1</v>
      </c>
      <c r="U58" s="53" t="str">
        <f t="shared" si="10"/>
        <v/>
      </c>
      <c r="V58" s="34" t="str">
        <f t="shared" si="14"/>
        <v/>
      </c>
      <c r="W58" s="34" t="str">
        <f t="shared" si="15"/>
        <v/>
      </c>
      <c r="X58" s="53" t="str">
        <f t="shared" si="7"/>
        <v/>
      </c>
      <c r="Y58" s="34" t="str">
        <f t="shared" si="8"/>
        <v/>
      </c>
      <c r="Z58" s="10" t="s">
        <v>39</v>
      </c>
      <c r="AA58" s="34"/>
      <c r="AB58" s="53" t="str">
        <f t="shared" si="16"/>
        <v/>
      </c>
      <c r="AC58" s="53" t="str">
        <f>IFERROR(MID(#REF!,SEARCH("@",#REF!),9999),"")</f>
        <v/>
      </c>
      <c r="AD58" s="53" t="str">
        <f t="shared" si="17"/>
        <v/>
      </c>
      <c r="AE58" s="53" t="e">
        <f>IF(#REF!="","",OR(COUNTIF($AH$12:$AH$23,AC58)&gt;0,COUNTIF($AI$12:$AI$16,#REF!)&gt;0))</f>
        <v>#REF!</v>
      </c>
      <c r="AF58" s="53" t="str">
        <f t="shared" si="9"/>
        <v/>
      </c>
      <c r="AG58" s="34" t="str">
        <f t="shared" si="18"/>
        <v/>
      </c>
      <c r="AH58" s="34"/>
      <c r="AI58" s="34"/>
      <c r="AJ58" s="34"/>
      <c r="AO58" s="100" t="str">
        <f>IF(COUNTIF(R$13:R245,R58)&gt;1,"DUBBEL","")</f>
        <v/>
      </c>
    </row>
    <row r="59" spans="1:41" ht="15.75" customHeight="1" thickTop="1" thickBot="1" x14ac:dyDescent="0.25">
      <c r="A59" s="12" t="str">
        <f t="shared" si="12"/>
        <v/>
      </c>
      <c r="B59" s="12" t="str">
        <f t="shared" si="13"/>
        <v/>
      </c>
      <c r="C59" s="82">
        <v>47</v>
      </c>
      <c r="D59" s="32"/>
      <c r="E59" s="4"/>
      <c r="F59" s="4"/>
      <c r="G59" s="4"/>
      <c r="H59" s="5"/>
      <c r="I59" s="41"/>
      <c r="J59" s="112"/>
      <c r="K59" s="113"/>
      <c r="L59" s="35"/>
      <c r="M59" s="6"/>
      <c r="N59" s="67"/>
      <c r="O59" s="36"/>
      <c r="P59" s="36"/>
      <c r="Q59" s="36"/>
      <c r="R59" s="97"/>
      <c r="S59" s="74"/>
      <c r="T59" s="7" t="b">
        <f t="shared" si="11"/>
        <v>1</v>
      </c>
      <c r="U59" s="53" t="str">
        <f t="shared" si="10"/>
        <v/>
      </c>
      <c r="V59" s="34" t="str">
        <f t="shared" si="14"/>
        <v/>
      </c>
      <c r="W59" s="34" t="str">
        <f t="shared" si="15"/>
        <v/>
      </c>
      <c r="X59" s="53" t="str">
        <f t="shared" si="7"/>
        <v/>
      </c>
      <c r="Y59" s="34" t="str">
        <f t="shared" si="8"/>
        <v/>
      </c>
      <c r="Z59" s="10" t="s">
        <v>40</v>
      </c>
      <c r="AA59" s="34"/>
      <c r="AB59" s="53" t="str">
        <f t="shared" si="16"/>
        <v/>
      </c>
      <c r="AC59" s="53" t="str">
        <f>IFERROR(MID(#REF!,SEARCH("@",#REF!),9999),"")</f>
        <v/>
      </c>
      <c r="AD59" s="53" t="str">
        <f t="shared" si="17"/>
        <v/>
      </c>
      <c r="AE59" s="53" t="e">
        <f>IF(#REF!="","",OR(COUNTIF($AH$12:$AH$23,AC59)&gt;0,COUNTIF($AI$12:$AI$16,#REF!)&gt;0))</f>
        <v>#REF!</v>
      </c>
      <c r="AF59" s="53" t="str">
        <f t="shared" si="9"/>
        <v/>
      </c>
      <c r="AG59" s="34" t="str">
        <f t="shared" si="18"/>
        <v/>
      </c>
      <c r="AH59" s="34"/>
      <c r="AI59" s="34"/>
      <c r="AJ59" s="34"/>
      <c r="AO59" s="100" t="str">
        <f>IF(COUNTIF(R$13:R246,R59)&gt;1,"DUBBEL","")</f>
        <v/>
      </c>
    </row>
    <row r="60" spans="1:41" ht="15.75" customHeight="1" thickTop="1" thickBot="1" x14ac:dyDescent="0.25">
      <c r="A60" s="12" t="str">
        <f t="shared" si="12"/>
        <v/>
      </c>
      <c r="B60" s="12" t="str">
        <f t="shared" si="13"/>
        <v/>
      </c>
      <c r="C60" s="82">
        <v>48</v>
      </c>
      <c r="D60" s="32"/>
      <c r="E60" s="4"/>
      <c r="F60" s="4"/>
      <c r="G60" s="4"/>
      <c r="H60" s="5"/>
      <c r="I60" s="41"/>
      <c r="J60" s="112"/>
      <c r="K60" s="113"/>
      <c r="L60" s="35"/>
      <c r="M60" s="6"/>
      <c r="N60" s="67"/>
      <c r="O60" s="36"/>
      <c r="P60" s="36"/>
      <c r="Q60" s="36"/>
      <c r="R60" s="97"/>
      <c r="S60" s="74"/>
      <c r="T60" s="7" t="b">
        <f t="shared" si="11"/>
        <v>1</v>
      </c>
      <c r="U60" s="53" t="str">
        <f t="shared" si="10"/>
        <v/>
      </c>
      <c r="V60" s="34" t="str">
        <f t="shared" si="14"/>
        <v/>
      </c>
      <c r="W60" s="34" t="str">
        <f t="shared" si="15"/>
        <v/>
      </c>
      <c r="X60" s="53" t="str">
        <f t="shared" si="7"/>
        <v/>
      </c>
      <c r="Y60" s="34" t="str">
        <f t="shared" si="8"/>
        <v/>
      </c>
      <c r="Z60" s="10" t="s">
        <v>41</v>
      </c>
      <c r="AA60" s="34"/>
      <c r="AB60" s="53" t="str">
        <f t="shared" si="16"/>
        <v/>
      </c>
      <c r="AC60" s="53" t="str">
        <f>IFERROR(MID(#REF!,SEARCH("@",#REF!),9999),"")</f>
        <v/>
      </c>
      <c r="AD60" s="53" t="str">
        <f t="shared" si="17"/>
        <v/>
      </c>
      <c r="AE60" s="53" t="e">
        <f>IF(#REF!="","",OR(COUNTIF($AH$12:$AH$23,AC60)&gt;0,COUNTIF($AI$12:$AI$16,#REF!)&gt;0))</f>
        <v>#REF!</v>
      </c>
      <c r="AF60" s="53" t="str">
        <f t="shared" si="9"/>
        <v/>
      </c>
      <c r="AG60" s="34" t="str">
        <f t="shared" si="18"/>
        <v/>
      </c>
      <c r="AH60" s="34"/>
      <c r="AI60" s="34"/>
      <c r="AJ60" s="34"/>
      <c r="AO60" s="100" t="str">
        <f>IF(COUNTIF(R$13:R247,R60)&gt;1,"DUBBEL","")</f>
        <v/>
      </c>
    </row>
    <row r="61" spans="1:41" ht="15.75" customHeight="1" thickTop="1" thickBot="1" x14ac:dyDescent="0.25">
      <c r="A61" s="12" t="str">
        <f t="shared" si="12"/>
        <v/>
      </c>
      <c r="B61" s="12" t="str">
        <f t="shared" si="13"/>
        <v/>
      </c>
      <c r="C61" s="82">
        <v>49</v>
      </c>
      <c r="D61" s="32"/>
      <c r="E61" s="4"/>
      <c r="F61" s="4"/>
      <c r="G61" s="4"/>
      <c r="H61" s="5"/>
      <c r="I61" s="41"/>
      <c r="J61" s="112"/>
      <c r="K61" s="113"/>
      <c r="L61" s="35"/>
      <c r="M61" s="6"/>
      <c r="N61" s="67"/>
      <c r="O61" s="36"/>
      <c r="P61" s="36"/>
      <c r="Q61" s="36"/>
      <c r="R61" s="97"/>
      <c r="S61" s="74"/>
      <c r="T61" s="7" t="b">
        <f t="shared" si="11"/>
        <v>1</v>
      </c>
      <c r="U61" s="53" t="str">
        <f t="shared" si="10"/>
        <v/>
      </c>
      <c r="V61" s="34" t="str">
        <f t="shared" si="14"/>
        <v/>
      </c>
      <c r="W61" s="34" t="str">
        <f t="shared" si="15"/>
        <v/>
      </c>
      <c r="X61" s="53" t="str">
        <f t="shared" si="7"/>
        <v/>
      </c>
      <c r="Y61" s="34" t="str">
        <f t="shared" si="8"/>
        <v/>
      </c>
      <c r="Z61" s="10" t="s">
        <v>42</v>
      </c>
      <c r="AA61" s="34"/>
      <c r="AB61" s="53" t="str">
        <f t="shared" si="16"/>
        <v/>
      </c>
      <c r="AC61" s="53" t="str">
        <f>IFERROR(MID(#REF!,SEARCH("@",#REF!),9999),"")</f>
        <v/>
      </c>
      <c r="AD61" s="53" t="str">
        <f t="shared" si="17"/>
        <v/>
      </c>
      <c r="AE61" s="53" t="e">
        <f>IF(#REF!="","",OR(COUNTIF($AH$12:$AH$23,AC61)&gt;0,COUNTIF($AI$12:$AI$16,#REF!)&gt;0))</f>
        <v>#REF!</v>
      </c>
      <c r="AF61" s="53" t="str">
        <f t="shared" si="9"/>
        <v/>
      </c>
      <c r="AG61" s="34" t="str">
        <f t="shared" si="18"/>
        <v/>
      </c>
      <c r="AH61" s="34"/>
      <c r="AI61" s="34"/>
      <c r="AJ61" s="34"/>
      <c r="AO61" s="100" t="str">
        <f>IF(COUNTIF(R$13:R248,R61)&gt;1,"DUBBEL","")</f>
        <v/>
      </c>
    </row>
    <row r="62" spans="1:41" ht="15.75" customHeight="1" thickTop="1" thickBot="1" x14ac:dyDescent="0.25">
      <c r="A62" s="12" t="str">
        <f t="shared" si="12"/>
        <v/>
      </c>
      <c r="B62" s="12" t="str">
        <f t="shared" si="13"/>
        <v/>
      </c>
      <c r="C62" s="82">
        <v>50</v>
      </c>
      <c r="D62" s="32"/>
      <c r="E62" s="4"/>
      <c r="F62" s="4"/>
      <c r="G62" s="4"/>
      <c r="H62" s="5"/>
      <c r="I62" s="41"/>
      <c r="J62" s="112"/>
      <c r="K62" s="113"/>
      <c r="L62" s="35"/>
      <c r="M62" s="6"/>
      <c r="N62" s="67"/>
      <c r="O62" s="36"/>
      <c r="P62" s="36"/>
      <c r="Q62" s="36"/>
      <c r="R62" s="97"/>
      <c r="S62" s="74"/>
      <c r="T62" s="7" t="b">
        <f t="shared" si="11"/>
        <v>1</v>
      </c>
      <c r="U62" s="53" t="str">
        <f t="shared" si="10"/>
        <v/>
      </c>
      <c r="V62" s="34" t="str">
        <f t="shared" si="14"/>
        <v/>
      </c>
      <c r="W62" s="34" t="str">
        <f t="shared" si="15"/>
        <v/>
      </c>
      <c r="X62" s="53" t="str">
        <f t="shared" si="7"/>
        <v/>
      </c>
      <c r="Y62" s="34" t="str">
        <f t="shared" si="8"/>
        <v/>
      </c>
      <c r="Z62" s="10" t="s">
        <v>43</v>
      </c>
      <c r="AA62" s="34"/>
      <c r="AB62" s="53" t="str">
        <f t="shared" si="16"/>
        <v/>
      </c>
      <c r="AC62" s="53" t="str">
        <f>IFERROR(MID(#REF!,SEARCH("@",#REF!),9999),"")</f>
        <v/>
      </c>
      <c r="AD62" s="53" t="str">
        <f t="shared" si="17"/>
        <v/>
      </c>
      <c r="AE62" s="53" t="e">
        <f>IF(#REF!="","",OR(COUNTIF($AH$12:$AH$23,AC62)&gt;0,COUNTIF($AI$12:$AI$16,#REF!)&gt;0))</f>
        <v>#REF!</v>
      </c>
      <c r="AF62" s="53" t="str">
        <f t="shared" si="9"/>
        <v/>
      </c>
      <c r="AG62" s="34" t="str">
        <f t="shared" si="18"/>
        <v/>
      </c>
      <c r="AH62" s="34"/>
      <c r="AI62" s="34"/>
      <c r="AJ62" s="34"/>
      <c r="AO62" s="100" t="str">
        <f>IF(COUNTIF(R$13:R249,R62)&gt;1,"DUBBEL","")</f>
        <v/>
      </c>
    </row>
    <row r="63" spans="1:41" ht="15.75" customHeight="1" thickTop="1" thickBot="1" x14ac:dyDescent="0.25">
      <c r="A63" s="12" t="str">
        <f t="shared" si="12"/>
        <v/>
      </c>
      <c r="B63" s="12" t="str">
        <f t="shared" si="13"/>
        <v/>
      </c>
      <c r="C63" s="82">
        <v>51</v>
      </c>
      <c r="D63" s="32"/>
      <c r="E63" s="4"/>
      <c r="F63" s="4"/>
      <c r="G63" s="4"/>
      <c r="H63" s="5"/>
      <c r="I63" s="41"/>
      <c r="J63" s="112"/>
      <c r="K63" s="113"/>
      <c r="L63" s="35"/>
      <c r="M63" s="6"/>
      <c r="N63" s="67"/>
      <c r="O63" s="36"/>
      <c r="P63" s="36"/>
      <c r="Q63" s="36"/>
      <c r="R63" s="97"/>
      <c r="S63" s="74"/>
      <c r="T63" s="7" t="b">
        <f t="shared" si="11"/>
        <v>1</v>
      </c>
      <c r="U63" s="53" t="str">
        <f t="shared" si="10"/>
        <v/>
      </c>
      <c r="V63" s="34" t="str">
        <f t="shared" si="14"/>
        <v/>
      </c>
      <c r="W63" s="34" t="str">
        <f t="shared" si="15"/>
        <v/>
      </c>
      <c r="X63" s="53" t="str">
        <f t="shared" si="7"/>
        <v/>
      </c>
      <c r="Y63" s="34" t="str">
        <f t="shared" si="8"/>
        <v/>
      </c>
      <c r="Z63" s="10" t="s">
        <v>44</v>
      </c>
      <c r="AA63" s="34"/>
      <c r="AB63" s="53" t="str">
        <f t="shared" si="16"/>
        <v/>
      </c>
      <c r="AC63" s="53" t="str">
        <f>IFERROR(MID(#REF!,SEARCH("@",#REF!),9999),"")</f>
        <v/>
      </c>
      <c r="AD63" s="53" t="str">
        <f t="shared" si="17"/>
        <v/>
      </c>
      <c r="AE63" s="53" t="e">
        <f>IF(#REF!="","",OR(COUNTIF($AH$12:$AH$23,AC63)&gt;0,COUNTIF($AI$12:$AI$16,#REF!)&gt;0))</f>
        <v>#REF!</v>
      </c>
      <c r="AF63" s="53" t="str">
        <f t="shared" si="9"/>
        <v/>
      </c>
      <c r="AG63" s="34" t="str">
        <f t="shared" si="18"/>
        <v/>
      </c>
      <c r="AH63" s="34"/>
      <c r="AI63" s="34"/>
      <c r="AJ63" s="34"/>
      <c r="AO63" s="100" t="str">
        <f>IF(COUNTIF(R$13:R250,R63)&gt;1,"DUBBEL","")</f>
        <v/>
      </c>
    </row>
    <row r="64" spans="1:41" ht="15.75" customHeight="1" thickTop="1" thickBot="1" x14ac:dyDescent="0.25">
      <c r="A64" s="12" t="str">
        <f t="shared" si="12"/>
        <v/>
      </c>
      <c r="B64" s="12" t="str">
        <f t="shared" si="13"/>
        <v/>
      </c>
      <c r="C64" s="82">
        <v>52</v>
      </c>
      <c r="D64" s="32"/>
      <c r="E64" s="4"/>
      <c r="F64" s="4"/>
      <c r="G64" s="4"/>
      <c r="H64" s="5"/>
      <c r="I64" s="41"/>
      <c r="J64" s="112"/>
      <c r="K64" s="113"/>
      <c r="L64" s="35"/>
      <c r="M64" s="6"/>
      <c r="N64" s="67"/>
      <c r="O64" s="36"/>
      <c r="P64" s="36"/>
      <c r="Q64" s="36"/>
      <c r="R64" s="97"/>
      <c r="S64" s="74"/>
      <c r="T64" s="7" t="b">
        <f t="shared" si="11"/>
        <v>1</v>
      </c>
      <c r="U64" s="53" t="str">
        <f t="shared" si="10"/>
        <v/>
      </c>
      <c r="V64" s="34" t="str">
        <f t="shared" si="14"/>
        <v/>
      </c>
      <c r="W64" s="34" t="str">
        <f t="shared" si="15"/>
        <v/>
      </c>
      <c r="X64" s="53" t="str">
        <f t="shared" si="7"/>
        <v/>
      </c>
      <c r="Y64" s="34" t="str">
        <f t="shared" si="8"/>
        <v/>
      </c>
      <c r="Z64" s="10" t="s">
        <v>45</v>
      </c>
      <c r="AA64" s="34"/>
      <c r="AB64" s="53" t="str">
        <f t="shared" si="16"/>
        <v/>
      </c>
      <c r="AC64" s="53" t="str">
        <f>IFERROR(MID(#REF!,SEARCH("@",#REF!),9999),"")</f>
        <v/>
      </c>
      <c r="AD64" s="53" t="str">
        <f t="shared" si="17"/>
        <v/>
      </c>
      <c r="AE64" s="53" t="e">
        <f>IF(#REF!="","",OR(COUNTIF($AH$12:$AH$23,AC64)&gt;0,COUNTIF($AI$12:$AI$16,#REF!)&gt;0))</f>
        <v>#REF!</v>
      </c>
      <c r="AF64" s="53" t="str">
        <f t="shared" si="9"/>
        <v/>
      </c>
      <c r="AG64" s="34" t="str">
        <f t="shared" si="18"/>
        <v/>
      </c>
      <c r="AH64" s="10"/>
      <c r="AI64" s="34"/>
      <c r="AJ64" s="34"/>
      <c r="AO64" s="100" t="str">
        <f>IF(COUNTIF(R$13:R251,R64)&gt;1,"DUBBEL","")</f>
        <v/>
      </c>
    </row>
    <row r="65" spans="1:41" ht="15.75" customHeight="1" thickTop="1" thickBot="1" x14ac:dyDescent="0.25">
      <c r="A65" s="12" t="str">
        <f t="shared" si="12"/>
        <v/>
      </c>
      <c r="B65" s="12" t="str">
        <f t="shared" si="13"/>
        <v/>
      </c>
      <c r="C65" s="82">
        <v>53</v>
      </c>
      <c r="D65" s="32"/>
      <c r="E65" s="4"/>
      <c r="F65" s="4"/>
      <c r="G65" s="4"/>
      <c r="H65" s="5"/>
      <c r="I65" s="41"/>
      <c r="J65" s="112"/>
      <c r="K65" s="113"/>
      <c r="L65" s="35"/>
      <c r="M65" s="6"/>
      <c r="N65" s="67"/>
      <c r="O65" s="36"/>
      <c r="P65" s="36"/>
      <c r="Q65" s="36"/>
      <c r="R65" s="97"/>
      <c r="S65" s="74"/>
      <c r="T65" s="7" t="b">
        <f t="shared" si="11"/>
        <v>1</v>
      </c>
      <c r="U65" s="53" t="str">
        <f t="shared" si="10"/>
        <v/>
      </c>
      <c r="V65" s="34" t="str">
        <f t="shared" si="14"/>
        <v/>
      </c>
      <c r="W65" s="34" t="str">
        <f t="shared" si="15"/>
        <v/>
      </c>
      <c r="X65" s="53" t="str">
        <f t="shared" si="7"/>
        <v/>
      </c>
      <c r="Y65" s="34" t="str">
        <f t="shared" si="8"/>
        <v/>
      </c>
      <c r="Z65" s="10" t="s">
        <v>46</v>
      </c>
      <c r="AA65" s="34"/>
      <c r="AB65" s="53" t="str">
        <f t="shared" si="16"/>
        <v/>
      </c>
      <c r="AC65" s="53" t="str">
        <f>IFERROR(MID(#REF!,SEARCH("@",#REF!),9999),"")</f>
        <v/>
      </c>
      <c r="AD65" s="53" t="str">
        <f t="shared" si="17"/>
        <v/>
      </c>
      <c r="AE65" s="53" t="e">
        <f>IF(#REF!="","",OR(COUNTIF($AH$12:$AH$23,AC65)&gt;0,COUNTIF($AI$12:$AI$16,#REF!)&gt;0))</f>
        <v>#REF!</v>
      </c>
      <c r="AF65" s="53" t="str">
        <f t="shared" si="9"/>
        <v/>
      </c>
      <c r="AG65" s="34" t="str">
        <f t="shared" si="18"/>
        <v/>
      </c>
      <c r="AH65" s="10"/>
      <c r="AI65" s="34"/>
      <c r="AJ65" s="34"/>
      <c r="AO65" s="100" t="str">
        <f>IF(COUNTIF(R$13:R252,R65)&gt;1,"DUBBEL","")</f>
        <v/>
      </c>
    </row>
    <row r="66" spans="1:41" ht="15.75" customHeight="1" thickTop="1" thickBot="1" x14ac:dyDescent="0.25">
      <c r="A66" s="12" t="str">
        <f t="shared" si="12"/>
        <v/>
      </c>
      <c r="B66" s="12" t="str">
        <f t="shared" si="13"/>
        <v/>
      </c>
      <c r="C66" s="82">
        <v>54</v>
      </c>
      <c r="D66" s="32"/>
      <c r="E66" s="4"/>
      <c r="F66" s="4"/>
      <c r="G66" s="4"/>
      <c r="H66" s="5"/>
      <c r="I66" s="41"/>
      <c r="J66" s="112"/>
      <c r="K66" s="113"/>
      <c r="L66" s="35"/>
      <c r="M66" s="6"/>
      <c r="N66" s="67"/>
      <c r="O66" s="36"/>
      <c r="P66" s="36"/>
      <c r="Q66" s="36"/>
      <c r="R66" s="97"/>
      <c r="S66" s="74"/>
      <c r="T66" s="7" t="b">
        <f t="shared" si="11"/>
        <v>1</v>
      </c>
      <c r="U66" s="53" t="str">
        <f t="shared" si="10"/>
        <v/>
      </c>
      <c r="V66" s="34" t="str">
        <f t="shared" si="14"/>
        <v/>
      </c>
      <c r="W66" s="34" t="str">
        <f t="shared" si="15"/>
        <v/>
      </c>
      <c r="X66" s="53" t="str">
        <f t="shared" si="7"/>
        <v/>
      </c>
      <c r="Y66" s="34" t="str">
        <f t="shared" si="8"/>
        <v/>
      </c>
      <c r="Z66" s="10" t="s">
        <v>47</v>
      </c>
      <c r="AA66" s="34"/>
      <c r="AB66" s="53" t="str">
        <f t="shared" si="16"/>
        <v/>
      </c>
      <c r="AC66" s="53" t="str">
        <f>IFERROR(MID(#REF!,SEARCH("@",#REF!),9999),"")</f>
        <v/>
      </c>
      <c r="AD66" s="53" t="str">
        <f t="shared" si="17"/>
        <v/>
      </c>
      <c r="AE66" s="53" t="e">
        <f>IF(#REF!="","",OR(COUNTIF($AH$12:$AH$23,AC66)&gt;0,COUNTIF($AI$12:$AI$16,#REF!)&gt;0))</f>
        <v>#REF!</v>
      </c>
      <c r="AF66" s="53" t="str">
        <f t="shared" si="9"/>
        <v/>
      </c>
      <c r="AG66" s="34" t="str">
        <f t="shared" si="18"/>
        <v/>
      </c>
      <c r="AH66" s="10"/>
      <c r="AI66" s="34"/>
      <c r="AJ66" s="34"/>
      <c r="AO66" s="100" t="str">
        <f>IF(COUNTIF(R$13:R253,R66)&gt;1,"DUBBEL","")</f>
        <v/>
      </c>
    </row>
    <row r="67" spans="1:41" ht="15.75" customHeight="1" thickTop="1" thickBot="1" x14ac:dyDescent="0.25">
      <c r="A67" s="12" t="str">
        <f t="shared" si="12"/>
        <v/>
      </c>
      <c r="B67" s="12" t="str">
        <f t="shared" si="13"/>
        <v/>
      </c>
      <c r="C67" s="82">
        <v>55</v>
      </c>
      <c r="D67" s="32"/>
      <c r="E67" s="4"/>
      <c r="F67" s="4"/>
      <c r="G67" s="4"/>
      <c r="H67" s="5"/>
      <c r="I67" s="41"/>
      <c r="J67" s="112"/>
      <c r="K67" s="113"/>
      <c r="L67" s="35"/>
      <c r="M67" s="6"/>
      <c r="N67" s="67"/>
      <c r="O67" s="36"/>
      <c r="P67" s="36"/>
      <c r="Q67" s="36"/>
      <c r="R67" s="97"/>
      <c r="S67" s="74"/>
      <c r="T67" s="7" t="b">
        <f t="shared" si="11"/>
        <v>1</v>
      </c>
      <c r="U67" s="53" t="str">
        <f t="shared" si="10"/>
        <v/>
      </c>
      <c r="V67" s="34" t="str">
        <f t="shared" si="14"/>
        <v/>
      </c>
      <c r="W67" s="34" t="str">
        <f t="shared" si="15"/>
        <v/>
      </c>
      <c r="X67" s="53" t="str">
        <f t="shared" si="7"/>
        <v/>
      </c>
      <c r="Y67" s="34" t="str">
        <f t="shared" si="8"/>
        <v/>
      </c>
      <c r="Z67" s="10" t="s">
        <v>48</v>
      </c>
      <c r="AA67" s="34"/>
      <c r="AB67" s="53" t="str">
        <f t="shared" si="16"/>
        <v/>
      </c>
      <c r="AC67" s="53" t="str">
        <f>IFERROR(MID(#REF!,SEARCH("@",#REF!),9999),"")</f>
        <v/>
      </c>
      <c r="AD67" s="53" t="str">
        <f t="shared" si="17"/>
        <v/>
      </c>
      <c r="AE67" s="53" t="e">
        <f>IF(#REF!="","",OR(COUNTIF($AH$12:$AH$23,AC67)&gt;0,COUNTIF($AI$12:$AI$16,#REF!)&gt;0))</f>
        <v>#REF!</v>
      </c>
      <c r="AF67" s="53" t="str">
        <f t="shared" si="9"/>
        <v/>
      </c>
      <c r="AG67" s="34" t="str">
        <f t="shared" si="18"/>
        <v/>
      </c>
      <c r="AH67" s="10"/>
      <c r="AI67" s="34"/>
      <c r="AJ67" s="34"/>
      <c r="AO67" s="100" t="str">
        <f>IF(COUNTIF(R$13:R254,R67)&gt;1,"DUBBEL","")</f>
        <v/>
      </c>
    </row>
    <row r="68" spans="1:41" ht="15.75" customHeight="1" thickTop="1" thickBot="1" x14ac:dyDescent="0.25">
      <c r="A68" s="12" t="str">
        <f t="shared" si="12"/>
        <v/>
      </c>
      <c r="B68" s="12" t="str">
        <f t="shared" si="13"/>
        <v/>
      </c>
      <c r="C68" s="82">
        <v>56</v>
      </c>
      <c r="D68" s="32"/>
      <c r="E68" s="4"/>
      <c r="F68" s="4"/>
      <c r="G68" s="4"/>
      <c r="H68" s="5"/>
      <c r="I68" s="41"/>
      <c r="J68" s="112"/>
      <c r="K68" s="113"/>
      <c r="L68" s="35"/>
      <c r="M68" s="6"/>
      <c r="N68" s="67"/>
      <c r="O68" s="36"/>
      <c r="P68" s="36"/>
      <c r="Q68" s="36"/>
      <c r="R68" s="97"/>
      <c r="S68" s="74"/>
      <c r="T68" s="7" t="b">
        <f t="shared" si="11"/>
        <v>1</v>
      </c>
      <c r="U68" s="53" t="str">
        <f t="shared" si="10"/>
        <v/>
      </c>
      <c r="V68" s="10" t="str">
        <f t="shared" si="14"/>
        <v/>
      </c>
      <c r="W68" s="10" t="str">
        <f t="shared" si="15"/>
        <v/>
      </c>
      <c r="X68" s="53" t="str">
        <f t="shared" si="7"/>
        <v/>
      </c>
      <c r="Y68" s="34" t="str">
        <f t="shared" si="8"/>
        <v/>
      </c>
      <c r="Z68" s="10" t="s">
        <v>49</v>
      </c>
      <c r="AA68" s="10"/>
      <c r="AB68" s="53" t="str">
        <f t="shared" si="16"/>
        <v/>
      </c>
      <c r="AC68" s="53" t="str">
        <f>IFERROR(MID(#REF!,SEARCH("@",#REF!),9999),"")</f>
        <v/>
      </c>
      <c r="AD68" s="53" t="str">
        <f t="shared" si="17"/>
        <v/>
      </c>
      <c r="AE68" s="53" t="e">
        <f>IF(#REF!="","",OR(COUNTIF($AH$12:$AH$23,AC68)&gt;0,COUNTIF($AI$12:$AI$16,#REF!)&gt;0))</f>
        <v>#REF!</v>
      </c>
      <c r="AF68" s="53" t="str">
        <f t="shared" si="9"/>
        <v/>
      </c>
      <c r="AG68" s="34" t="str">
        <f t="shared" si="18"/>
        <v/>
      </c>
      <c r="AH68" s="10"/>
      <c r="AI68" s="10"/>
      <c r="AJ68" s="10"/>
      <c r="AO68" s="100" t="str">
        <f>IF(COUNTIF(R$13:R255,R68)&gt;1,"DUBBEL","")</f>
        <v/>
      </c>
    </row>
    <row r="69" spans="1:41" ht="15.75" customHeight="1" thickTop="1" thickBot="1" x14ac:dyDescent="0.25">
      <c r="A69" s="12" t="str">
        <f t="shared" si="12"/>
        <v/>
      </c>
      <c r="B69" s="12" t="str">
        <f t="shared" si="13"/>
        <v/>
      </c>
      <c r="C69" s="82">
        <v>57</v>
      </c>
      <c r="D69" s="32"/>
      <c r="E69" s="4"/>
      <c r="F69" s="4"/>
      <c r="G69" s="4"/>
      <c r="H69" s="5"/>
      <c r="I69" s="41"/>
      <c r="J69" s="112"/>
      <c r="K69" s="113"/>
      <c r="L69" s="35"/>
      <c r="M69" s="6"/>
      <c r="N69" s="67"/>
      <c r="O69" s="36"/>
      <c r="P69" s="36"/>
      <c r="Q69" s="36"/>
      <c r="R69" s="97"/>
      <c r="S69" s="74"/>
      <c r="T69" s="7" t="b">
        <f t="shared" si="11"/>
        <v>1</v>
      </c>
      <c r="U69" s="53" t="str">
        <f t="shared" si="10"/>
        <v/>
      </c>
      <c r="V69" s="10" t="str">
        <f t="shared" si="14"/>
        <v/>
      </c>
      <c r="W69" s="10" t="str">
        <f t="shared" si="15"/>
        <v/>
      </c>
      <c r="X69" s="53" t="str">
        <f t="shared" si="7"/>
        <v/>
      </c>
      <c r="Y69" s="34" t="str">
        <f t="shared" si="8"/>
        <v/>
      </c>
      <c r="Z69" s="10" t="s">
        <v>50</v>
      </c>
      <c r="AA69" s="10"/>
      <c r="AB69" s="53" t="str">
        <f t="shared" si="16"/>
        <v/>
      </c>
      <c r="AC69" s="53" t="str">
        <f>IFERROR(MID(#REF!,SEARCH("@",#REF!),9999),"")</f>
        <v/>
      </c>
      <c r="AD69" s="53" t="str">
        <f t="shared" si="17"/>
        <v/>
      </c>
      <c r="AE69" s="53" t="e">
        <f>IF(#REF!="","",OR(COUNTIF($AH$12:$AH$23,AC69)&gt;0,COUNTIF($AI$12:$AI$16,#REF!)&gt;0))</f>
        <v>#REF!</v>
      </c>
      <c r="AF69" s="53" t="str">
        <f t="shared" si="9"/>
        <v/>
      </c>
      <c r="AG69" s="34" t="str">
        <f t="shared" si="18"/>
        <v/>
      </c>
      <c r="AH69" s="10"/>
      <c r="AI69" s="10"/>
      <c r="AJ69" s="10"/>
      <c r="AO69" s="100" t="str">
        <f>IF(COUNTIF(R$13:R256,R69)&gt;1,"DUBBEL","")</f>
        <v/>
      </c>
    </row>
    <row r="70" spans="1:41" ht="15.75" customHeight="1" thickTop="1" thickBot="1" x14ac:dyDescent="0.25">
      <c r="A70" s="12" t="str">
        <f t="shared" si="12"/>
        <v/>
      </c>
      <c r="B70" s="12" t="str">
        <f t="shared" si="13"/>
        <v/>
      </c>
      <c r="C70" s="82">
        <v>58</v>
      </c>
      <c r="D70" s="32"/>
      <c r="E70" s="4"/>
      <c r="F70" s="4"/>
      <c r="G70" s="4"/>
      <c r="H70" s="5"/>
      <c r="I70" s="41"/>
      <c r="J70" s="112"/>
      <c r="K70" s="113"/>
      <c r="L70" s="35"/>
      <c r="M70" s="6"/>
      <c r="N70" s="67"/>
      <c r="O70" s="36"/>
      <c r="P70" s="36"/>
      <c r="Q70" s="36"/>
      <c r="R70" s="97"/>
      <c r="S70" s="74"/>
      <c r="T70" s="7" t="b">
        <f t="shared" si="11"/>
        <v>1</v>
      </c>
      <c r="U70" s="53" t="str">
        <f t="shared" si="10"/>
        <v/>
      </c>
      <c r="V70" s="10" t="str">
        <f t="shared" si="14"/>
        <v/>
      </c>
      <c r="W70" s="10" t="str">
        <f t="shared" si="15"/>
        <v/>
      </c>
      <c r="X70" s="53" t="str">
        <f t="shared" si="7"/>
        <v/>
      </c>
      <c r="Y70" s="34" t="str">
        <f t="shared" si="8"/>
        <v/>
      </c>
      <c r="Z70" s="10" t="s">
        <v>51</v>
      </c>
      <c r="AA70" s="10"/>
      <c r="AB70" s="53" t="str">
        <f t="shared" si="16"/>
        <v/>
      </c>
      <c r="AC70" s="53" t="str">
        <f>IFERROR(MID(#REF!,SEARCH("@",#REF!),9999),"")</f>
        <v/>
      </c>
      <c r="AD70" s="53" t="str">
        <f t="shared" si="17"/>
        <v/>
      </c>
      <c r="AE70" s="53" t="e">
        <f>IF(#REF!="","",OR(COUNTIF($AH$12:$AH$23,AC70)&gt;0,COUNTIF($AI$12:$AI$16,#REF!)&gt;0))</f>
        <v>#REF!</v>
      </c>
      <c r="AF70" s="53" t="str">
        <f t="shared" si="9"/>
        <v/>
      </c>
      <c r="AG70" s="34" t="str">
        <f t="shared" si="18"/>
        <v/>
      </c>
      <c r="AH70" s="10"/>
      <c r="AI70" s="10"/>
      <c r="AJ70" s="10"/>
      <c r="AO70" s="100" t="str">
        <f>IF(COUNTIF(R$13:R257,R70)&gt;1,"DUBBEL","")</f>
        <v/>
      </c>
    </row>
    <row r="71" spans="1:41" ht="15.75" customHeight="1" thickTop="1" thickBot="1" x14ac:dyDescent="0.25">
      <c r="A71" s="12" t="str">
        <f t="shared" si="12"/>
        <v/>
      </c>
      <c r="B71" s="12" t="str">
        <f t="shared" si="13"/>
        <v/>
      </c>
      <c r="C71" s="82">
        <v>59</v>
      </c>
      <c r="D71" s="32"/>
      <c r="E71" s="4"/>
      <c r="F71" s="4"/>
      <c r="G71" s="4"/>
      <c r="H71" s="5"/>
      <c r="I71" s="41"/>
      <c r="J71" s="112"/>
      <c r="K71" s="113"/>
      <c r="L71" s="35"/>
      <c r="M71" s="6"/>
      <c r="N71" s="67"/>
      <c r="O71" s="36"/>
      <c r="P71" s="36"/>
      <c r="Q71" s="36"/>
      <c r="R71" s="97"/>
      <c r="S71" s="74"/>
      <c r="T71" s="7" t="b">
        <f t="shared" si="11"/>
        <v>1</v>
      </c>
      <c r="U71" s="53" t="str">
        <f t="shared" si="10"/>
        <v/>
      </c>
      <c r="V71" s="10" t="str">
        <f t="shared" si="14"/>
        <v/>
      </c>
      <c r="W71" s="10" t="str">
        <f t="shared" si="15"/>
        <v/>
      </c>
      <c r="X71" s="53" t="str">
        <f t="shared" si="7"/>
        <v/>
      </c>
      <c r="Y71" s="34" t="str">
        <f t="shared" si="8"/>
        <v/>
      </c>
      <c r="Z71" s="10" t="s">
        <v>52</v>
      </c>
      <c r="AA71" s="10"/>
      <c r="AB71" s="53" t="str">
        <f t="shared" si="16"/>
        <v/>
      </c>
      <c r="AC71" s="53" t="str">
        <f>IFERROR(MID(#REF!,SEARCH("@",#REF!),9999),"")</f>
        <v/>
      </c>
      <c r="AD71" s="53" t="str">
        <f t="shared" si="17"/>
        <v/>
      </c>
      <c r="AE71" s="53" t="e">
        <f>IF(#REF!="","",OR(COUNTIF($AH$12:$AH$23,AC71)&gt;0,COUNTIF($AI$12:$AI$16,#REF!)&gt;0))</f>
        <v>#REF!</v>
      </c>
      <c r="AF71" s="53" t="str">
        <f t="shared" si="9"/>
        <v/>
      </c>
      <c r="AG71" s="34" t="str">
        <f t="shared" si="18"/>
        <v/>
      </c>
      <c r="AH71" s="10"/>
      <c r="AI71" s="10"/>
      <c r="AJ71" s="10"/>
      <c r="AO71" s="100" t="str">
        <f>IF(COUNTIF(R$13:R258,R71)&gt;1,"DUBBEL","")</f>
        <v/>
      </c>
    </row>
    <row r="72" spans="1:41" ht="15.75" customHeight="1" thickTop="1" thickBot="1" x14ac:dyDescent="0.25">
      <c r="A72" s="12" t="str">
        <f t="shared" si="12"/>
        <v/>
      </c>
      <c r="B72" s="12" t="str">
        <f t="shared" si="13"/>
        <v/>
      </c>
      <c r="C72" s="82">
        <v>60</v>
      </c>
      <c r="D72" s="32"/>
      <c r="E72" s="4"/>
      <c r="F72" s="4"/>
      <c r="G72" s="4"/>
      <c r="H72" s="5"/>
      <c r="I72" s="41"/>
      <c r="J72" s="112"/>
      <c r="K72" s="113"/>
      <c r="L72" s="35"/>
      <c r="M72" s="6"/>
      <c r="N72" s="67"/>
      <c r="O72" s="36"/>
      <c r="P72" s="36"/>
      <c r="Q72" s="36"/>
      <c r="R72" s="97"/>
      <c r="S72" s="74"/>
      <c r="T72" s="7" t="b">
        <f t="shared" si="11"/>
        <v>1</v>
      </c>
      <c r="U72" s="53" t="str">
        <f t="shared" si="10"/>
        <v/>
      </c>
      <c r="V72" s="10" t="str">
        <f t="shared" si="14"/>
        <v/>
      </c>
      <c r="W72" s="10" t="str">
        <f t="shared" si="15"/>
        <v/>
      </c>
      <c r="X72" s="53" t="str">
        <f t="shared" si="7"/>
        <v/>
      </c>
      <c r="Y72" s="34" t="str">
        <f t="shared" si="8"/>
        <v/>
      </c>
      <c r="Z72" s="10" t="s">
        <v>461</v>
      </c>
      <c r="AA72" s="10"/>
      <c r="AB72" s="53" t="str">
        <f t="shared" si="16"/>
        <v/>
      </c>
      <c r="AC72" s="53" t="str">
        <f>IFERROR(MID(#REF!,SEARCH("@",#REF!),9999),"")</f>
        <v/>
      </c>
      <c r="AD72" s="53" t="str">
        <f t="shared" si="17"/>
        <v/>
      </c>
      <c r="AE72" s="53" t="e">
        <f>IF(#REF!="","",OR(COUNTIF($AH$12:$AH$23,AC72)&gt;0,COUNTIF($AI$12:$AI$16,#REF!)&gt;0))</f>
        <v>#REF!</v>
      </c>
      <c r="AF72" s="53" t="str">
        <f t="shared" si="9"/>
        <v/>
      </c>
      <c r="AG72" s="34" t="str">
        <f t="shared" si="18"/>
        <v/>
      </c>
      <c r="AH72" s="10"/>
      <c r="AI72" s="10"/>
      <c r="AJ72" s="10"/>
      <c r="AO72" s="100" t="str">
        <f>IF(COUNTIF(R$13:R259,R72)&gt;1,"DUBBEL","")</f>
        <v/>
      </c>
    </row>
    <row r="73" spans="1:41" ht="15.75" customHeight="1" thickTop="1" thickBot="1" x14ac:dyDescent="0.25">
      <c r="A73" s="12" t="str">
        <f t="shared" si="12"/>
        <v/>
      </c>
      <c r="B73" s="12" t="str">
        <f t="shared" si="13"/>
        <v/>
      </c>
      <c r="C73" s="82">
        <v>61</v>
      </c>
      <c r="D73" s="32"/>
      <c r="E73" s="4"/>
      <c r="F73" s="4"/>
      <c r="G73" s="4"/>
      <c r="H73" s="5"/>
      <c r="I73" s="41"/>
      <c r="J73" s="112"/>
      <c r="K73" s="113"/>
      <c r="L73" s="35"/>
      <c r="M73" s="6"/>
      <c r="N73" s="67"/>
      <c r="O73" s="36"/>
      <c r="P73" s="36"/>
      <c r="Q73" s="36"/>
      <c r="R73" s="97"/>
      <c r="S73" s="74"/>
      <c r="T73" s="7" t="b">
        <f t="shared" si="11"/>
        <v>1</v>
      </c>
      <c r="U73" s="53" t="str">
        <f t="shared" si="10"/>
        <v/>
      </c>
      <c r="V73" s="10" t="str">
        <f t="shared" si="14"/>
        <v/>
      </c>
      <c r="W73" s="10" t="str">
        <f t="shared" si="15"/>
        <v/>
      </c>
      <c r="X73" s="53" t="str">
        <f t="shared" si="7"/>
        <v/>
      </c>
      <c r="Y73" s="34" t="str">
        <f t="shared" si="8"/>
        <v/>
      </c>
      <c r="Z73" s="10" t="s">
        <v>53</v>
      </c>
      <c r="AA73" s="10"/>
      <c r="AB73" s="53" t="str">
        <f t="shared" si="16"/>
        <v/>
      </c>
      <c r="AC73" s="53" t="str">
        <f>IFERROR(MID(#REF!,SEARCH("@",#REF!),9999),"")</f>
        <v/>
      </c>
      <c r="AD73" s="53" t="str">
        <f t="shared" si="17"/>
        <v/>
      </c>
      <c r="AE73" s="53" t="e">
        <f>IF(#REF!="","",OR(COUNTIF($AH$12:$AH$23,AC73)&gt;0,COUNTIF($AI$12:$AI$16,#REF!)&gt;0))</f>
        <v>#REF!</v>
      </c>
      <c r="AF73" s="53" t="str">
        <f t="shared" si="9"/>
        <v/>
      </c>
      <c r="AG73" s="34" t="str">
        <f t="shared" si="18"/>
        <v/>
      </c>
      <c r="AH73" s="10"/>
      <c r="AI73" s="10"/>
      <c r="AJ73" s="10"/>
      <c r="AO73" s="100" t="str">
        <f>IF(COUNTIF(R$13:R260,R73)&gt;1,"DUBBEL","")</f>
        <v/>
      </c>
    </row>
    <row r="74" spans="1:41" ht="15.75" customHeight="1" thickTop="1" thickBot="1" x14ac:dyDescent="0.25">
      <c r="A74" s="12" t="str">
        <f t="shared" si="12"/>
        <v/>
      </c>
      <c r="B74" s="12" t="str">
        <f t="shared" si="13"/>
        <v/>
      </c>
      <c r="C74" s="82">
        <v>62</v>
      </c>
      <c r="D74" s="32"/>
      <c r="E74" s="4"/>
      <c r="F74" s="4"/>
      <c r="G74" s="4"/>
      <c r="H74" s="5"/>
      <c r="I74" s="41"/>
      <c r="J74" s="112"/>
      <c r="K74" s="113"/>
      <c r="L74" s="35"/>
      <c r="M74" s="6"/>
      <c r="N74" s="67"/>
      <c r="O74" s="36"/>
      <c r="P74" s="36"/>
      <c r="Q74" s="36"/>
      <c r="R74" s="97"/>
      <c r="S74" s="74"/>
      <c r="T74" s="7" t="b">
        <f t="shared" si="11"/>
        <v>1</v>
      </c>
      <c r="U74" s="53" t="str">
        <f t="shared" si="10"/>
        <v/>
      </c>
      <c r="V74" s="10" t="str">
        <f t="shared" si="14"/>
        <v/>
      </c>
      <c r="W74" s="10" t="str">
        <f t="shared" si="15"/>
        <v/>
      </c>
      <c r="X74" s="53" t="str">
        <f t="shared" si="7"/>
        <v/>
      </c>
      <c r="Y74" s="34" t="str">
        <f t="shared" si="8"/>
        <v/>
      </c>
      <c r="Z74" s="10" t="s">
        <v>54</v>
      </c>
      <c r="AA74" s="10"/>
      <c r="AB74" s="53" t="str">
        <f t="shared" si="16"/>
        <v/>
      </c>
      <c r="AC74" s="53" t="str">
        <f>IFERROR(MID(#REF!,SEARCH("@",#REF!),9999),"")</f>
        <v/>
      </c>
      <c r="AD74" s="53" t="str">
        <f t="shared" si="17"/>
        <v/>
      </c>
      <c r="AE74" s="53" t="e">
        <f>IF(#REF!="","",OR(COUNTIF($AH$12:$AH$23,AC74)&gt;0,COUNTIF($AI$12:$AI$16,#REF!)&gt;0))</f>
        <v>#REF!</v>
      </c>
      <c r="AF74" s="53" t="str">
        <f t="shared" si="9"/>
        <v/>
      </c>
      <c r="AG74" s="34" t="str">
        <f t="shared" si="18"/>
        <v/>
      </c>
      <c r="AH74" s="10"/>
      <c r="AI74" s="10"/>
      <c r="AJ74" s="10"/>
      <c r="AO74" s="100" t="str">
        <f>IF(COUNTIF(R$13:R261,R74)&gt;1,"DUBBEL","")</f>
        <v/>
      </c>
    </row>
    <row r="75" spans="1:41" ht="15.75" customHeight="1" thickTop="1" thickBot="1" x14ac:dyDescent="0.25">
      <c r="A75" s="12" t="str">
        <f t="shared" si="12"/>
        <v/>
      </c>
      <c r="B75" s="12" t="str">
        <f t="shared" si="13"/>
        <v/>
      </c>
      <c r="C75" s="82">
        <v>63</v>
      </c>
      <c r="D75" s="32"/>
      <c r="E75" s="4"/>
      <c r="F75" s="4"/>
      <c r="G75" s="4"/>
      <c r="H75" s="5"/>
      <c r="I75" s="41"/>
      <c r="J75" s="112"/>
      <c r="K75" s="113"/>
      <c r="L75" s="35"/>
      <c r="M75" s="6"/>
      <c r="N75" s="67"/>
      <c r="O75" s="36"/>
      <c r="P75" s="36"/>
      <c r="Q75" s="36"/>
      <c r="R75" s="97"/>
      <c r="S75" s="74"/>
      <c r="T75" s="7" t="b">
        <f t="shared" si="11"/>
        <v>1</v>
      </c>
      <c r="U75" s="53" t="str">
        <f t="shared" si="10"/>
        <v/>
      </c>
      <c r="V75" s="10" t="str">
        <f t="shared" si="14"/>
        <v/>
      </c>
      <c r="W75" s="10" t="str">
        <f t="shared" si="15"/>
        <v/>
      </c>
      <c r="X75" s="53" t="str">
        <f t="shared" si="7"/>
        <v/>
      </c>
      <c r="Y75" s="34" t="str">
        <f t="shared" si="8"/>
        <v/>
      </c>
      <c r="Z75" s="10" t="s">
        <v>462</v>
      </c>
      <c r="AA75" s="10"/>
      <c r="AB75" s="53" t="str">
        <f t="shared" si="16"/>
        <v/>
      </c>
      <c r="AC75" s="53" t="str">
        <f>IFERROR(MID(#REF!,SEARCH("@",#REF!),9999),"")</f>
        <v/>
      </c>
      <c r="AD75" s="53" t="str">
        <f t="shared" si="17"/>
        <v/>
      </c>
      <c r="AE75" s="53" t="e">
        <f>IF(#REF!="","",OR(COUNTIF($AH$12:$AH$23,AC75)&gt;0,COUNTIF($AI$12:$AI$16,#REF!)&gt;0))</f>
        <v>#REF!</v>
      </c>
      <c r="AF75" s="53" t="str">
        <f t="shared" si="9"/>
        <v/>
      </c>
      <c r="AG75" s="34" t="str">
        <f t="shared" si="18"/>
        <v/>
      </c>
      <c r="AH75" s="10"/>
      <c r="AI75" s="10"/>
      <c r="AJ75" s="10"/>
      <c r="AO75" s="100" t="str">
        <f>IF(COUNTIF(R$13:R262,R75)&gt;1,"DUBBEL","")</f>
        <v/>
      </c>
    </row>
    <row r="76" spans="1:41" ht="15.75" customHeight="1" thickTop="1" thickBot="1" x14ac:dyDescent="0.25">
      <c r="A76" s="12" t="str">
        <f t="shared" ref="A76:A107" si="19">X76</f>
        <v/>
      </c>
      <c r="B76" s="12" t="str">
        <f t="shared" ref="B76:B107" si="20">Y76</f>
        <v/>
      </c>
      <c r="C76" s="82">
        <v>64</v>
      </c>
      <c r="D76" s="32"/>
      <c r="E76" s="4"/>
      <c r="F76" s="4"/>
      <c r="G76" s="4"/>
      <c r="H76" s="5"/>
      <c r="I76" s="41"/>
      <c r="J76" s="112"/>
      <c r="K76" s="113"/>
      <c r="L76" s="35"/>
      <c r="M76" s="6"/>
      <c r="N76" s="67"/>
      <c r="O76" s="36"/>
      <c r="P76" s="36"/>
      <c r="Q76" s="36"/>
      <c r="R76" s="97"/>
      <c r="S76" s="74"/>
      <c r="T76" s="7" t="b">
        <f t="shared" si="11"/>
        <v>1</v>
      </c>
      <c r="U76" s="53" t="str">
        <f t="shared" si="10"/>
        <v/>
      </c>
      <c r="V76" s="10" t="str">
        <f t="shared" ref="V76:V107" si="21">IF(T76=TRUE,"",IF(J76="",TRUE,ISNUMBER(TRIM(J76)*1)))</f>
        <v/>
      </c>
      <c r="W76" s="10" t="str">
        <f t="shared" ref="W76:W107" si="22">IF(T76=TRUE,"",N76&gt;=L76)</f>
        <v/>
      </c>
      <c r="X76" s="53" t="str">
        <f t="shared" si="7"/>
        <v/>
      </c>
      <c r="Y76" s="34" t="str">
        <f t="shared" si="8"/>
        <v/>
      </c>
      <c r="Z76" s="10" t="s">
        <v>463</v>
      </c>
      <c r="AA76" s="10"/>
      <c r="AB76" s="53" t="str">
        <f t="shared" ref="AB76:AB107" si="23">IFERROR(MID(I76,SEARCH("@",I76),9999),"")</f>
        <v/>
      </c>
      <c r="AC76" s="53" t="str">
        <f>IFERROR(MID(#REF!,SEARCH("@",#REF!),9999),"")</f>
        <v/>
      </c>
      <c r="AD76" s="53" t="str">
        <f t="shared" ref="AD76:AD107" si="24">IFERROR(LEFT(R76,SEARCH("@",R76)),"")</f>
        <v/>
      </c>
      <c r="AE76" s="53" t="e">
        <f>IF(#REF!="","",OR(COUNTIF($AH$12:$AH$23,AC76)&gt;0,COUNTIF($AI$12:$AI$16,#REF!)&gt;0))</f>
        <v>#REF!</v>
      </c>
      <c r="AF76" s="53" t="str">
        <f t="shared" si="9"/>
        <v/>
      </c>
      <c r="AG76" s="34" t="str">
        <f t="shared" ref="AG76:AG107" si="25">IF(I76="","",OR(COUNTIF($AH$12:$AH$23,AB76)&gt;0,COUNTIF($AI$12:$AI$16,I76)&gt;0))</f>
        <v/>
      </c>
      <c r="AH76" s="10"/>
      <c r="AI76" s="10"/>
      <c r="AJ76" s="10"/>
      <c r="AO76" s="100" t="str">
        <f>IF(COUNTIF(R$13:R263,R76)&gt;1,"DUBBEL","")</f>
        <v/>
      </c>
    </row>
    <row r="77" spans="1:41" ht="15.75" customHeight="1" thickTop="1" thickBot="1" x14ac:dyDescent="0.25">
      <c r="A77" s="12" t="str">
        <f t="shared" si="19"/>
        <v/>
      </c>
      <c r="B77" s="12" t="str">
        <f t="shared" si="20"/>
        <v/>
      </c>
      <c r="C77" s="82">
        <v>65</v>
      </c>
      <c r="D77" s="32"/>
      <c r="E77" s="4"/>
      <c r="F77" s="4"/>
      <c r="G77" s="4"/>
      <c r="H77" s="5"/>
      <c r="I77" s="41"/>
      <c r="J77" s="112"/>
      <c r="K77" s="113"/>
      <c r="L77" s="35"/>
      <c r="M77" s="6"/>
      <c r="N77" s="67"/>
      <c r="O77" s="36"/>
      <c r="P77" s="36"/>
      <c r="Q77" s="36"/>
      <c r="R77" s="97"/>
      <c r="S77" s="74"/>
      <c r="T77" s="7" t="b">
        <f t="shared" si="11"/>
        <v>1</v>
      </c>
      <c r="U77" s="53" t="str">
        <f t="shared" ref="U77:U140" si="26">IF(T77=TRUE,"",ISNUMBER(TRIM(H77)*1))</f>
        <v/>
      </c>
      <c r="V77" s="10" t="str">
        <f t="shared" si="21"/>
        <v/>
      </c>
      <c r="W77" s="10" t="str">
        <f t="shared" si="22"/>
        <v/>
      </c>
      <c r="X77" s="53" t="str">
        <f t="shared" ref="X77:X140" si="27">IF(AND(D77=0,E77=0,F77=0,G77=0,H77=0,I77=0,L77=0,M77=0,N77=0,O77=0,P77=0,Q77=0,R77=0),"",AND(D77&lt;&gt;0,E77&lt;&gt;0,F77&lt;&gt;0,G77&lt;&gt;0,H77&lt;&gt;0,I77&lt;&gt;0,L77&lt;&gt;0,M77&lt;&gt;0,N77&lt;&gt;0,O77&lt;&gt;0,P77&lt;&gt;0,Q77&lt;&gt;0,R77&lt;&gt;0))</f>
        <v/>
      </c>
      <c r="Y77" s="34" t="str">
        <f t="shared" ref="Y77:Y140" si="28">IF(T77=TRUE,"",(AND(U77,V77,W77,X77,AG77)))</f>
        <v/>
      </c>
      <c r="Z77" s="10" t="s">
        <v>55</v>
      </c>
      <c r="AA77" s="10"/>
      <c r="AB77" s="53" t="str">
        <f t="shared" si="23"/>
        <v/>
      </c>
      <c r="AC77" s="53" t="str">
        <f>IFERROR(MID(#REF!,SEARCH("@",#REF!),9999),"")</f>
        <v/>
      </c>
      <c r="AD77" s="53" t="str">
        <f t="shared" si="24"/>
        <v/>
      </c>
      <c r="AE77" s="53" t="e">
        <f>IF(#REF!="","",OR(COUNTIF($AH$12:$AH$23,AC77)&gt;0,COUNTIF($AI$12:$AI$16,#REF!)&gt;0))</f>
        <v>#REF!</v>
      </c>
      <c r="AF77" s="53" t="str">
        <f t="shared" ref="AF77:AF140" si="29">IF(R77="","",OR(COUNTIF($AJ$12:$AJ$14,AD77)))</f>
        <v/>
      </c>
      <c r="AG77" s="34" t="str">
        <f t="shared" si="25"/>
        <v/>
      </c>
      <c r="AH77" s="10"/>
      <c r="AI77" s="10"/>
      <c r="AJ77" s="10"/>
      <c r="AO77" s="100" t="str">
        <f>IF(COUNTIF(R$13:R264,R77)&gt;1,"DUBBEL","")</f>
        <v/>
      </c>
    </row>
    <row r="78" spans="1:41" ht="15.75" customHeight="1" thickTop="1" thickBot="1" x14ac:dyDescent="0.25">
      <c r="A78" s="12" t="str">
        <f t="shared" si="19"/>
        <v/>
      </c>
      <c r="B78" s="12" t="str">
        <f t="shared" si="20"/>
        <v/>
      </c>
      <c r="C78" s="82">
        <v>66</v>
      </c>
      <c r="D78" s="32"/>
      <c r="E78" s="4"/>
      <c r="F78" s="4"/>
      <c r="G78" s="4"/>
      <c r="H78" s="5"/>
      <c r="I78" s="41"/>
      <c r="J78" s="112"/>
      <c r="K78" s="113"/>
      <c r="L78" s="35"/>
      <c r="M78" s="6"/>
      <c r="N78" s="67"/>
      <c r="O78" s="36"/>
      <c r="P78" s="36"/>
      <c r="Q78" s="36"/>
      <c r="R78" s="97"/>
      <c r="S78" s="74"/>
      <c r="T78" s="7" t="b">
        <f t="shared" si="11"/>
        <v>1</v>
      </c>
      <c r="U78" s="53" t="str">
        <f t="shared" si="26"/>
        <v/>
      </c>
      <c r="V78" s="10" t="str">
        <f t="shared" si="21"/>
        <v/>
      </c>
      <c r="W78" s="10" t="str">
        <f t="shared" si="22"/>
        <v/>
      </c>
      <c r="X78" s="53" t="str">
        <f t="shared" si="27"/>
        <v/>
      </c>
      <c r="Y78" s="34" t="str">
        <f t="shared" si="28"/>
        <v/>
      </c>
      <c r="Z78" s="10" t="s">
        <v>464</v>
      </c>
      <c r="AA78" s="10"/>
      <c r="AB78" s="53" t="str">
        <f t="shared" si="23"/>
        <v/>
      </c>
      <c r="AC78" s="53" t="str">
        <f>IFERROR(MID(#REF!,SEARCH("@",#REF!),9999),"")</f>
        <v/>
      </c>
      <c r="AD78" s="53" t="str">
        <f t="shared" si="24"/>
        <v/>
      </c>
      <c r="AE78" s="53" t="e">
        <f>IF(#REF!="","",OR(COUNTIF($AH$12:$AH$23,AC78)&gt;0,COUNTIF($AI$12:$AI$16,#REF!)&gt;0))</f>
        <v>#REF!</v>
      </c>
      <c r="AF78" s="53" t="str">
        <f t="shared" si="29"/>
        <v/>
      </c>
      <c r="AG78" s="34" t="str">
        <f t="shared" si="25"/>
        <v/>
      </c>
      <c r="AH78" s="10"/>
      <c r="AI78" s="10"/>
      <c r="AJ78" s="10"/>
      <c r="AO78" s="100" t="str">
        <f>IF(COUNTIF(R$13:R265,R78)&gt;1,"DUBBEL","")</f>
        <v/>
      </c>
    </row>
    <row r="79" spans="1:41" ht="15.75" customHeight="1" thickTop="1" thickBot="1" x14ac:dyDescent="0.25">
      <c r="A79" s="12" t="str">
        <f t="shared" si="19"/>
        <v/>
      </c>
      <c r="B79" s="12" t="str">
        <f t="shared" si="20"/>
        <v/>
      </c>
      <c r="C79" s="82">
        <v>67</v>
      </c>
      <c r="D79" s="32"/>
      <c r="E79" s="4"/>
      <c r="F79" s="4"/>
      <c r="G79" s="4"/>
      <c r="H79" s="5"/>
      <c r="I79" s="41"/>
      <c r="J79" s="112"/>
      <c r="K79" s="113"/>
      <c r="L79" s="35"/>
      <c r="M79" s="6"/>
      <c r="N79" s="67"/>
      <c r="O79" s="36"/>
      <c r="P79" s="36"/>
      <c r="Q79" s="36"/>
      <c r="R79" s="97"/>
      <c r="S79" s="74"/>
      <c r="T79" s="7" t="b">
        <f t="shared" si="11"/>
        <v>1</v>
      </c>
      <c r="U79" s="53" t="str">
        <f t="shared" si="26"/>
        <v/>
      </c>
      <c r="V79" s="10" t="str">
        <f t="shared" si="21"/>
        <v/>
      </c>
      <c r="W79" s="10" t="str">
        <f t="shared" si="22"/>
        <v/>
      </c>
      <c r="X79" s="53" t="str">
        <f t="shared" si="27"/>
        <v/>
      </c>
      <c r="Y79" s="34" t="str">
        <f t="shared" si="28"/>
        <v/>
      </c>
      <c r="Z79" s="10" t="s">
        <v>465</v>
      </c>
      <c r="AA79" s="10"/>
      <c r="AB79" s="53" t="str">
        <f t="shared" si="23"/>
        <v/>
      </c>
      <c r="AC79" s="53" t="str">
        <f>IFERROR(MID(#REF!,SEARCH("@",#REF!),9999),"")</f>
        <v/>
      </c>
      <c r="AD79" s="53" t="str">
        <f t="shared" si="24"/>
        <v/>
      </c>
      <c r="AE79" s="53" t="e">
        <f>IF(#REF!="","",OR(COUNTIF($AH$12:$AH$23,AC79)&gt;0,COUNTIF($AI$12:$AI$16,#REF!)&gt;0))</f>
        <v>#REF!</v>
      </c>
      <c r="AF79" s="53" t="str">
        <f t="shared" si="29"/>
        <v/>
      </c>
      <c r="AG79" s="34" t="str">
        <f t="shared" si="25"/>
        <v/>
      </c>
      <c r="AH79" s="10"/>
      <c r="AI79" s="10"/>
      <c r="AJ79" s="10"/>
      <c r="AO79" s="100" t="str">
        <f>IF(COUNTIF(R$13:R266,R79)&gt;1,"DUBBEL","")</f>
        <v/>
      </c>
    </row>
    <row r="80" spans="1:41" ht="15.75" customHeight="1" thickTop="1" thickBot="1" x14ac:dyDescent="0.25">
      <c r="A80" s="12" t="str">
        <f t="shared" si="19"/>
        <v/>
      </c>
      <c r="B80" s="12" t="str">
        <f t="shared" si="20"/>
        <v/>
      </c>
      <c r="C80" s="82">
        <v>68</v>
      </c>
      <c r="D80" s="32"/>
      <c r="E80" s="4"/>
      <c r="F80" s="4"/>
      <c r="G80" s="4"/>
      <c r="H80" s="5"/>
      <c r="I80" s="41"/>
      <c r="J80" s="112"/>
      <c r="K80" s="113"/>
      <c r="L80" s="35"/>
      <c r="M80" s="6"/>
      <c r="N80" s="67"/>
      <c r="O80" s="36"/>
      <c r="P80" s="36"/>
      <c r="Q80" s="36"/>
      <c r="R80" s="97"/>
      <c r="S80" s="74"/>
      <c r="T80" s="7" t="b">
        <f t="shared" ref="T80:T143" si="30">COUNTBLANK(D80:R80)&gt;$U$10</f>
        <v>1</v>
      </c>
      <c r="U80" s="53" t="str">
        <f t="shared" si="26"/>
        <v/>
      </c>
      <c r="V80" s="10" t="str">
        <f t="shared" si="21"/>
        <v/>
      </c>
      <c r="W80" s="10" t="str">
        <f t="shared" si="22"/>
        <v/>
      </c>
      <c r="X80" s="53" t="str">
        <f t="shared" si="27"/>
        <v/>
      </c>
      <c r="Y80" s="34" t="str">
        <f t="shared" si="28"/>
        <v/>
      </c>
      <c r="Z80" s="10" t="s">
        <v>56</v>
      </c>
      <c r="AA80" s="10"/>
      <c r="AB80" s="53" t="str">
        <f t="shared" si="23"/>
        <v/>
      </c>
      <c r="AC80" s="53" t="str">
        <f>IFERROR(MID(#REF!,SEARCH("@",#REF!),9999),"")</f>
        <v/>
      </c>
      <c r="AD80" s="53" t="str">
        <f t="shared" si="24"/>
        <v/>
      </c>
      <c r="AE80" s="53" t="e">
        <f>IF(#REF!="","",OR(COUNTIF($AH$12:$AH$23,AC80)&gt;0,COUNTIF($AI$12:$AI$16,#REF!)&gt;0))</f>
        <v>#REF!</v>
      </c>
      <c r="AF80" s="53" t="str">
        <f t="shared" si="29"/>
        <v/>
      </c>
      <c r="AG80" s="34" t="str">
        <f t="shared" si="25"/>
        <v/>
      </c>
      <c r="AH80" s="10"/>
      <c r="AI80" s="10"/>
      <c r="AJ80" s="10"/>
      <c r="AO80" s="100" t="str">
        <f>IF(COUNTIF(R$13:R267,R80)&gt;1,"DUBBEL","")</f>
        <v/>
      </c>
    </row>
    <row r="81" spans="1:41" ht="15.75" customHeight="1" thickTop="1" thickBot="1" x14ac:dyDescent="0.25">
      <c r="A81" s="12" t="str">
        <f t="shared" si="19"/>
        <v/>
      </c>
      <c r="B81" s="12" t="str">
        <f t="shared" si="20"/>
        <v/>
      </c>
      <c r="C81" s="82">
        <v>69</v>
      </c>
      <c r="D81" s="32"/>
      <c r="E81" s="4"/>
      <c r="F81" s="4"/>
      <c r="G81" s="4"/>
      <c r="H81" s="5"/>
      <c r="I81" s="41"/>
      <c r="J81" s="112"/>
      <c r="K81" s="113"/>
      <c r="L81" s="35"/>
      <c r="M81" s="6"/>
      <c r="N81" s="67"/>
      <c r="O81" s="36"/>
      <c r="P81" s="36"/>
      <c r="Q81" s="36"/>
      <c r="R81" s="97"/>
      <c r="S81" s="74"/>
      <c r="T81" s="7" t="b">
        <f t="shared" si="30"/>
        <v>1</v>
      </c>
      <c r="U81" s="53" t="str">
        <f t="shared" si="26"/>
        <v/>
      </c>
      <c r="V81" s="10" t="str">
        <f t="shared" si="21"/>
        <v/>
      </c>
      <c r="W81" s="10" t="str">
        <f t="shared" si="22"/>
        <v/>
      </c>
      <c r="X81" s="53" t="str">
        <f t="shared" si="27"/>
        <v/>
      </c>
      <c r="Y81" s="34" t="str">
        <f t="shared" si="28"/>
        <v/>
      </c>
      <c r="Z81" s="10" t="s">
        <v>466</v>
      </c>
      <c r="AA81" s="10"/>
      <c r="AB81" s="53" t="str">
        <f t="shared" si="23"/>
        <v/>
      </c>
      <c r="AC81" s="53" t="str">
        <f>IFERROR(MID(#REF!,SEARCH("@",#REF!),9999),"")</f>
        <v/>
      </c>
      <c r="AD81" s="53" t="str">
        <f t="shared" si="24"/>
        <v/>
      </c>
      <c r="AE81" s="53" t="e">
        <f>IF(#REF!="","",OR(COUNTIF($AH$12:$AH$23,AC81)&gt;0,COUNTIF($AI$12:$AI$16,#REF!)&gt;0))</f>
        <v>#REF!</v>
      </c>
      <c r="AF81" s="53" t="str">
        <f t="shared" si="29"/>
        <v/>
      </c>
      <c r="AG81" s="34" t="str">
        <f t="shared" si="25"/>
        <v/>
      </c>
      <c r="AH81" s="10"/>
      <c r="AI81" s="10"/>
      <c r="AJ81" s="10"/>
      <c r="AO81" s="100" t="str">
        <f>IF(COUNTIF(R$13:R268,R81)&gt;1,"DUBBEL","")</f>
        <v/>
      </c>
    </row>
    <row r="82" spans="1:41" ht="15.75" customHeight="1" thickTop="1" thickBot="1" x14ac:dyDescent="0.25">
      <c r="A82" s="12" t="str">
        <f t="shared" si="19"/>
        <v/>
      </c>
      <c r="B82" s="12" t="str">
        <f t="shared" si="20"/>
        <v/>
      </c>
      <c r="C82" s="82">
        <v>70</v>
      </c>
      <c r="D82" s="32"/>
      <c r="E82" s="4"/>
      <c r="F82" s="4"/>
      <c r="G82" s="4"/>
      <c r="H82" s="5"/>
      <c r="I82" s="41"/>
      <c r="J82" s="112"/>
      <c r="K82" s="113"/>
      <c r="L82" s="35"/>
      <c r="M82" s="6"/>
      <c r="N82" s="67"/>
      <c r="O82" s="36"/>
      <c r="P82" s="36"/>
      <c r="Q82" s="36"/>
      <c r="R82" s="97"/>
      <c r="S82" s="74"/>
      <c r="T82" s="7" t="b">
        <f t="shared" si="30"/>
        <v>1</v>
      </c>
      <c r="U82" s="53" t="str">
        <f t="shared" si="26"/>
        <v/>
      </c>
      <c r="V82" s="10" t="str">
        <f t="shared" si="21"/>
        <v/>
      </c>
      <c r="W82" s="10" t="str">
        <f t="shared" si="22"/>
        <v/>
      </c>
      <c r="X82" s="53" t="str">
        <f t="shared" si="27"/>
        <v/>
      </c>
      <c r="Y82" s="34" t="str">
        <f t="shared" si="28"/>
        <v/>
      </c>
      <c r="Z82" s="10" t="s">
        <v>467</v>
      </c>
      <c r="AA82" s="10"/>
      <c r="AB82" s="53" t="str">
        <f t="shared" si="23"/>
        <v/>
      </c>
      <c r="AC82" s="53" t="str">
        <f>IFERROR(MID(#REF!,SEARCH("@",#REF!),9999),"")</f>
        <v/>
      </c>
      <c r="AD82" s="53" t="str">
        <f t="shared" si="24"/>
        <v/>
      </c>
      <c r="AE82" s="53" t="e">
        <f>IF(#REF!="","",OR(COUNTIF($AH$12:$AH$23,AC82)&gt;0,COUNTIF($AI$12:$AI$16,#REF!)&gt;0))</f>
        <v>#REF!</v>
      </c>
      <c r="AF82" s="53" t="str">
        <f t="shared" si="29"/>
        <v/>
      </c>
      <c r="AG82" s="34" t="str">
        <f t="shared" si="25"/>
        <v/>
      </c>
      <c r="AH82" s="10"/>
      <c r="AI82" s="10"/>
      <c r="AJ82" s="10"/>
      <c r="AO82" s="100" t="str">
        <f>IF(COUNTIF(R$13:R269,R82)&gt;1,"DUBBEL","")</f>
        <v/>
      </c>
    </row>
    <row r="83" spans="1:41" ht="15.75" customHeight="1" thickTop="1" thickBot="1" x14ac:dyDescent="0.25">
      <c r="A83" s="12" t="str">
        <f t="shared" si="19"/>
        <v/>
      </c>
      <c r="B83" s="12" t="str">
        <f t="shared" si="20"/>
        <v/>
      </c>
      <c r="C83" s="82">
        <v>71</v>
      </c>
      <c r="D83" s="32"/>
      <c r="E83" s="4"/>
      <c r="F83" s="4"/>
      <c r="G83" s="4"/>
      <c r="H83" s="5"/>
      <c r="I83" s="41"/>
      <c r="J83" s="112"/>
      <c r="K83" s="113"/>
      <c r="L83" s="35"/>
      <c r="M83" s="6"/>
      <c r="N83" s="67"/>
      <c r="O83" s="36"/>
      <c r="P83" s="36"/>
      <c r="Q83" s="36"/>
      <c r="R83" s="97"/>
      <c r="S83" s="74"/>
      <c r="T83" s="7" t="b">
        <f t="shared" si="30"/>
        <v>1</v>
      </c>
      <c r="U83" s="53" t="str">
        <f t="shared" si="26"/>
        <v/>
      </c>
      <c r="V83" s="10" t="str">
        <f t="shared" si="21"/>
        <v/>
      </c>
      <c r="W83" s="10" t="str">
        <f t="shared" si="22"/>
        <v/>
      </c>
      <c r="X83" s="53" t="str">
        <f t="shared" si="27"/>
        <v/>
      </c>
      <c r="Y83" s="34" t="str">
        <f t="shared" si="28"/>
        <v/>
      </c>
      <c r="Z83" s="10" t="s">
        <v>468</v>
      </c>
      <c r="AA83" s="10"/>
      <c r="AB83" s="53" t="str">
        <f t="shared" si="23"/>
        <v/>
      </c>
      <c r="AC83" s="53" t="str">
        <f>IFERROR(MID(#REF!,SEARCH("@",#REF!),9999),"")</f>
        <v/>
      </c>
      <c r="AD83" s="53" t="str">
        <f t="shared" si="24"/>
        <v/>
      </c>
      <c r="AE83" s="53" t="e">
        <f>IF(#REF!="","",OR(COUNTIF($AH$12:$AH$23,AC83)&gt;0,COUNTIF($AI$12:$AI$16,#REF!)&gt;0))</f>
        <v>#REF!</v>
      </c>
      <c r="AF83" s="53" t="str">
        <f t="shared" si="29"/>
        <v/>
      </c>
      <c r="AG83" s="34" t="str">
        <f t="shared" si="25"/>
        <v/>
      </c>
      <c r="AH83" s="10"/>
      <c r="AI83" s="10"/>
      <c r="AJ83" s="10"/>
      <c r="AO83" s="100" t="str">
        <f>IF(COUNTIF(R$13:R270,R83)&gt;1,"DUBBEL","")</f>
        <v/>
      </c>
    </row>
    <row r="84" spans="1:41" ht="15.75" customHeight="1" thickTop="1" thickBot="1" x14ac:dyDescent="0.25">
      <c r="A84" s="12" t="str">
        <f t="shared" si="19"/>
        <v/>
      </c>
      <c r="B84" s="12" t="str">
        <f t="shared" si="20"/>
        <v/>
      </c>
      <c r="C84" s="82">
        <v>72</v>
      </c>
      <c r="D84" s="32"/>
      <c r="E84" s="4"/>
      <c r="F84" s="4"/>
      <c r="G84" s="4"/>
      <c r="H84" s="5"/>
      <c r="I84" s="41"/>
      <c r="J84" s="112"/>
      <c r="K84" s="113"/>
      <c r="L84" s="35"/>
      <c r="M84" s="6"/>
      <c r="N84" s="67"/>
      <c r="O84" s="36"/>
      <c r="P84" s="36"/>
      <c r="Q84" s="36"/>
      <c r="R84" s="97"/>
      <c r="S84" s="74"/>
      <c r="T84" s="7" t="b">
        <f t="shared" si="30"/>
        <v>1</v>
      </c>
      <c r="U84" s="53" t="str">
        <f t="shared" si="26"/>
        <v/>
      </c>
      <c r="V84" s="10" t="str">
        <f t="shared" si="21"/>
        <v/>
      </c>
      <c r="W84" s="10" t="str">
        <f t="shared" si="22"/>
        <v/>
      </c>
      <c r="X84" s="53" t="str">
        <f t="shared" si="27"/>
        <v/>
      </c>
      <c r="Y84" s="34" t="str">
        <f t="shared" si="28"/>
        <v/>
      </c>
      <c r="Z84" s="10" t="s">
        <v>469</v>
      </c>
      <c r="AA84" s="10"/>
      <c r="AB84" s="53" t="str">
        <f t="shared" si="23"/>
        <v/>
      </c>
      <c r="AC84" s="53" t="str">
        <f>IFERROR(MID(#REF!,SEARCH("@",#REF!),9999),"")</f>
        <v/>
      </c>
      <c r="AD84" s="53" t="str">
        <f t="shared" si="24"/>
        <v/>
      </c>
      <c r="AE84" s="53" t="e">
        <f>IF(#REF!="","",OR(COUNTIF($AH$12:$AH$23,AC84)&gt;0,COUNTIF($AI$12:$AI$16,#REF!)&gt;0))</f>
        <v>#REF!</v>
      </c>
      <c r="AF84" s="53" t="str">
        <f t="shared" si="29"/>
        <v/>
      </c>
      <c r="AG84" s="34" t="str">
        <f t="shared" si="25"/>
        <v/>
      </c>
      <c r="AH84" s="10"/>
      <c r="AI84" s="10"/>
      <c r="AJ84" s="10"/>
      <c r="AO84" s="100" t="str">
        <f>IF(COUNTIF(R$13:R271,R84)&gt;1,"DUBBEL","")</f>
        <v/>
      </c>
    </row>
    <row r="85" spans="1:41" ht="15.75" customHeight="1" thickTop="1" thickBot="1" x14ac:dyDescent="0.25">
      <c r="A85" s="12" t="str">
        <f t="shared" si="19"/>
        <v/>
      </c>
      <c r="B85" s="12" t="str">
        <f t="shared" si="20"/>
        <v/>
      </c>
      <c r="C85" s="82">
        <v>73</v>
      </c>
      <c r="D85" s="32"/>
      <c r="E85" s="4"/>
      <c r="F85" s="4"/>
      <c r="G85" s="4"/>
      <c r="H85" s="5"/>
      <c r="I85" s="41"/>
      <c r="J85" s="112"/>
      <c r="K85" s="113"/>
      <c r="L85" s="35"/>
      <c r="M85" s="6"/>
      <c r="N85" s="67"/>
      <c r="O85" s="36"/>
      <c r="P85" s="36"/>
      <c r="Q85" s="36"/>
      <c r="R85" s="97"/>
      <c r="S85" s="74"/>
      <c r="T85" s="7" t="b">
        <f t="shared" si="30"/>
        <v>1</v>
      </c>
      <c r="U85" s="53" t="str">
        <f t="shared" si="26"/>
        <v/>
      </c>
      <c r="V85" s="10" t="str">
        <f t="shared" si="21"/>
        <v/>
      </c>
      <c r="W85" s="10" t="str">
        <f t="shared" si="22"/>
        <v/>
      </c>
      <c r="X85" s="53" t="str">
        <f t="shared" si="27"/>
        <v/>
      </c>
      <c r="Y85" s="34" t="str">
        <f t="shared" si="28"/>
        <v/>
      </c>
      <c r="Z85" s="10" t="s">
        <v>470</v>
      </c>
      <c r="AA85" s="10"/>
      <c r="AB85" s="53" t="str">
        <f t="shared" si="23"/>
        <v/>
      </c>
      <c r="AC85" s="53" t="str">
        <f>IFERROR(MID(#REF!,SEARCH("@",#REF!),9999),"")</f>
        <v/>
      </c>
      <c r="AD85" s="53" t="str">
        <f t="shared" si="24"/>
        <v/>
      </c>
      <c r="AE85" s="53" t="e">
        <f>IF(#REF!="","",OR(COUNTIF($AH$12:$AH$23,AC85)&gt;0,COUNTIF($AI$12:$AI$16,#REF!)&gt;0))</f>
        <v>#REF!</v>
      </c>
      <c r="AF85" s="53" t="str">
        <f t="shared" si="29"/>
        <v/>
      </c>
      <c r="AG85" s="34" t="str">
        <f t="shared" si="25"/>
        <v/>
      </c>
      <c r="AH85" s="10"/>
      <c r="AI85" s="10"/>
      <c r="AJ85" s="10"/>
      <c r="AO85" s="100" t="str">
        <f>IF(COUNTIF(R$13:R272,R85)&gt;1,"DUBBEL","")</f>
        <v/>
      </c>
    </row>
    <row r="86" spans="1:41" ht="15.75" customHeight="1" thickTop="1" thickBot="1" x14ac:dyDescent="0.25">
      <c r="A86" s="12" t="str">
        <f t="shared" si="19"/>
        <v/>
      </c>
      <c r="B86" s="12" t="str">
        <f t="shared" si="20"/>
        <v/>
      </c>
      <c r="C86" s="82">
        <v>74</v>
      </c>
      <c r="D86" s="32"/>
      <c r="E86" s="4"/>
      <c r="F86" s="4"/>
      <c r="G86" s="4"/>
      <c r="H86" s="5"/>
      <c r="I86" s="41"/>
      <c r="J86" s="112"/>
      <c r="K86" s="113"/>
      <c r="L86" s="35"/>
      <c r="M86" s="6"/>
      <c r="N86" s="67"/>
      <c r="O86" s="36"/>
      <c r="P86" s="36"/>
      <c r="Q86" s="36"/>
      <c r="R86" s="97"/>
      <c r="S86" s="74"/>
      <c r="T86" s="7" t="b">
        <f t="shared" si="30"/>
        <v>1</v>
      </c>
      <c r="U86" s="53" t="str">
        <f t="shared" si="26"/>
        <v/>
      </c>
      <c r="V86" s="10" t="str">
        <f t="shared" si="21"/>
        <v/>
      </c>
      <c r="W86" s="10" t="str">
        <f t="shared" si="22"/>
        <v/>
      </c>
      <c r="X86" s="53" t="str">
        <f t="shared" si="27"/>
        <v/>
      </c>
      <c r="Y86" s="34" t="str">
        <f t="shared" si="28"/>
        <v/>
      </c>
      <c r="Z86" s="10" t="s">
        <v>471</v>
      </c>
      <c r="AA86" s="10"/>
      <c r="AB86" s="53" t="str">
        <f t="shared" si="23"/>
        <v/>
      </c>
      <c r="AC86" s="53" t="str">
        <f>IFERROR(MID(#REF!,SEARCH("@",#REF!),9999),"")</f>
        <v/>
      </c>
      <c r="AD86" s="53" t="str">
        <f t="shared" si="24"/>
        <v/>
      </c>
      <c r="AE86" s="53" t="e">
        <f>IF(#REF!="","",OR(COUNTIF($AH$12:$AH$23,AC86)&gt;0,COUNTIF($AI$12:$AI$16,#REF!)&gt;0))</f>
        <v>#REF!</v>
      </c>
      <c r="AF86" s="53" t="str">
        <f t="shared" si="29"/>
        <v/>
      </c>
      <c r="AG86" s="34" t="str">
        <f t="shared" si="25"/>
        <v/>
      </c>
      <c r="AH86" s="10"/>
      <c r="AI86" s="10"/>
      <c r="AJ86" s="10"/>
      <c r="AO86" s="100" t="str">
        <f>IF(COUNTIF(R$13:R273,R86)&gt;1,"DUBBEL","")</f>
        <v/>
      </c>
    </row>
    <row r="87" spans="1:41" ht="15.75" customHeight="1" thickTop="1" thickBot="1" x14ac:dyDescent="0.25">
      <c r="A87" s="12" t="str">
        <f t="shared" si="19"/>
        <v/>
      </c>
      <c r="B87" s="12" t="str">
        <f t="shared" si="20"/>
        <v/>
      </c>
      <c r="C87" s="82">
        <v>75</v>
      </c>
      <c r="D87" s="32"/>
      <c r="E87" s="4"/>
      <c r="F87" s="4"/>
      <c r="G87" s="4"/>
      <c r="H87" s="5"/>
      <c r="I87" s="41"/>
      <c r="J87" s="112"/>
      <c r="K87" s="113"/>
      <c r="L87" s="35"/>
      <c r="M87" s="6"/>
      <c r="N87" s="67"/>
      <c r="O87" s="36"/>
      <c r="P87" s="36"/>
      <c r="Q87" s="36"/>
      <c r="R87" s="97"/>
      <c r="S87" s="74"/>
      <c r="T87" s="7" t="b">
        <f t="shared" si="30"/>
        <v>1</v>
      </c>
      <c r="U87" s="53" t="str">
        <f t="shared" si="26"/>
        <v/>
      </c>
      <c r="V87" s="10" t="str">
        <f t="shared" si="21"/>
        <v/>
      </c>
      <c r="W87" s="10" t="str">
        <f t="shared" si="22"/>
        <v/>
      </c>
      <c r="X87" s="53" t="str">
        <f t="shared" si="27"/>
        <v/>
      </c>
      <c r="Y87" s="34" t="str">
        <f t="shared" si="28"/>
        <v/>
      </c>
      <c r="Z87" s="10" t="s">
        <v>57</v>
      </c>
      <c r="AA87" s="10"/>
      <c r="AB87" s="53" t="str">
        <f t="shared" si="23"/>
        <v/>
      </c>
      <c r="AC87" s="53" t="str">
        <f>IFERROR(MID(#REF!,SEARCH("@",#REF!),9999),"")</f>
        <v/>
      </c>
      <c r="AD87" s="53" t="str">
        <f t="shared" si="24"/>
        <v/>
      </c>
      <c r="AE87" s="53" t="e">
        <f>IF(#REF!="","",OR(COUNTIF($AH$12:$AH$23,AC87)&gt;0,COUNTIF($AI$12:$AI$16,#REF!)&gt;0))</f>
        <v>#REF!</v>
      </c>
      <c r="AF87" s="53" t="str">
        <f t="shared" si="29"/>
        <v/>
      </c>
      <c r="AG87" s="34" t="str">
        <f t="shared" si="25"/>
        <v/>
      </c>
      <c r="AH87" s="10"/>
      <c r="AI87" s="10"/>
      <c r="AJ87" s="10"/>
      <c r="AO87" s="100" t="str">
        <f>IF(COUNTIF(R$13:R274,R87)&gt;1,"DUBBEL","")</f>
        <v/>
      </c>
    </row>
    <row r="88" spans="1:41" ht="15.75" customHeight="1" thickTop="1" thickBot="1" x14ac:dyDescent="0.25">
      <c r="A88" s="12" t="str">
        <f t="shared" si="19"/>
        <v/>
      </c>
      <c r="B88" s="12" t="str">
        <f t="shared" si="20"/>
        <v/>
      </c>
      <c r="C88" s="82">
        <v>76</v>
      </c>
      <c r="D88" s="32"/>
      <c r="E88" s="4"/>
      <c r="F88" s="4"/>
      <c r="G88" s="4"/>
      <c r="H88" s="5"/>
      <c r="I88" s="41"/>
      <c r="J88" s="112"/>
      <c r="K88" s="113"/>
      <c r="L88" s="35"/>
      <c r="M88" s="6"/>
      <c r="N88" s="67"/>
      <c r="O88" s="36"/>
      <c r="P88" s="36"/>
      <c r="Q88" s="36"/>
      <c r="R88" s="97"/>
      <c r="S88" s="74"/>
      <c r="T88" s="7" t="b">
        <f t="shared" si="30"/>
        <v>1</v>
      </c>
      <c r="U88" s="53" t="str">
        <f t="shared" si="26"/>
        <v/>
      </c>
      <c r="V88" s="10" t="str">
        <f t="shared" si="21"/>
        <v/>
      </c>
      <c r="W88" s="10" t="str">
        <f t="shared" si="22"/>
        <v/>
      </c>
      <c r="X88" s="53" t="str">
        <f t="shared" si="27"/>
        <v/>
      </c>
      <c r="Y88" s="34" t="str">
        <f t="shared" si="28"/>
        <v/>
      </c>
      <c r="Z88" s="10" t="s">
        <v>58</v>
      </c>
      <c r="AA88" s="10"/>
      <c r="AB88" s="53" t="str">
        <f t="shared" si="23"/>
        <v/>
      </c>
      <c r="AC88" s="53" t="str">
        <f>IFERROR(MID(#REF!,SEARCH("@",#REF!),9999),"")</f>
        <v/>
      </c>
      <c r="AD88" s="53" t="str">
        <f t="shared" si="24"/>
        <v/>
      </c>
      <c r="AE88" s="53" t="e">
        <f>IF(#REF!="","",OR(COUNTIF($AH$12:$AH$23,AC88)&gt;0,COUNTIF($AI$12:$AI$16,#REF!)&gt;0))</f>
        <v>#REF!</v>
      </c>
      <c r="AF88" s="53" t="str">
        <f t="shared" si="29"/>
        <v/>
      </c>
      <c r="AG88" s="34" t="str">
        <f t="shared" si="25"/>
        <v/>
      </c>
      <c r="AH88" s="10"/>
      <c r="AI88" s="10"/>
      <c r="AJ88" s="10"/>
      <c r="AO88" s="100" t="str">
        <f>IF(COUNTIF(R$13:R275,R88)&gt;1,"DUBBEL","")</f>
        <v/>
      </c>
    </row>
    <row r="89" spans="1:41" ht="15.75" customHeight="1" thickTop="1" thickBot="1" x14ac:dyDescent="0.25">
      <c r="A89" s="12" t="str">
        <f t="shared" si="19"/>
        <v/>
      </c>
      <c r="B89" s="12" t="str">
        <f t="shared" si="20"/>
        <v/>
      </c>
      <c r="C89" s="82">
        <v>77</v>
      </c>
      <c r="D89" s="32"/>
      <c r="E89" s="4"/>
      <c r="F89" s="4"/>
      <c r="G89" s="4"/>
      <c r="H89" s="5"/>
      <c r="I89" s="41"/>
      <c r="J89" s="112"/>
      <c r="K89" s="113"/>
      <c r="L89" s="35"/>
      <c r="M89" s="6"/>
      <c r="N89" s="67"/>
      <c r="O89" s="36"/>
      <c r="P89" s="36"/>
      <c r="Q89" s="36"/>
      <c r="R89" s="97"/>
      <c r="S89" s="74"/>
      <c r="T89" s="7" t="b">
        <f t="shared" si="30"/>
        <v>1</v>
      </c>
      <c r="U89" s="53" t="str">
        <f t="shared" si="26"/>
        <v/>
      </c>
      <c r="V89" s="10" t="str">
        <f t="shared" si="21"/>
        <v/>
      </c>
      <c r="W89" s="10" t="str">
        <f t="shared" si="22"/>
        <v/>
      </c>
      <c r="X89" s="53" t="str">
        <f t="shared" si="27"/>
        <v/>
      </c>
      <c r="Y89" s="34" t="str">
        <f t="shared" si="28"/>
        <v/>
      </c>
      <c r="Z89" s="10" t="s">
        <v>472</v>
      </c>
      <c r="AA89" s="10"/>
      <c r="AB89" s="53" t="str">
        <f t="shared" si="23"/>
        <v/>
      </c>
      <c r="AC89" s="53" t="str">
        <f>IFERROR(MID(#REF!,SEARCH("@",#REF!),9999),"")</f>
        <v/>
      </c>
      <c r="AD89" s="53" t="str">
        <f t="shared" si="24"/>
        <v/>
      </c>
      <c r="AE89" s="53" t="e">
        <f>IF(#REF!="","",OR(COUNTIF($AH$12:$AH$23,AC89)&gt;0,COUNTIF($AI$12:$AI$16,#REF!)&gt;0))</f>
        <v>#REF!</v>
      </c>
      <c r="AF89" s="53" t="str">
        <f t="shared" si="29"/>
        <v/>
      </c>
      <c r="AG89" s="34" t="str">
        <f t="shared" si="25"/>
        <v/>
      </c>
      <c r="AH89" s="10"/>
      <c r="AI89" s="10"/>
      <c r="AJ89" s="10"/>
      <c r="AO89" s="100" t="str">
        <f>IF(COUNTIF(R$13:R276,R89)&gt;1,"DUBBEL","")</f>
        <v/>
      </c>
    </row>
    <row r="90" spans="1:41" ht="15.75" customHeight="1" thickTop="1" thickBot="1" x14ac:dyDescent="0.25">
      <c r="A90" s="12" t="str">
        <f t="shared" si="19"/>
        <v/>
      </c>
      <c r="B90" s="12" t="str">
        <f t="shared" si="20"/>
        <v/>
      </c>
      <c r="C90" s="82">
        <v>78</v>
      </c>
      <c r="D90" s="32"/>
      <c r="E90" s="4"/>
      <c r="F90" s="4"/>
      <c r="G90" s="4"/>
      <c r="H90" s="5"/>
      <c r="I90" s="41"/>
      <c r="J90" s="112"/>
      <c r="K90" s="113"/>
      <c r="L90" s="35"/>
      <c r="M90" s="6"/>
      <c r="N90" s="67"/>
      <c r="O90" s="36"/>
      <c r="P90" s="36"/>
      <c r="Q90" s="36"/>
      <c r="R90" s="97"/>
      <c r="S90" s="74"/>
      <c r="T90" s="7" t="b">
        <f t="shared" si="30"/>
        <v>1</v>
      </c>
      <c r="U90" s="53" t="str">
        <f t="shared" si="26"/>
        <v/>
      </c>
      <c r="V90" s="10" t="str">
        <f t="shared" si="21"/>
        <v/>
      </c>
      <c r="W90" s="10" t="str">
        <f t="shared" si="22"/>
        <v/>
      </c>
      <c r="X90" s="53" t="str">
        <f t="shared" si="27"/>
        <v/>
      </c>
      <c r="Y90" s="34" t="str">
        <f t="shared" si="28"/>
        <v/>
      </c>
      <c r="Z90" s="10" t="s">
        <v>59</v>
      </c>
      <c r="AA90" s="10"/>
      <c r="AB90" s="53" t="str">
        <f t="shared" si="23"/>
        <v/>
      </c>
      <c r="AC90" s="53" t="str">
        <f>IFERROR(MID(#REF!,SEARCH("@",#REF!),9999),"")</f>
        <v/>
      </c>
      <c r="AD90" s="53" t="str">
        <f t="shared" si="24"/>
        <v/>
      </c>
      <c r="AE90" s="53" t="e">
        <f>IF(#REF!="","",OR(COUNTIF($AH$12:$AH$23,AC90)&gt;0,COUNTIF($AI$12:$AI$16,#REF!)&gt;0))</f>
        <v>#REF!</v>
      </c>
      <c r="AF90" s="53" t="str">
        <f t="shared" si="29"/>
        <v/>
      </c>
      <c r="AG90" s="34" t="str">
        <f t="shared" si="25"/>
        <v/>
      </c>
      <c r="AH90" s="10"/>
      <c r="AI90" s="10"/>
      <c r="AJ90" s="10"/>
      <c r="AO90" s="100" t="str">
        <f>IF(COUNTIF(R$13:R277,R90)&gt;1,"DUBBEL","")</f>
        <v/>
      </c>
    </row>
    <row r="91" spans="1:41" ht="15.75" customHeight="1" thickTop="1" thickBot="1" x14ac:dyDescent="0.25">
      <c r="A91" s="12" t="str">
        <f t="shared" si="19"/>
        <v/>
      </c>
      <c r="B91" s="12" t="str">
        <f t="shared" si="20"/>
        <v/>
      </c>
      <c r="C91" s="82">
        <v>79</v>
      </c>
      <c r="D91" s="32"/>
      <c r="E91" s="4"/>
      <c r="F91" s="4"/>
      <c r="G91" s="4"/>
      <c r="H91" s="5"/>
      <c r="I91" s="41"/>
      <c r="J91" s="112"/>
      <c r="K91" s="113"/>
      <c r="L91" s="35"/>
      <c r="M91" s="6"/>
      <c r="N91" s="67"/>
      <c r="O91" s="36"/>
      <c r="P91" s="36"/>
      <c r="Q91" s="36"/>
      <c r="R91" s="97"/>
      <c r="S91" s="74"/>
      <c r="T91" s="7" t="b">
        <f t="shared" si="30"/>
        <v>1</v>
      </c>
      <c r="U91" s="53" t="str">
        <f t="shared" si="26"/>
        <v/>
      </c>
      <c r="V91" s="10" t="str">
        <f t="shared" si="21"/>
        <v/>
      </c>
      <c r="W91" s="10" t="str">
        <f t="shared" si="22"/>
        <v/>
      </c>
      <c r="X91" s="53" t="str">
        <f t="shared" si="27"/>
        <v/>
      </c>
      <c r="Y91" s="34" t="str">
        <f t="shared" si="28"/>
        <v/>
      </c>
      <c r="Z91" s="10" t="s">
        <v>60</v>
      </c>
      <c r="AA91" s="10"/>
      <c r="AB91" s="53" t="str">
        <f t="shared" si="23"/>
        <v/>
      </c>
      <c r="AC91" s="53" t="str">
        <f>IFERROR(MID(#REF!,SEARCH("@",#REF!),9999),"")</f>
        <v/>
      </c>
      <c r="AD91" s="53" t="str">
        <f t="shared" si="24"/>
        <v/>
      </c>
      <c r="AE91" s="53" t="e">
        <f>IF(#REF!="","",OR(COUNTIF($AH$12:$AH$23,AC91)&gt;0,COUNTIF($AI$12:$AI$16,#REF!)&gt;0))</f>
        <v>#REF!</v>
      </c>
      <c r="AF91" s="53" t="str">
        <f t="shared" si="29"/>
        <v/>
      </c>
      <c r="AG91" s="34" t="str">
        <f t="shared" si="25"/>
        <v/>
      </c>
      <c r="AH91" s="10"/>
      <c r="AI91" s="10"/>
      <c r="AJ91" s="10"/>
      <c r="AO91" s="100" t="str">
        <f>IF(COUNTIF(R$13:R278,R91)&gt;1,"DUBBEL","")</f>
        <v/>
      </c>
    </row>
    <row r="92" spans="1:41" ht="15.75" customHeight="1" thickTop="1" thickBot="1" x14ac:dyDescent="0.25">
      <c r="A92" s="12" t="str">
        <f t="shared" si="19"/>
        <v/>
      </c>
      <c r="B92" s="12" t="str">
        <f t="shared" si="20"/>
        <v/>
      </c>
      <c r="C92" s="82">
        <v>80</v>
      </c>
      <c r="D92" s="32"/>
      <c r="E92" s="4"/>
      <c r="F92" s="4"/>
      <c r="G92" s="4"/>
      <c r="H92" s="5"/>
      <c r="I92" s="41"/>
      <c r="J92" s="112"/>
      <c r="K92" s="113"/>
      <c r="L92" s="35"/>
      <c r="M92" s="6"/>
      <c r="N92" s="67"/>
      <c r="O92" s="36"/>
      <c r="P92" s="36"/>
      <c r="Q92" s="36"/>
      <c r="R92" s="97"/>
      <c r="S92" s="74"/>
      <c r="T92" s="7" t="b">
        <f t="shared" si="30"/>
        <v>1</v>
      </c>
      <c r="U92" s="53" t="str">
        <f t="shared" si="26"/>
        <v/>
      </c>
      <c r="V92" s="10" t="str">
        <f t="shared" si="21"/>
        <v/>
      </c>
      <c r="W92" s="10" t="str">
        <f t="shared" si="22"/>
        <v/>
      </c>
      <c r="X92" s="53" t="str">
        <f t="shared" si="27"/>
        <v/>
      </c>
      <c r="Y92" s="34" t="str">
        <f t="shared" si="28"/>
        <v/>
      </c>
      <c r="Z92" s="10" t="s">
        <v>61</v>
      </c>
      <c r="AA92" s="10"/>
      <c r="AB92" s="53" t="str">
        <f t="shared" si="23"/>
        <v/>
      </c>
      <c r="AC92" s="53" t="str">
        <f>IFERROR(MID(#REF!,SEARCH("@",#REF!),9999),"")</f>
        <v/>
      </c>
      <c r="AD92" s="53" t="str">
        <f t="shared" si="24"/>
        <v/>
      </c>
      <c r="AE92" s="53" t="e">
        <f>IF(#REF!="","",OR(COUNTIF($AH$12:$AH$23,AC92)&gt;0,COUNTIF($AI$12:$AI$16,#REF!)&gt;0))</f>
        <v>#REF!</v>
      </c>
      <c r="AF92" s="53" t="str">
        <f t="shared" si="29"/>
        <v/>
      </c>
      <c r="AG92" s="34" t="str">
        <f t="shared" si="25"/>
        <v/>
      </c>
      <c r="AH92" s="10"/>
      <c r="AI92" s="10"/>
      <c r="AJ92" s="10"/>
      <c r="AO92" s="100" t="str">
        <f>IF(COUNTIF(R$13:R279,R92)&gt;1,"DUBBEL","")</f>
        <v/>
      </c>
    </row>
    <row r="93" spans="1:41" ht="15.75" customHeight="1" thickTop="1" thickBot="1" x14ac:dyDescent="0.25">
      <c r="A93" s="12" t="str">
        <f t="shared" si="19"/>
        <v/>
      </c>
      <c r="B93" s="12" t="str">
        <f t="shared" si="20"/>
        <v/>
      </c>
      <c r="C93" s="82">
        <v>81</v>
      </c>
      <c r="D93" s="32"/>
      <c r="E93" s="4"/>
      <c r="F93" s="4"/>
      <c r="G93" s="4"/>
      <c r="H93" s="5"/>
      <c r="I93" s="41"/>
      <c r="J93" s="112"/>
      <c r="K93" s="113"/>
      <c r="L93" s="35"/>
      <c r="M93" s="6"/>
      <c r="N93" s="67"/>
      <c r="O93" s="36"/>
      <c r="P93" s="36"/>
      <c r="Q93" s="36"/>
      <c r="R93" s="97"/>
      <c r="S93" s="74"/>
      <c r="T93" s="7" t="b">
        <f t="shared" si="30"/>
        <v>1</v>
      </c>
      <c r="U93" s="53" t="str">
        <f t="shared" si="26"/>
        <v/>
      </c>
      <c r="V93" s="10" t="str">
        <f t="shared" si="21"/>
        <v/>
      </c>
      <c r="W93" s="10" t="str">
        <f t="shared" si="22"/>
        <v/>
      </c>
      <c r="X93" s="53" t="str">
        <f t="shared" si="27"/>
        <v/>
      </c>
      <c r="Y93" s="34" t="str">
        <f t="shared" si="28"/>
        <v/>
      </c>
      <c r="Z93" s="10" t="s">
        <v>62</v>
      </c>
      <c r="AA93" s="10"/>
      <c r="AB93" s="53" t="str">
        <f t="shared" si="23"/>
        <v/>
      </c>
      <c r="AC93" s="53" t="str">
        <f>IFERROR(MID(#REF!,SEARCH("@",#REF!),9999),"")</f>
        <v/>
      </c>
      <c r="AD93" s="53" t="str">
        <f t="shared" si="24"/>
        <v/>
      </c>
      <c r="AE93" s="53" t="e">
        <f>IF(#REF!="","",OR(COUNTIF($AH$12:$AH$23,AC93)&gt;0,COUNTIF($AI$12:$AI$16,#REF!)&gt;0))</f>
        <v>#REF!</v>
      </c>
      <c r="AF93" s="53" t="str">
        <f t="shared" si="29"/>
        <v/>
      </c>
      <c r="AG93" s="34" t="str">
        <f t="shared" si="25"/>
        <v/>
      </c>
      <c r="AH93" s="10"/>
      <c r="AI93" s="10"/>
      <c r="AJ93" s="10"/>
      <c r="AO93" s="100" t="str">
        <f>IF(COUNTIF(R$13:R280,R93)&gt;1,"DUBBEL","")</f>
        <v/>
      </c>
    </row>
    <row r="94" spans="1:41" ht="15.75" customHeight="1" thickTop="1" thickBot="1" x14ac:dyDescent="0.25">
      <c r="A94" s="12" t="str">
        <f t="shared" si="19"/>
        <v/>
      </c>
      <c r="B94" s="12" t="str">
        <f t="shared" si="20"/>
        <v/>
      </c>
      <c r="C94" s="82">
        <v>82</v>
      </c>
      <c r="D94" s="32"/>
      <c r="E94" s="4"/>
      <c r="F94" s="4"/>
      <c r="G94" s="4"/>
      <c r="H94" s="5"/>
      <c r="I94" s="41"/>
      <c r="J94" s="112"/>
      <c r="K94" s="113"/>
      <c r="L94" s="35"/>
      <c r="M94" s="6"/>
      <c r="N94" s="67"/>
      <c r="O94" s="36"/>
      <c r="P94" s="36"/>
      <c r="Q94" s="36"/>
      <c r="R94" s="97"/>
      <c r="S94" s="74"/>
      <c r="T94" s="7" t="b">
        <f t="shared" si="30"/>
        <v>1</v>
      </c>
      <c r="U94" s="53" t="str">
        <f t="shared" si="26"/>
        <v/>
      </c>
      <c r="V94" s="10" t="str">
        <f t="shared" si="21"/>
        <v/>
      </c>
      <c r="W94" s="10" t="str">
        <f t="shared" si="22"/>
        <v/>
      </c>
      <c r="X94" s="53" t="str">
        <f t="shared" si="27"/>
        <v/>
      </c>
      <c r="Y94" s="34" t="str">
        <f t="shared" si="28"/>
        <v/>
      </c>
      <c r="Z94" s="10" t="s">
        <v>63</v>
      </c>
      <c r="AA94" s="10"/>
      <c r="AB94" s="53" t="str">
        <f t="shared" si="23"/>
        <v/>
      </c>
      <c r="AC94" s="53" t="str">
        <f>IFERROR(MID(#REF!,SEARCH("@",#REF!),9999),"")</f>
        <v/>
      </c>
      <c r="AD94" s="53" t="str">
        <f t="shared" si="24"/>
        <v/>
      </c>
      <c r="AE94" s="53" t="e">
        <f>IF(#REF!="","",OR(COUNTIF($AH$12:$AH$23,AC94)&gt;0,COUNTIF($AI$12:$AI$16,#REF!)&gt;0))</f>
        <v>#REF!</v>
      </c>
      <c r="AF94" s="53" t="str">
        <f t="shared" si="29"/>
        <v/>
      </c>
      <c r="AG94" s="34" t="str">
        <f t="shared" si="25"/>
        <v/>
      </c>
      <c r="AH94" s="10"/>
      <c r="AI94" s="10"/>
      <c r="AJ94" s="10"/>
      <c r="AO94" s="100" t="str">
        <f>IF(COUNTIF(R$13:R281,R94)&gt;1,"DUBBEL","")</f>
        <v/>
      </c>
    </row>
    <row r="95" spans="1:41" ht="15.75" customHeight="1" thickTop="1" thickBot="1" x14ac:dyDescent="0.25">
      <c r="A95" s="12" t="str">
        <f t="shared" si="19"/>
        <v/>
      </c>
      <c r="B95" s="12" t="str">
        <f t="shared" si="20"/>
        <v/>
      </c>
      <c r="C95" s="82">
        <v>83</v>
      </c>
      <c r="D95" s="32"/>
      <c r="E95" s="4"/>
      <c r="F95" s="4"/>
      <c r="G95" s="4"/>
      <c r="H95" s="5"/>
      <c r="I95" s="41"/>
      <c r="J95" s="112"/>
      <c r="K95" s="113"/>
      <c r="L95" s="35"/>
      <c r="M95" s="6"/>
      <c r="N95" s="67"/>
      <c r="O95" s="36"/>
      <c r="P95" s="36"/>
      <c r="Q95" s="36"/>
      <c r="R95" s="97"/>
      <c r="S95" s="74"/>
      <c r="T95" s="7" t="b">
        <f t="shared" si="30"/>
        <v>1</v>
      </c>
      <c r="U95" s="53" t="str">
        <f t="shared" si="26"/>
        <v/>
      </c>
      <c r="V95" s="10" t="str">
        <f t="shared" si="21"/>
        <v/>
      </c>
      <c r="W95" s="10" t="str">
        <f t="shared" si="22"/>
        <v/>
      </c>
      <c r="X95" s="53" t="str">
        <f t="shared" si="27"/>
        <v/>
      </c>
      <c r="Y95" s="34" t="str">
        <f t="shared" si="28"/>
        <v/>
      </c>
      <c r="Z95" s="10" t="s">
        <v>64</v>
      </c>
      <c r="AA95" s="10"/>
      <c r="AB95" s="53" t="str">
        <f t="shared" si="23"/>
        <v/>
      </c>
      <c r="AC95" s="53" t="str">
        <f>IFERROR(MID(#REF!,SEARCH("@",#REF!),9999),"")</f>
        <v/>
      </c>
      <c r="AD95" s="53" t="str">
        <f t="shared" si="24"/>
        <v/>
      </c>
      <c r="AE95" s="53" t="e">
        <f>IF(#REF!="","",OR(COUNTIF($AH$12:$AH$23,AC95)&gt;0,COUNTIF($AI$12:$AI$16,#REF!)&gt;0))</f>
        <v>#REF!</v>
      </c>
      <c r="AF95" s="53" t="str">
        <f t="shared" si="29"/>
        <v/>
      </c>
      <c r="AG95" s="34" t="str">
        <f t="shared" si="25"/>
        <v/>
      </c>
      <c r="AH95" s="10"/>
      <c r="AI95" s="10"/>
      <c r="AJ95" s="10"/>
      <c r="AO95" s="100" t="str">
        <f>IF(COUNTIF(R$13:R282,R95)&gt;1,"DUBBEL","")</f>
        <v/>
      </c>
    </row>
    <row r="96" spans="1:41" ht="15.75" customHeight="1" thickTop="1" thickBot="1" x14ac:dyDescent="0.25">
      <c r="A96" s="12" t="str">
        <f t="shared" si="19"/>
        <v/>
      </c>
      <c r="B96" s="12" t="str">
        <f t="shared" si="20"/>
        <v/>
      </c>
      <c r="C96" s="82">
        <v>84</v>
      </c>
      <c r="D96" s="32"/>
      <c r="E96" s="4"/>
      <c r="F96" s="4"/>
      <c r="G96" s="4"/>
      <c r="H96" s="5"/>
      <c r="I96" s="41"/>
      <c r="J96" s="112"/>
      <c r="K96" s="113"/>
      <c r="L96" s="35"/>
      <c r="M96" s="6"/>
      <c r="N96" s="67"/>
      <c r="O96" s="36"/>
      <c r="P96" s="36"/>
      <c r="Q96" s="36"/>
      <c r="R96" s="97"/>
      <c r="S96" s="74"/>
      <c r="T96" s="7" t="b">
        <f t="shared" si="30"/>
        <v>1</v>
      </c>
      <c r="U96" s="53" t="str">
        <f t="shared" si="26"/>
        <v/>
      </c>
      <c r="V96" s="10" t="str">
        <f t="shared" si="21"/>
        <v/>
      </c>
      <c r="W96" s="10" t="str">
        <f t="shared" si="22"/>
        <v/>
      </c>
      <c r="X96" s="53" t="str">
        <f t="shared" si="27"/>
        <v/>
      </c>
      <c r="Y96" s="34" t="str">
        <f t="shared" si="28"/>
        <v/>
      </c>
      <c r="Z96" s="10" t="s">
        <v>473</v>
      </c>
      <c r="AA96" s="10"/>
      <c r="AB96" s="53" t="str">
        <f t="shared" si="23"/>
        <v/>
      </c>
      <c r="AC96" s="53" t="str">
        <f>IFERROR(MID(#REF!,SEARCH("@",#REF!),9999),"")</f>
        <v/>
      </c>
      <c r="AD96" s="53" t="str">
        <f t="shared" si="24"/>
        <v/>
      </c>
      <c r="AE96" s="53" t="e">
        <f>IF(#REF!="","",OR(COUNTIF($AH$12:$AH$23,AC96)&gt;0,COUNTIF($AI$12:$AI$16,#REF!)&gt;0))</f>
        <v>#REF!</v>
      </c>
      <c r="AF96" s="53" t="str">
        <f t="shared" si="29"/>
        <v/>
      </c>
      <c r="AG96" s="34" t="str">
        <f t="shared" si="25"/>
        <v/>
      </c>
      <c r="AH96" s="10"/>
      <c r="AI96" s="10"/>
      <c r="AJ96" s="10"/>
      <c r="AO96" s="100" t="str">
        <f>IF(COUNTIF(R$13:R283,R96)&gt;1,"DUBBEL","")</f>
        <v/>
      </c>
    </row>
    <row r="97" spans="1:41" ht="15.75" customHeight="1" thickTop="1" thickBot="1" x14ac:dyDescent="0.25">
      <c r="A97" s="12" t="str">
        <f t="shared" si="19"/>
        <v/>
      </c>
      <c r="B97" s="12" t="str">
        <f t="shared" si="20"/>
        <v/>
      </c>
      <c r="C97" s="82">
        <v>85</v>
      </c>
      <c r="D97" s="32"/>
      <c r="E97" s="4"/>
      <c r="F97" s="4"/>
      <c r="G97" s="4"/>
      <c r="H97" s="5"/>
      <c r="I97" s="41"/>
      <c r="J97" s="112"/>
      <c r="K97" s="113"/>
      <c r="L97" s="35"/>
      <c r="M97" s="6"/>
      <c r="N97" s="67"/>
      <c r="O97" s="36"/>
      <c r="P97" s="36"/>
      <c r="Q97" s="36"/>
      <c r="R97" s="97"/>
      <c r="S97" s="74"/>
      <c r="T97" s="7" t="b">
        <f t="shared" si="30"/>
        <v>1</v>
      </c>
      <c r="U97" s="53" t="str">
        <f t="shared" si="26"/>
        <v/>
      </c>
      <c r="V97" s="10" t="str">
        <f t="shared" si="21"/>
        <v/>
      </c>
      <c r="W97" s="10" t="str">
        <f t="shared" si="22"/>
        <v/>
      </c>
      <c r="X97" s="53" t="str">
        <f t="shared" si="27"/>
        <v/>
      </c>
      <c r="Y97" s="34" t="str">
        <f t="shared" si="28"/>
        <v/>
      </c>
      <c r="Z97" s="10" t="s">
        <v>65</v>
      </c>
      <c r="AA97" s="10"/>
      <c r="AB97" s="53" t="str">
        <f t="shared" si="23"/>
        <v/>
      </c>
      <c r="AC97" s="53" t="str">
        <f>IFERROR(MID(#REF!,SEARCH("@",#REF!),9999),"")</f>
        <v/>
      </c>
      <c r="AD97" s="53" t="str">
        <f t="shared" si="24"/>
        <v/>
      </c>
      <c r="AE97" s="53" t="e">
        <f>IF(#REF!="","",OR(COUNTIF($AH$12:$AH$23,AC97)&gt;0,COUNTIF($AI$12:$AI$16,#REF!)&gt;0))</f>
        <v>#REF!</v>
      </c>
      <c r="AF97" s="53" t="str">
        <f t="shared" si="29"/>
        <v/>
      </c>
      <c r="AG97" s="34" t="str">
        <f t="shared" si="25"/>
        <v/>
      </c>
      <c r="AH97" s="10"/>
      <c r="AI97" s="10"/>
      <c r="AJ97" s="10"/>
      <c r="AO97" s="100" t="str">
        <f>IF(COUNTIF(R$13:R284,R97)&gt;1,"DUBBEL","")</f>
        <v/>
      </c>
    </row>
    <row r="98" spans="1:41" ht="15.75" customHeight="1" thickTop="1" thickBot="1" x14ac:dyDescent="0.25">
      <c r="A98" s="12" t="str">
        <f t="shared" si="19"/>
        <v/>
      </c>
      <c r="B98" s="12" t="str">
        <f t="shared" si="20"/>
        <v/>
      </c>
      <c r="C98" s="82">
        <v>86</v>
      </c>
      <c r="D98" s="32"/>
      <c r="E98" s="4"/>
      <c r="F98" s="4"/>
      <c r="G98" s="4"/>
      <c r="H98" s="5"/>
      <c r="I98" s="41"/>
      <c r="J98" s="112"/>
      <c r="K98" s="113"/>
      <c r="L98" s="35"/>
      <c r="M98" s="6"/>
      <c r="N98" s="67"/>
      <c r="O98" s="36"/>
      <c r="P98" s="36"/>
      <c r="Q98" s="36"/>
      <c r="R98" s="97"/>
      <c r="S98" s="74"/>
      <c r="T98" s="7" t="b">
        <f t="shared" si="30"/>
        <v>1</v>
      </c>
      <c r="U98" s="53" t="str">
        <f t="shared" si="26"/>
        <v/>
      </c>
      <c r="V98" s="10" t="str">
        <f t="shared" si="21"/>
        <v/>
      </c>
      <c r="W98" s="10" t="str">
        <f t="shared" si="22"/>
        <v/>
      </c>
      <c r="X98" s="53" t="str">
        <f t="shared" si="27"/>
        <v/>
      </c>
      <c r="Y98" s="34" t="str">
        <f t="shared" si="28"/>
        <v/>
      </c>
      <c r="Z98" s="10" t="s">
        <v>66</v>
      </c>
      <c r="AA98" s="10"/>
      <c r="AB98" s="53" t="str">
        <f t="shared" si="23"/>
        <v/>
      </c>
      <c r="AC98" s="53" t="str">
        <f>IFERROR(MID(#REF!,SEARCH("@",#REF!),9999),"")</f>
        <v/>
      </c>
      <c r="AD98" s="53" t="str">
        <f t="shared" si="24"/>
        <v/>
      </c>
      <c r="AE98" s="53" t="e">
        <f>IF(#REF!="","",OR(COUNTIF($AH$12:$AH$23,AC98)&gt;0,COUNTIF($AI$12:$AI$16,#REF!)&gt;0))</f>
        <v>#REF!</v>
      </c>
      <c r="AF98" s="53" t="str">
        <f t="shared" si="29"/>
        <v/>
      </c>
      <c r="AG98" s="34" t="str">
        <f t="shared" si="25"/>
        <v/>
      </c>
      <c r="AH98" s="10"/>
      <c r="AI98" s="10"/>
      <c r="AJ98" s="10"/>
      <c r="AO98" s="100" t="str">
        <f>IF(COUNTIF(R$13:R285,R98)&gt;1,"DUBBEL","")</f>
        <v/>
      </c>
    </row>
    <row r="99" spans="1:41" ht="15.75" customHeight="1" thickTop="1" thickBot="1" x14ac:dyDescent="0.25">
      <c r="A99" s="12" t="str">
        <f t="shared" si="19"/>
        <v/>
      </c>
      <c r="B99" s="12" t="str">
        <f t="shared" si="20"/>
        <v/>
      </c>
      <c r="C99" s="82">
        <v>87</v>
      </c>
      <c r="D99" s="32"/>
      <c r="E99" s="4"/>
      <c r="F99" s="4"/>
      <c r="G99" s="4"/>
      <c r="H99" s="5"/>
      <c r="I99" s="41"/>
      <c r="J99" s="112"/>
      <c r="K99" s="113"/>
      <c r="L99" s="35"/>
      <c r="M99" s="6"/>
      <c r="N99" s="67"/>
      <c r="O99" s="36"/>
      <c r="P99" s="36"/>
      <c r="Q99" s="36"/>
      <c r="R99" s="97"/>
      <c r="S99" s="74"/>
      <c r="T99" s="7" t="b">
        <f t="shared" si="30"/>
        <v>1</v>
      </c>
      <c r="U99" s="53" t="str">
        <f t="shared" si="26"/>
        <v/>
      </c>
      <c r="V99" s="10" t="str">
        <f t="shared" si="21"/>
        <v/>
      </c>
      <c r="W99" s="10" t="str">
        <f t="shared" si="22"/>
        <v/>
      </c>
      <c r="X99" s="53" t="str">
        <f t="shared" si="27"/>
        <v/>
      </c>
      <c r="Y99" s="34" t="str">
        <f t="shared" si="28"/>
        <v/>
      </c>
      <c r="Z99" s="10" t="s">
        <v>67</v>
      </c>
      <c r="AA99" s="10"/>
      <c r="AB99" s="53" t="str">
        <f t="shared" si="23"/>
        <v/>
      </c>
      <c r="AC99" s="53" t="str">
        <f>IFERROR(MID(#REF!,SEARCH("@",#REF!),9999),"")</f>
        <v/>
      </c>
      <c r="AD99" s="53" t="str">
        <f t="shared" si="24"/>
        <v/>
      </c>
      <c r="AE99" s="53" t="e">
        <f>IF(#REF!="","",OR(COUNTIF($AH$12:$AH$23,AC99)&gt;0,COUNTIF($AI$12:$AI$16,#REF!)&gt;0))</f>
        <v>#REF!</v>
      </c>
      <c r="AF99" s="53" t="str">
        <f t="shared" si="29"/>
        <v/>
      </c>
      <c r="AG99" s="34" t="str">
        <f t="shared" si="25"/>
        <v/>
      </c>
      <c r="AH99" s="10"/>
      <c r="AI99" s="10"/>
      <c r="AJ99" s="10"/>
      <c r="AO99" s="100" t="str">
        <f>IF(COUNTIF(R$13:R286,R99)&gt;1,"DUBBEL","")</f>
        <v/>
      </c>
    </row>
    <row r="100" spans="1:41" ht="15.75" customHeight="1" thickTop="1" thickBot="1" x14ac:dyDescent="0.25">
      <c r="A100" s="12" t="str">
        <f t="shared" si="19"/>
        <v/>
      </c>
      <c r="B100" s="12" t="str">
        <f t="shared" si="20"/>
        <v/>
      </c>
      <c r="C100" s="82">
        <v>88</v>
      </c>
      <c r="D100" s="32"/>
      <c r="E100" s="4"/>
      <c r="F100" s="4"/>
      <c r="G100" s="4"/>
      <c r="H100" s="5"/>
      <c r="I100" s="41"/>
      <c r="J100" s="112"/>
      <c r="K100" s="113"/>
      <c r="L100" s="35"/>
      <c r="M100" s="6"/>
      <c r="N100" s="67"/>
      <c r="O100" s="36"/>
      <c r="P100" s="36"/>
      <c r="Q100" s="36"/>
      <c r="R100" s="97"/>
      <c r="S100" s="74"/>
      <c r="T100" s="7" t="b">
        <f t="shared" si="30"/>
        <v>1</v>
      </c>
      <c r="U100" s="53" t="str">
        <f t="shared" si="26"/>
        <v/>
      </c>
      <c r="V100" s="10" t="str">
        <f t="shared" si="21"/>
        <v/>
      </c>
      <c r="W100" s="10" t="str">
        <f t="shared" si="22"/>
        <v/>
      </c>
      <c r="X100" s="53" t="str">
        <f t="shared" si="27"/>
        <v/>
      </c>
      <c r="Y100" s="34" t="str">
        <f t="shared" si="28"/>
        <v/>
      </c>
      <c r="Z100" s="10" t="s">
        <v>68</v>
      </c>
      <c r="AA100" s="10"/>
      <c r="AB100" s="53" t="str">
        <f t="shared" si="23"/>
        <v/>
      </c>
      <c r="AC100" s="53" t="str">
        <f>IFERROR(MID(#REF!,SEARCH("@",#REF!),9999),"")</f>
        <v/>
      </c>
      <c r="AD100" s="53" t="str">
        <f t="shared" si="24"/>
        <v/>
      </c>
      <c r="AE100" s="53" t="e">
        <f>IF(#REF!="","",OR(COUNTIF($AH$12:$AH$23,AC100)&gt;0,COUNTIF($AI$12:$AI$16,#REF!)&gt;0))</f>
        <v>#REF!</v>
      </c>
      <c r="AF100" s="53" t="str">
        <f t="shared" si="29"/>
        <v/>
      </c>
      <c r="AG100" s="34" t="str">
        <f t="shared" si="25"/>
        <v/>
      </c>
      <c r="AH100" s="10"/>
      <c r="AI100" s="10"/>
      <c r="AJ100" s="10"/>
      <c r="AO100" s="100" t="str">
        <f>IF(COUNTIF(R$13:R287,R100)&gt;1,"DUBBEL","")</f>
        <v/>
      </c>
    </row>
    <row r="101" spans="1:41" ht="15.75" customHeight="1" thickTop="1" thickBot="1" x14ac:dyDescent="0.25">
      <c r="A101" s="12" t="str">
        <f t="shared" si="19"/>
        <v/>
      </c>
      <c r="B101" s="12" t="str">
        <f t="shared" si="20"/>
        <v/>
      </c>
      <c r="C101" s="82">
        <v>89</v>
      </c>
      <c r="D101" s="32"/>
      <c r="E101" s="4"/>
      <c r="F101" s="4"/>
      <c r="G101" s="4"/>
      <c r="H101" s="5"/>
      <c r="I101" s="41"/>
      <c r="J101" s="112"/>
      <c r="K101" s="113"/>
      <c r="L101" s="35"/>
      <c r="M101" s="6"/>
      <c r="N101" s="67"/>
      <c r="O101" s="36"/>
      <c r="P101" s="36"/>
      <c r="Q101" s="36"/>
      <c r="R101" s="97"/>
      <c r="S101" s="74"/>
      <c r="T101" s="7" t="b">
        <f t="shared" si="30"/>
        <v>1</v>
      </c>
      <c r="U101" s="53" t="str">
        <f t="shared" si="26"/>
        <v/>
      </c>
      <c r="V101" s="10" t="str">
        <f t="shared" si="21"/>
        <v/>
      </c>
      <c r="W101" s="10" t="str">
        <f t="shared" si="22"/>
        <v/>
      </c>
      <c r="X101" s="53" t="str">
        <f t="shared" si="27"/>
        <v/>
      </c>
      <c r="Y101" s="34" t="str">
        <f t="shared" si="28"/>
        <v/>
      </c>
      <c r="Z101" s="10" t="s">
        <v>69</v>
      </c>
      <c r="AA101" s="10"/>
      <c r="AB101" s="53" t="str">
        <f t="shared" si="23"/>
        <v/>
      </c>
      <c r="AC101" s="53" t="str">
        <f>IFERROR(MID(#REF!,SEARCH("@",#REF!),9999),"")</f>
        <v/>
      </c>
      <c r="AD101" s="53" t="str">
        <f t="shared" si="24"/>
        <v/>
      </c>
      <c r="AE101" s="53" t="e">
        <f>IF(#REF!="","",OR(COUNTIF($AH$12:$AH$23,AC101)&gt;0,COUNTIF($AI$12:$AI$16,#REF!)&gt;0))</f>
        <v>#REF!</v>
      </c>
      <c r="AF101" s="53" t="str">
        <f t="shared" si="29"/>
        <v/>
      </c>
      <c r="AG101" s="34" t="str">
        <f t="shared" si="25"/>
        <v/>
      </c>
      <c r="AH101" s="10"/>
      <c r="AI101" s="10"/>
      <c r="AJ101" s="10"/>
      <c r="AO101" s="100" t="str">
        <f>IF(COUNTIF(R$13:R288,R101)&gt;1,"DUBBEL","")</f>
        <v/>
      </c>
    </row>
    <row r="102" spans="1:41" ht="15.75" customHeight="1" thickTop="1" thickBot="1" x14ac:dyDescent="0.25">
      <c r="A102" s="12" t="str">
        <f t="shared" si="19"/>
        <v/>
      </c>
      <c r="B102" s="12" t="str">
        <f t="shared" si="20"/>
        <v/>
      </c>
      <c r="C102" s="82">
        <v>90</v>
      </c>
      <c r="D102" s="32"/>
      <c r="E102" s="4"/>
      <c r="F102" s="4"/>
      <c r="G102" s="4"/>
      <c r="H102" s="5"/>
      <c r="I102" s="41"/>
      <c r="J102" s="112"/>
      <c r="K102" s="113"/>
      <c r="L102" s="35"/>
      <c r="M102" s="6"/>
      <c r="N102" s="67"/>
      <c r="O102" s="36"/>
      <c r="P102" s="36"/>
      <c r="Q102" s="36"/>
      <c r="R102" s="97"/>
      <c r="S102" s="74"/>
      <c r="T102" s="7" t="b">
        <f t="shared" si="30"/>
        <v>1</v>
      </c>
      <c r="U102" s="53" t="str">
        <f t="shared" si="26"/>
        <v/>
      </c>
      <c r="V102" s="10" t="str">
        <f t="shared" si="21"/>
        <v/>
      </c>
      <c r="W102" s="10" t="str">
        <f t="shared" si="22"/>
        <v/>
      </c>
      <c r="X102" s="53" t="str">
        <f t="shared" si="27"/>
        <v/>
      </c>
      <c r="Y102" s="34" t="str">
        <f t="shared" si="28"/>
        <v/>
      </c>
      <c r="Z102" s="10" t="s">
        <v>70</v>
      </c>
      <c r="AA102" s="10"/>
      <c r="AB102" s="53" t="str">
        <f t="shared" si="23"/>
        <v/>
      </c>
      <c r="AC102" s="53" t="str">
        <f>IFERROR(MID(#REF!,SEARCH("@",#REF!),9999),"")</f>
        <v/>
      </c>
      <c r="AD102" s="53" t="str">
        <f t="shared" si="24"/>
        <v/>
      </c>
      <c r="AE102" s="53" t="e">
        <f>IF(#REF!="","",OR(COUNTIF($AH$12:$AH$23,AC102)&gt;0,COUNTIF($AI$12:$AI$16,#REF!)&gt;0))</f>
        <v>#REF!</v>
      </c>
      <c r="AF102" s="53" t="str">
        <f t="shared" si="29"/>
        <v/>
      </c>
      <c r="AG102" s="34" t="str">
        <f t="shared" si="25"/>
        <v/>
      </c>
      <c r="AH102" s="10"/>
      <c r="AI102" s="10"/>
      <c r="AJ102" s="10"/>
      <c r="AO102" s="100" t="str">
        <f>IF(COUNTIF(R$13:R289,R102)&gt;1,"DUBBEL","")</f>
        <v/>
      </c>
    </row>
    <row r="103" spans="1:41" ht="15.75" customHeight="1" thickTop="1" thickBot="1" x14ac:dyDescent="0.25">
      <c r="A103" s="12" t="str">
        <f t="shared" si="19"/>
        <v/>
      </c>
      <c r="B103" s="12" t="str">
        <f t="shared" si="20"/>
        <v/>
      </c>
      <c r="C103" s="82">
        <v>91</v>
      </c>
      <c r="D103" s="32"/>
      <c r="E103" s="4"/>
      <c r="F103" s="4"/>
      <c r="G103" s="4"/>
      <c r="H103" s="5"/>
      <c r="I103" s="41"/>
      <c r="J103" s="112"/>
      <c r="K103" s="113"/>
      <c r="L103" s="35"/>
      <c r="M103" s="6"/>
      <c r="N103" s="67"/>
      <c r="O103" s="36"/>
      <c r="P103" s="36"/>
      <c r="Q103" s="36"/>
      <c r="R103" s="97"/>
      <c r="S103" s="74"/>
      <c r="T103" s="7" t="b">
        <f t="shared" si="30"/>
        <v>1</v>
      </c>
      <c r="U103" s="53" t="str">
        <f t="shared" si="26"/>
        <v/>
      </c>
      <c r="V103" s="10" t="str">
        <f t="shared" si="21"/>
        <v/>
      </c>
      <c r="W103" s="10" t="str">
        <f t="shared" si="22"/>
        <v/>
      </c>
      <c r="X103" s="53" t="str">
        <f t="shared" si="27"/>
        <v/>
      </c>
      <c r="Y103" s="34" t="str">
        <f t="shared" si="28"/>
        <v/>
      </c>
      <c r="Z103" s="10" t="s">
        <v>71</v>
      </c>
      <c r="AA103" s="10"/>
      <c r="AB103" s="53" t="str">
        <f t="shared" si="23"/>
        <v/>
      </c>
      <c r="AC103" s="53" t="str">
        <f>IFERROR(MID(#REF!,SEARCH("@",#REF!),9999),"")</f>
        <v/>
      </c>
      <c r="AD103" s="53" t="str">
        <f t="shared" si="24"/>
        <v/>
      </c>
      <c r="AE103" s="53" t="e">
        <f>IF(#REF!="","",OR(COUNTIF($AH$12:$AH$23,AC103)&gt;0,COUNTIF($AI$12:$AI$16,#REF!)&gt;0))</f>
        <v>#REF!</v>
      </c>
      <c r="AF103" s="53" t="str">
        <f t="shared" si="29"/>
        <v/>
      </c>
      <c r="AG103" s="34" t="str">
        <f t="shared" si="25"/>
        <v/>
      </c>
      <c r="AH103" s="10"/>
      <c r="AI103" s="10"/>
      <c r="AJ103" s="10"/>
      <c r="AO103" s="100" t="str">
        <f>IF(COUNTIF(R$13:R290,R103)&gt;1,"DUBBEL","")</f>
        <v/>
      </c>
    </row>
    <row r="104" spans="1:41" ht="15.75" customHeight="1" thickTop="1" thickBot="1" x14ac:dyDescent="0.25">
      <c r="A104" s="12" t="str">
        <f t="shared" si="19"/>
        <v/>
      </c>
      <c r="B104" s="12" t="str">
        <f t="shared" si="20"/>
        <v/>
      </c>
      <c r="C104" s="82">
        <v>92</v>
      </c>
      <c r="D104" s="32"/>
      <c r="E104" s="4"/>
      <c r="F104" s="4"/>
      <c r="G104" s="4"/>
      <c r="H104" s="5"/>
      <c r="I104" s="41"/>
      <c r="J104" s="112"/>
      <c r="K104" s="113"/>
      <c r="L104" s="35"/>
      <c r="M104" s="6"/>
      <c r="N104" s="67"/>
      <c r="O104" s="36"/>
      <c r="P104" s="36"/>
      <c r="Q104" s="36"/>
      <c r="R104" s="97"/>
      <c r="S104" s="74"/>
      <c r="T104" s="7" t="b">
        <f t="shared" si="30"/>
        <v>1</v>
      </c>
      <c r="U104" s="53" t="str">
        <f t="shared" si="26"/>
        <v/>
      </c>
      <c r="V104" s="10" t="str">
        <f t="shared" si="21"/>
        <v/>
      </c>
      <c r="W104" s="10" t="str">
        <f t="shared" si="22"/>
        <v/>
      </c>
      <c r="X104" s="53" t="str">
        <f t="shared" si="27"/>
        <v/>
      </c>
      <c r="Y104" s="34" t="str">
        <f t="shared" si="28"/>
        <v/>
      </c>
      <c r="Z104" s="10" t="s">
        <v>72</v>
      </c>
      <c r="AA104" s="10"/>
      <c r="AB104" s="53" t="str">
        <f t="shared" si="23"/>
        <v/>
      </c>
      <c r="AC104" s="53" t="str">
        <f>IFERROR(MID(#REF!,SEARCH("@",#REF!),9999),"")</f>
        <v/>
      </c>
      <c r="AD104" s="53" t="str">
        <f t="shared" si="24"/>
        <v/>
      </c>
      <c r="AE104" s="53" t="e">
        <f>IF(#REF!="","",OR(COUNTIF($AH$12:$AH$23,AC104)&gt;0,COUNTIF($AI$12:$AI$16,#REF!)&gt;0))</f>
        <v>#REF!</v>
      </c>
      <c r="AF104" s="53" t="str">
        <f t="shared" si="29"/>
        <v/>
      </c>
      <c r="AG104" s="34" t="str">
        <f t="shared" si="25"/>
        <v/>
      </c>
      <c r="AH104" s="10"/>
      <c r="AI104" s="10"/>
      <c r="AJ104" s="10"/>
      <c r="AO104" s="100" t="str">
        <f>IF(COUNTIF(R$13:R291,R104)&gt;1,"DUBBEL","")</f>
        <v/>
      </c>
    </row>
    <row r="105" spans="1:41" ht="15.75" customHeight="1" thickTop="1" thickBot="1" x14ac:dyDescent="0.25">
      <c r="A105" s="12" t="str">
        <f t="shared" si="19"/>
        <v/>
      </c>
      <c r="B105" s="12" t="str">
        <f t="shared" si="20"/>
        <v/>
      </c>
      <c r="C105" s="82">
        <v>93</v>
      </c>
      <c r="D105" s="32"/>
      <c r="E105" s="4"/>
      <c r="F105" s="4"/>
      <c r="G105" s="4"/>
      <c r="H105" s="5"/>
      <c r="I105" s="41"/>
      <c r="J105" s="112"/>
      <c r="K105" s="113"/>
      <c r="L105" s="35"/>
      <c r="M105" s="6"/>
      <c r="N105" s="67"/>
      <c r="O105" s="36"/>
      <c r="P105" s="36"/>
      <c r="Q105" s="36"/>
      <c r="R105" s="97"/>
      <c r="S105" s="74"/>
      <c r="T105" s="7" t="b">
        <f t="shared" si="30"/>
        <v>1</v>
      </c>
      <c r="U105" s="53" t="str">
        <f t="shared" si="26"/>
        <v/>
      </c>
      <c r="V105" s="10" t="str">
        <f t="shared" si="21"/>
        <v/>
      </c>
      <c r="W105" s="10" t="str">
        <f t="shared" si="22"/>
        <v/>
      </c>
      <c r="X105" s="53" t="str">
        <f t="shared" si="27"/>
        <v/>
      </c>
      <c r="Y105" s="34" t="str">
        <f t="shared" si="28"/>
        <v/>
      </c>
      <c r="Z105" s="10" t="s">
        <v>73</v>
      </c>
      <c r="AA105" s="10"/>
      <c r="AB105" s="53" t="str">
        <f t="shared" si="23"/>
        <v/>
      </c>
      <c r="AC105" s="53" t="str">
        <f>IFERROR(MID(#REF!,SEARCH("@",#REF!),9999),"")</f>
        <v/>
      </c>
      <c r="AD105" s="53" t="str">
        <f t="shared" si="24"/>
        <v/>
      </c>
      <c r="AE105" s="53" t="e">
        <f>IF(#REF!="","",OR(COUNTIF($AH$12:$AH$23,AC105)&gt;0,COUNTIF($AI$12:$AI$16,#REF!)&gt;0))</f>
        <v>#REF!</v>
      </c>
      <c r="AF105" s="53" t="str">
        <f t="shared" si="29"/>
        <v/>
      </c>
      <c r="AG105" s="34" t="str">
        <f t="shared" si="25"/>
        <v/>
      </c>
      <c r="AH105" s="10"/>
      <c r="AI105" s="10"/>
      <c r="AJ105" s="10"/>
      <c r="AO105" s="100" t="str">
        <f>IF(COUNTIF(R$13:R292,R105)&gt;1,"DUBBEL","")</f>
        <v/>
      </c>
    </row>
    <row r="106" spans="1:41" ht="15.75" customHeight="1" thickTop="1" thickBot="1" x14ac:dyDescent="0.25">
      <c r="A106" s="12" t="str">
        <f t="shared" si="19"/>
        <v/>
      </c>
      <c r="B106" s="12" t="str">
        <f t="shared" si="20"/>
        <v/>
      </c>
      <c r="C106" s="82">
        <v>94</v>
      </c>
      <c r="D106" s="32"/>
      <c r="E106" s="4"/>
      <c r="F106" s="4"/>
      <c r="G106" s="4"/>
      <c r="H106" s="5"/>
      <c r="I106" s="41"/>
      <c r="J106" s="112"/>
      <c r="K106" s="113"/>
      <c r="L106" s="35"/>
      <c r="M106" s="6"/>
      <c r="N106" s="67"/>
      <c r="O106" s="36"/>
      <c r="P106" s="36"/>
      <c r="Q106" s="36"/>
      <c r="R106" s="97"/>
      <c r="S106" s="74"/>
      <c r="T106" s="7" t="b">
        <f t="shared" si="30"/>
        <v>1</v>
      </c>
      <c r="U106" s="53" t="str">
        <f t="shared" si="26"/>
        <v/>
      </c>
      <c r="V106" s="10" t="str">
        <f t="shared" si="21"/>
        <v/>
      </c>
      <c r="W106" s="10" t="str">
        <f t="shared" si="22"/>
        <v/>
      </c>
      <c r="X106" s="53" t="str">
        <f t="shared" si="27"/>
        <v/>
      </c>
      <c r="Y106" s="34" t="str">
        <f t="shared" si="28"/>
        <v/>
      </c>
      <c r="Z106" s="10" t="s">
        <v>74</v>
      </c>
      <c r="AA106" s="10"/>
      <c r="AB106" s="53" t="str">
        <f t="shared" si="23"/>
        <v/>
      </c>
      <c r="AC106" s="53" t="str">
        <f>IFERROR(MID(#REF!,SEARCH("@",#REF!),9999),"")</f>
        <v/>
      </c>
      <c r="AD106" s="53" t="str">
        <f t="shared" si="24"/>
        <v/>
      </c>
      <c r="AE106" s="53" t="e">
        <f>IF(#REF!="","",OR(COUNTIF($AH$12:$AH$23,AC106)&gt;0,COUNTIF($AI$12:$AI$16,#REF!)&gt;0))</f>
        <v>#REF!</v>
      </c>
      <c r="AF106" s="53" t="str">
        <f t="shared" si="29"/>
        <v/>
      </c>
      <c r="AG106" s="34" t="str">
        <f t="shared" si="25"/>
        <v/>
      </c>
      <c r="AH106" s="10"/>
      <c r="AI106" s="10"/>
      <c r="AJ106" s="10"/>
      <c r="AO106" s="100" t="str">
        <f>IF(COUNTIF(R$13:R293,R106)&gt;1,"DUBBEL","")</f>
        <v/>
      </c>
    </row>
    <row r="107" spans="1:41" ht="15.75" customHeight="1" thickTop="1" thickBot="1" x14ac:dyDescent="0.25">
      <c r="A107" s="12" t="str">
        <f t="shared" si="19"/>
        <v/>
      </c>
      <c r="B107" s="12" t="str">
        <f t="shared" si="20"/>
        <v/>
      </c>
      <c r="C107" s="82">
        <v>95</v>
      </c>
      <c r="D107" s="32"/>
      <c r="E107" s="4"/>
      <c r="F107" s="4"/>
      <c r="G107" s="4"/>
      <c r="H107" s="5"/>
      <c r="I107" s="41"/>
      <c r="J107" s="112"/>
      <c r="K107" s="113"/>
      <c r="L107" s="35"/>
      <c r="M107" s="6"/>
      <c r="N107" s="67"/>
      <c r="O107" s="36"/>
      <c r="P107" s="36"/>
      <c r="Q107" s="36"/>
      <c r="R107" s="97"/>
      <c r="S107" s="74"/>
      <c r="T107" s="7" t="b">
        <f t="shared" si="30"/>
        <v>1</v>
      </c>
      <c r="U107" s="53" t="str">
        <f t="shared" si="26"/>
        <v/>
      </c>
      <c r="V107" s="10" t="str">
        <f t="shared" si="21"/>
        <v/>
      </c>
      <c r="W107" s="10" t="str">
        <f t="shared" si="22"/>
        <v/>
      </c>
      <c r="X107" s="53" t="str">
        <f t="shared" si="27"/>
        <v/>
      </c>
      <c r="Y107" s="34" t="str">
        <f t="shared" si="28"/>
        <v/>
      </c>
      <c r="Z107" s="10" t="s">
        <v>474</v>
      </c>
      <c r="AA107" s="10"/>
      <c r="AB107" s="53" t="str">
        <f t="shared" si="23"/>
        <v/>
      </c>
      <c r="AC107" s="53" t="str">
        <f>IFERROR(MID(#REF!,SEARCH("@",#REF!),9999),"")</f>
        <v/>
      </c>
      <c r="AD107" s="53" t="str">
        <f t="shared" si="24"/>
        <v/>
      </c>
      <c r="AE107" s="53" t="e">
        <f>IF(#REF!="","",OR(COUNTIF($AH$12:$AH$23,AC107)&gt;0,COUNTIF($AI$12:$AI$16,#REF!)&gt;0))</f>
        <v>#REF!</v>
      </c>
      <c r="AF107" s="53" t="str">
        <f t="shared" si="29"/>
        <v/>
      </c>
      <c r="AG107" s="34" t="str">
        <f t="shared" si="25"/>
        <v/>
      </c>
      <c r="AH107" s="10"/>
      <c r="AI107" s="10"/>
      <c r="AJ107" s="10"/>
      <c r="AO107" s="100" t="str">
        <f>IF(COUNTIF(R$13:R294,R107)&gt;1,"DUBBEL","")</f>
        <v/>
      </c>
    </row>
    <row r="108" spans="1:41" ht="15.75" customHeight="1" thickTop="1" thickBot="1" x14ac:dyDescent="0.25">
      <c r="A108" s="12" t="str">
        <f t="shared" ref="A108:A139" si="31">X108</f>
        <v/>
      </c>
      <c r="B108" s="12" t="str">
        <f t="shared" ref="B108:B139" si="32">Y108</f>
        <v/>
      </c>
      <c r="C108" s="82">
        <v>96</v>
      </c>
      <c r="D108" s="32"/>
      <c r="E108" s="4"/>
      <c r="F108" s="4"/>
      <c r="G108" s="4"/>
      <c r="H108" s="5"/>
      <c r="I108" s="41"/>
      <c r="J108" s="112"/>
      <c r="K108" s="113"/>
      <c r="L108" s="35"/>
      <c r="M108" s="6"/>
      <c r="N108" s="67"/>
      <c r="O108" s="36"/>
      <c r="P108" s="36"/>
      <c r="Q108" s="36"/>
      <c r="R108" s="97"/>
      <c r="S108" s="74"/>
      <c r="T108" s="7" t="b">
        <f t="shared" si="30"/>
        <v>1</v>
      </c>
      <c r="U108" s="53" t="str">
        <f t="shared" si="26"/>
        <v/>
      </c>
      <c r="V108" s="10" t="str">
        <f t="shared" ref="V108:V139" si="33">IF(T108=TRUE,"",IF(J108="",TRUE,ISNUMBER(TRIM(J108)*1)))</f>
        <v/>
      </c>
      <c r="W108" s="10" t="str">
        <f t="shared" ref="W108:W139" si="34">IF(T108=TRUE,"",N108&gt;=L108)</f>
        <v/>
      </c>
      <c r="X108" s="53" t="str">
        <f t="shared" si="27"/>
        <v/>
      </c>
      <c r="Y108" s="34" t="str">
        <f t="shared" si="28"/>
        <v/>
      </c>
      <c r="Z108" s="10" t="s">
        <v>75</v>
      </c>
      <c r="AA108" s="10"/>
      <c r="AB108" s="53" t="str">
        <f t="shared" ref="AB108:AB139" si="35">IFERROR(MID(I108,SEARCH("@",I108),9999),"")</f>
        <v/>
      </c>
      <c r="AC108" s="53" t="str">
        <f>IFERROR(MID(#REF!,SEARCH("@",#REF!),9999),"")</f>
        <v/>
      </c>
      <c r="AD108" s="53" t="str">
        <f t="shared" ref="AD108:AD139" si="36">IFERROR(LEFT(R108,SEARCH("@",R108)),"")</f>
        <v/>
      </c>
      <c r="AE108" s="53" t="e">
        <f>IF(#REF!="","",OR(COUNTIF($AH$12:$AH$23,AC108)&gt;0,COUNTIF($AI$12:$AI$16,#REF!)&gt;0))</f>
        <v>#REF!</v>
      </c>
      <c r="AF108" s="53" t="str">
        <f t="shared" si="29"/>
        <v/>
      </c>
      <c r="AG108" s="34" t="str">
        <f t="shared" ref="AG108:AG139" si="37">IF(I108="","",OR(COUNTIF($AH$12:$AH$23,AB108)&gt;0,COUNTIF($AI$12:$AI$16,I108)&gt;0))</f>
        <v/>
      </c>
      <c r="AH108" s="10"/>
      <c r="AI108" s="10"/>
      <c r="AJ108" s="10"/>
      <c r="AO108" s="100" t="str">
        <f>IF(COUNTIF(R$13:R295,R108)&gt;1,"DUBBEL","")</f>
        <v/>
      </c>
    </row>
    <row r="109" spans="1:41" ht="15.75" customHeight="1" thickTop="1" thickBot="1" x14ac:dyDescent="0.25">
      <c r="A109" s="12" t="str">
        <f t="shared" si="31"/>
        <v/>
      </c>
      <c r="B109" s="12" t="str">
        <f t="shared" si="32"/>
        <v/>
      </c>
      <c r="C109" s="82">
        <v>97</v>
      </c>
      <c r="D109" s="32"/>
      <c r="E109" s="4"/>
      <c r="F109" s="4"/>
      <c r="G109" s="4"/>
      <c r="H109" s="5"/>
      <c r="I109" s="41"/>
      <c r="J109" s="112"/>
      <c r="K109" s="113"/>
      <c r="L109" s="35"/>
      <c r="M109" s="6"/>
      <c r="N109" s="67"/>
      <c r="O109" s="36"/>
      <c r="P109" s="36"/>
      <c r="Q109" s="36"/>
      <c r="R109" s="97"/>
      <c r="S109" s="74"/>
      <c r="T109" s="7" t="b">
        <f t="shared" si="30"/>
        <v>1</v>
      </c>
      <c r="U109" s="53" t="str">
        <f t="shared" si="26"/>
        <v/>
      </c>
      <c r="V109" s="10" t="str">
        <f t="shared" si="33"/>
        <v/>
      </c>
      <c r="W109" s="10" t="str">
        <f t="shared" si="34"/>
        <v/>
      </c>
      <c r="X109" s="53" t="str">
        <f t="shared" si="27"/>
        <v/>
      </c>
      <c r="Y109" s="34" t="str">
        <f t="shared" si="28"/>
        <v/>
      </c>
      <c r="Z109" s="10" t="s">
        <v>76</v>
      </c>
      <c r="AA109" s="10"/>
      <c r="AB109" s="53" t="str">
        <f t="shared" si="35"/>
        <v/>
      </c>
      <c r="AC109" s="53" t="str">
        <f>IFERROR(MID(#REF!,SEARCH("@",#REF!),9999),"")</f>
        <v/>
      </c>
      <c r="AD109" s="53" t="str">
        <f t="shared" si="36"/>
        <v/>
      </c>
      <c r="AE109" s="53" t="e">
        <f>IF(#REF!="","",OR(COUNTIF($AH$12:$AH$23,AC109)&gt;0,COUNTIF($AI$12:$AI$16,#REF!)&gt;0))</f>
        <v>#REF!</v>
      </c>
      <c r="AF109" s="53" t="str">
        <f t="shared" si="29"/>
        <v/>
      </c>
      <c r="AG109" s="34" t="str">
        <f t="shared" si="37"/>
        <v/>
      </c>
      <c r="AH109" s="10"/>
      <c r="AI109" s="10"/>
      <c r="AJ109" s="10"/>
      <c r="AO109" s="100" t="str">
        <f>IF(COUNTIF(R$13:R296,R109)&gt;1,"DUBBEL","")</f>
        <v/>
      </c>
    </row>
    <row r="110" spans="1:41" ht="15.75" customHeight="1" thickTop="1" thickBot="1" x14ac:dyDescent="0.25">
      <c r="A110" s="12" t="str">
        <f t="shared" si="31"/>
        <v/>
      </c>
      <c r="B110" s="12" t="str">
        <f t="shared" si="32"/>
        <v/>
      </c>
      <c r="C110" s="82">
        <v>98</v>
      </c>
      <c r="D110" s="32"/>
      <c r="E110" s="4"/>
      <c r="F110" s="4"/>
      <c r="G110" s="4"/>
      <c r="H110" s="5"/>
      <c r="I110" s="41"/>
      <c r="J110" s="112"/>
      <c r="K110" s="113"/>
      <c r="L110" s="35"/>
      <c r="M110" s="6"/>
      <c r="N110" s="67"/>
      <c r="O110" s="36"/>
      <c r="P110" s="36"/>
      <c r="Q110" s="36"/>
      <c r="R110" s="97"/>
      <c r="S110" s="74"/>
      <c r="T110" s="7" t="b">
        <f t="shared" si="30"/>
        <v>1</v>
      </c>
      <c r="U110" s="53" t="str">
        <f t="shared" si="26"/>
        <v/>
      </c>
      <c r="V110" s="10" t="str">
        <f t="shared" si="33"/>
        <v/>
      </c>
      <c r="W110" s="10" t="str">
        <f t="shared" si="34"/>
        <v/>
      </c>
      <c r="X110" s="53" t="str">
        <f t="shared" si="27"/>
        <v/>
      </c>
      <c r="Y110" s="34" t="str">
        <f t="shared" si="28"/>
        <v/>
      </c>
      <c r="Z110" s="10" t="s">
        <v>77</v>
      </c>
      <c r="AA110" s="10"/>
      <c r="AB110" s="53" t="str">
        <f t="shared" si="35"/>
        <v/>
      </c>
      <c r="AC110" s="53" t="str">
        <f>IFERROR(MID(#REF!,SEARCH("@",#REF!),9999),"")</f>
        <v/>
      </c>
      <c r="AD110" s="53" t="str">
        <f t="shared" si="36"/>
        <v/>
      </c>
      <c r="AE110" s="53" t="e">
        <f>IF(#REF!="","",OR(COUNTIF($AH$12:$AH$23,AC110)&gt;0,COUNTIF($AI$12:$AI$16,#REF!)&gt;0))</f>
        <v>#REF!</v>
      </c>
      <c r="AF110" s="53" t="str">
        <f t="shared" si="29"/>
        <v/>
      </c>
      <c r="AG110" s="34" t="str">
        <f t="shared" si="37"/>
        <v/>
      </c>
      <c r="AH110" s="10"/>
      <c r="AI110" s="10"/>
      <c r="AJ110" s="10"/>
      <c r="AO110" s="100" t="str">
        <f>IF(COUNTIF(R$13:R297,R110)&gt;1,"DUBBEL","")</f>
        <v/>
      </c>
    </row>
    <row r="111" spans="1:41" ht="15.75" customHeight="1" thickTop="1" thickBot="1" x14ac:dyDescent="0.25">
      <c r="A111" s="12" t="str">
        <f t="shared" si="31"/>
        <v/>
      </c>
      <c r="B111" s="12" t="str">
        <f t="shared" si="32"/>
        <v/>
      </c>
      <c r="C111" s="82">
        <v>99</v>
      </c>
      <c r="D111" s="32"/>
      <c r="E111" s="4"/>
      <c r="F111" s="4"/>
      <c r="G111" s="4"/>
      <c r="H111" s="5"/>
      <c r="I111" s="41"/>
      <c r="J111" s="112"/>
      <c r="K111" s="113"/>
      <c r="L111" s="35"/>
      <c r="M111" s="6"/>
      <c r="N111" s="67"/>
      <c r="O111" s="36"/>
      <c r="P111" s="36"/>
      <c r="Q111" s="36"/>
      <c r="R111" s="97"/>
      <c r="S111" s="74"/>
      <c r="T111" s="7" t="b">
        <f t="shared" si="30"/>
        <v>1</v>
      </c>
      <c r="U111" s="53" t="str">
        <f t="shared" si="26"/>
        <v/>
      </c>
      <c r="V111" s="10" t="str">
        <f t="shared" si="33"/>
        <v/>
      </c>
      <c r="W111" s="10" t="str">
        <f t="shared" si="34"/>
        <v/>
      </c>
      <c r="X111" s="53" t="str">
        <f t="shared" si="27"/>
        <v/>
      </c>
      <c r="Y111" s="34" t="str">
        <f t="shared" si="28"/>
        <v/>
      </c>
      <c r="Z111" s="10" t="s">
        <v>78</v>
      </c>
      <c r="AA111" s="10"/>
      <c r="AB111" s="53" t="str">
        <f t="shared" si="35"/>
        <v/>
      </c>
      <c r="AC111" s="53" t="str">
        <f>IFERROR(MID(#REF!,SEARCH("@",#REF!),9999),"")</f>
        <v/>
      </c>
      <c r="AD111" s="53" t="str">
        <f t="shared" si="36"/>
        <v/>
      </c>
      <c r="AE111" s="53" t="e">
        <f>IF(#REF!="","",OR(COUNTIF($AH$12:$AH$23,AC111)&gt;0,COUNTIF($AI$12:$AI$16,#REF!)&gt;0))</f>
        <v>#REF!</v>
      </c>
      <c r="AF111" s="53" t="str">
        <f t="shared" si="29"/>
        <v/>
      </c>
      <c r="AG111" s="34" t="str">
        <f t="shared" si="37"/>
        <v/>
      </c>
      <c r="AH111" s="10"/>
      <c r="AI111" s="10"/>
      <c r="AJ111" s="10"/>
      <c r="AO111" s="100" t="str">
        <f>IF(COUNTIF(R$13:R298,R111)&gt;1,"DUBBEL","")</f>
        <v/>
      </c>
    </row>
    <row r="112" spans="1:41" ht="15.75" customHeight="1" thickTop="1" thickBot="1" x14ac:dyDescent="0.25">
      <c r="A112" s="12" t="str">
        <f t="shared" si="31"/>
        <v/>
      </c>
      <c r="B112" s="12" t="str">
        <f t="shared" si="32"/>
        <v/>
      </c>
      <c r="C112" s="82">
        <v>100</v>
      </c>
      <c r="D112" s="32"/>
      <c r="E112" s="4"/>
      <c r="F112" s="4"/>
      <c r="G112" s="4"/>
      <c r="H112" s="5"/>
      <c r="I112" s="41"/>
      <c r="J112" s="112"/>
      <c r="K112" s="113"/>
      <c r="L112" s="35"/>
      <c r="M112" s="6"/>
      <c r="N112" s="67"/>
      <c r="O112" s="36"/>
      <c r="P112" s="36"/>
      <c r="Q112" s="36"/>
      <c r="R112" s="97"/>
      <c r="S112" s="74"/>
      <c r="T112" s="7" t="b">
        <f t="shared" si="30"/>
        <v>1</v>
      </c>
      <c r="U112" s="53" t="str">
        <f t="shared" si="26"/>
        <v/>
      </c>
      <c r="V112" s="10" t="str">
        <f t="shared" si="33"/>
        <v/>
      </c>
      <c r="W112" s="10" t="str">
        <f t="shared" si="34"/>
        <v/>
      </c>
      <c r="X112" s="53" t="str">
        <f t="shared" si="27"/>
        <v/>
      </c>
      <c r="Y112" s="34" t="str">
        <f t="shared" si="28"/>
        <v/>
      </c>
      <c r="Z112" s="10" t="s">
        <v>79</v>
      </c>
      <c r="AA112" s="10"/>
      <c r="AB112" s="53" t="str">
        <f t="shared" si="35"/>
        <v/>
      </c>
      <c r="AC112" s="53" t="str">
        <f>IFERROR(MID(#REF!,SEARCH("@",#REF!),9999),"")</f>
        <v/>
      </c>
      <c r="AD112" s="53" t="str">
        <f t="shared" si="36"/>
        <v/>
      </c>
      <c r="AE112" s="53" t="e">
        <f>IF(#REF!="","",OR(COUNTIF($AH$12:$AH$23,AC112)&gt;0,COUNTIF($AI$12:$AI$16,#REF!)&gt;0))</f>
        <v>#REF!</v>
      </c>
      <c r="AF112" s="53" t="str">
        <f t="shared" si="29"/>
        <v/>
      </c>
      <c r="AG112" s="34" t="str">
        <f t="shared" si="37"/>
        <v/>
      </c>
      <c r="AH112" s="10"/>
      <c r="AI112" s="10"/>
      <c r="AJ112" s="10"/>
      <c r="AO112" s="100" t="str">
        <f>IF(COUNTIF(R$13:R299,R112)&gt;1,"DUBBEL","")</f>
        <v/>
      </c>
    </row>
    <row r="113" spans="1:41" ht="15.75" customHeight="1" thickTop="1" thickBot="1" x14ac:dyDescent="0.25">
      <c r="A113" s="12" t="str">
        <f t="shared" si="31"/>
        <v/>
      </c>
      <c r="B113" s="12" t="str">
        <f t="shared" si="32"/>
        <v/>
      </c>
      <c r="C113" s="82">
        <v>101</v>
      </c>
      <c r="D113" s="32"/>
      <c r="E113" s="4"/>
      <c r="F113" s="4"/>
      <c r="G113" s="4"/>
      <c r="H113" s="5"/>
      <c r="I113" s="41"/>
      <c r="J113" s="112"/>
      <c r="K113" s="113"/>
      <c r="L113" s="35"/>
      <c r="M113" s="6"/>
      <c r="N113" s="67"/>
      <c r="O113" s="36"/>
      <c r="P113" s="36"/>
      <c r="Q113" s="36"/>
      <c r="R113" s="97"/>
      <c r="S113" s="74"/>
      <c r="T113" s="7" t="b">
        <f t="shared" si="30"/>
        <v>1</v>
      </c>
      <c r="U113" s="53" t="str">
        <f t="shared" si="26"/>
        <v/>
      </c>
      <c r="V113" s="10" t="str">
        <f t="shared" si="33"/>
        <v/>
      </c>
      <c r="W113" s="10" t="str">
        <f t="shared" si="34"/>
        <v/>
      </c>
      <c r="X113" s="53" t="str">
        <f t="shared" si="27"/>
        <v/>
      </c>
      <c r="Y113" s="34" t="str">
        <f t="shared" si="28"/>
        <v/>
      </c>
      <c r="Z113" s="10" t="s">
        <v>80</v>
      </c>
      <c r="AA113" s="10"/>
      <c r="AB113" s="53" t="str">
        <f t="shared" si="35"/>
        <v/>
      </c>
      <c r="AC113" s="53" t="str">
        <f>IFERROR(MID(#REF!,SEARCH("@",#REF!),9999),"")</f>
        <v/>
      </c>
      <c r="AD113" s="53" t="str">
        <f t="shared" si="36"/>
        <v/>
      </c>
      <c r="AE113" s="53" t="e">
        <f>IF(#REF!="","",OR(COUNTIF($AH$12:$AH$23,AC113)&gt;0,COUNTIF($AI$12:$AI$16,#REF!)&gt;0))</f>
        <v>#REF!</v>
      </c>
      <c r="AF113" s="53" t="str">
        <f t="shared" si="29"/>
        <v/>
      </c>
      <c r="AG113" s="34" t="str">
        <f t="shared" si="37"/>
        <v/>
      </c>
      <c r="AH113" s="10"/>
      <c r="AI113" s="10"/>
      <c r="AJ113" s="10"/>
      <c r="AO113" s="100" t="str">
        <f>IF(COUNTIF(R$13:R300,R113)&gt;1,"DUBBEL","")</f>
        <v/>
      </c>
    </row>
    <row r="114" spans="1:41" ht="15.75" customHeight="1" thickTop="1" thickBot="1" x14ac:dyDescent="0.25">
      <c r="A114" s="12" t="str">
        <f t="shared" si="31"/>
        <v/>
      </c>
      <c r="B114" s="12" t="str">
        <f t="shared" si="32"/>
        <v/>
      </c>
      <c r="C114" s="82">
        <v>102</v>
      </c>
      <c r="D114" s="32"/>
      <c r="E114" s="4"/>
      <c r="F114" s="4"/>
      <c r="G114" s="4"/>
      <c r="H114" s="5"/>
      <c r="I114" s="41"/>
      <c r="J114" s="112"/>
      <c r="K114" s="113"/>
      <c r="L114" s="35"/>
      <c r="M114" s="6"/>
      <c r="N114" s="67"/>
      <c r="O114" s="36"/>
      <c r="P114" s="36"/>
      <c r="Q114" s="36"/>
      <c r="R114" s="97"/>
      <c r="S114" s="74"/>
      <c r="T114" s="7" t="b">
        <f t="shared" si="30"/>
        <v>1</v>
      </c>
      <c r="U114" s="53" t="str">
        <f t="shared" si="26"/>
        <v/>
      </c>
      <c r="V114" s="10" t="str">
        <f t="shared" si="33"/>
        <v/>
      </c>
      <c r="W114" s="10" t="str">
        <f t="shared" si="34"/>
        <v/>
      </c>
      <c r="X114" s="53" t="str">
        <f t="shared" si="27"/>
        <v/>
      </c>
      <c r="Y114" s="34" t="str">
        <f t="shared" si="28"/>
        <v/>
      </c>
      <c r="Z114" s="10" t="s">
        <v>475</v>
      </c>
      <c r="AA114" s="10"/>
      <c r="AB114" s="53" t="str">
        <f t="shared" si="35"/>
        <v/>
      </c>
      <c r="AC114" s="53" t="str">
        <f>IFERROR(MID(#REF!,SEARCH("@",#REF!),9999),"")</f>
        <v/>
      </c>
      <c r="AD114" s="53" t="str">
        <f t="shared" si="36"/>
        <v/>
      </c>
      <c r="AE114" s="53" t="e">
        <f>IF(#REF!="","",OR(COUNTIF($AH$12:$AH$23,AC114)&gt;0,COUNTIF($AI$12:$AI$16,#REF!)&gt;0))</f>
        <v>#REF!</v>
      </c>
      <c r="AF114" s="53" t="str">
        <f t="shared" si="29"/>
        <v/>
      </c>
      <c r="AG114" s="34" t="str">
        <f t="shared" si="37"/>
        <v/>
      </c>
      <c r="AH114" s="10"/>
      <c r="AI114" s="10"/>
      <c r="AJ114" s="10"/>
      <c r="AO114" s="100" t="str">
        <f>IF(COUNTIF(R$13:R301,R114)&gt;1,"DUBBEL","")</f>
        <v/>
      </c>
    </row>
    <row r="115" spans="1:41" ht="15.75" customHeight="1" thickTop="1" thickBot="1" x14ac:dyDescent="0.25">
      <c r="A115" s="12" t="str">
        <f t="shared" si="31"/>
        <v/>
      </c>
      <c r="B115" s="12" t="str">
        <f t="shared" si="32"/>
        <v/>
      </c>
      <c r="C115" s="82">
        <v>103</v>
      </c>
      <c r="D115" s="32"/>
      <c r="E115" s="4"/>
      <c r="F115" s="4"/>
      <c r="G115" s="4"/>
      <c r="H115" s="5"/>
      <c r="I115" s="41"/>
      <c r="J115" s="112"/>
      <c r="K115" s="113"/>
      <c r="L115" s="35"/>
      <c r="M115" s="6"/>
      <c r="N115" s="67"/>
      <c r="O115" s="36"/>
      <c r="P115" s="36"/>
      <c r="Q115" s="36"/>
      <c r="R115" s="97"/>
      <c r="S115" s="74"/>
      <c r="T115" s="7" t="b">
        <f t="shared" si="30"/>
        <v>1</v>
      </c>
      <c r="U115" s="53" t="str">
        <f t="shared" si="26"/>
        <v/>
      </c>
      <c r="V115" s="10" t="str">
        <f t="shared" si="33"/>
        <v/>
      </c>
      <c r="W115" s="10" t="str">
        <f t="shared" si="34"/>
        <v/>
      </c>
      <c r="X115" s="53" t="str">
        <f t="shared" si="27"/>
        <v/>
      </c>
      <c r="Y115" s="34" t="str">
        <f t="shared" si="28"/>
        <v/>
      </c>
      <c r="Z115" s="10" t="s">
        <v>81</v>
      </c>
      <c r="AA115" s="10"/>
      <c r="AB115" s="53" t="str">
        <f t="shared" si="35"/>
        <v/>
      </c>
      <c r="AC115" s="53" t="str">
        <f>IFERROR(MID(#REF!,SEARCH("@",#REF!),9999),"")</f>
        <v/>
      </c>
      <c r="AD115" s="53" t="str">
        <f t="shared" si="36"/>
        <v/>
      </c>
      <c r="AE115" s="53" t="e">
        <f>IF(#REF!="","",OR(COUNTIF($AH$12:$AH$23,AC115)&gt;0,COUNTIF($AI$12:$AI$16,#REF!)&gt;0))</f>
        <v>#REF!</v>
      </c>
      <c r="AF115" s="53" t="str">
        <f t="shared" si="29"/>
        <v/>
      </c>
      <c r="AG115" s="34" t="str">
        <f t="shared" si="37"/>
        <v/>
      </c>
      <c r="AH115" s="10"/>
      <c r="AI115" s="10"/>
      <c r="AJ115" s="10"/>
      <c r="AO115" s="100" t="str">
        <f>IF(COUNTIF(R$13:R302,R115)&gt;1,"DUBBEL","")</f>
        <v/>
      </c>
    </row>
    <row r="116" spans="1:41" ht="15.75" customHeight="1" thickTop="1" thickBot="1" x14ac:dyDescent="0.25">
      <c r="A116" s="12" t="str">
        <f t="shared" si="31"/>
        <v/>
      </c>
      <c r="B116" s="12" t="str">
        <f t="shared" si="32"/>
        <v/>
      </c>
      <c r="C116" s="82">
        <v>104</v>
      </c>
      <c r="D116" s="32"/>
      <c r="E116" s="4"/>
      <c r="F116" s="4"/>
      <c r="G116" s="4"/>
      <c r="H116" s="5"/>
      <c r="I116" s="41"/>
      <c r="J116" s="112"/>
      <c r="K116" s="113"/>
      <c r="L116" s="35"/>
      <c r="M116" s="6"/>
      <c r="N116" s="67"/>
      <c r="O116" s="36"/>
      <c r="P116" s="36"/>
      <c r="Q116" s="36"/>
      <c r="R116" s="97"/>
      <c r="S116" s="74"/>
      <c r="T116" s="7" t="b">
        <f t="shared" si="30"/>
        <v>1</v>
      </c>
      <c r="U116" s="53" t="str">
        <f t="shared" si="26"/>
        <v/>
      </c>
      <c r="V116" s="10" t="str">
        <f t="shared" si="33"/>
        <v/>
      </c>
      <c r="W116" s="10" t="str">
        <f t="shared" si="34"/>
        <v/>
      </c>
      <c r="X116" s="53" t="str">
        <f t="shared" si="27"/>
        <v/>
      </c>
      <c r="Y116" s="34" t="str">
        <f t="shared" si="28"/>
        <v/>
      </c>
      <c r="Z116" s="10" t="s">
        <v>82</v>
      </c>
      <c r="AA116" s="10"/>
      <c r="AB116" s="53" t="str">
        <f t="shared" si="35"/>
        <v/>
      </c>
      <c r="AC116" s="53" t="str">
        <f>IFERROR(MID(#REF!,SEARCH("@",#REF!),9999),"")</f>
        <v/>
      </c>
      <c r="AD116" s="53" t="str">
        <f t="shared" si="36"/>
        <v/>
      </c>
      <c r="AE116" s="53" t="e">
        <f>IF(#REF!="","",OR(COUNTIF($AH$12:$AH$23,AC116)&gt;0,COUNTIF($AI$12:$AI$16,#REF!)&gt;0))</f>
        <v>#REF!</v>
      </c>
      <c r="AF116" s="53" t="str">
        <f t="shared" si="29"/>
        <v/>
      </c>
      <c r="AG116" s="34" t="str">
        <f t="shared" si="37"/>
        <v/>
      </c>
      <c r="AH116" s="10"/>
      <c r="AI116" s="10"/>
      <c r="AJ116" s="10"/>
      <c r="AO116" s="100" t="str">
        <f>IF(COUNTIF(R$13:R303,R116)&gt;1,"DUBBEL","")</f>
        <v/>
      </c>
    </row>
    <row r="117" spans="1:41" ht="15.75" customHeight="1" thickTop="1" thickBot="1" x14ac:dyDescent="0.25">
      <c r="A117" s="12" t="str">
        <f t="shared" si="31"/>
        <v/>
      </c>
      <c r="B117" s="12" t="str">
        <f t="shared" si="32"/>
        <v/>
      </c>
      <c r="C117" s="82">
        <v>105</v>
      </c>
      <c r="D117" s="32"/>
      <c r="E117" s="4"/>
      <c r="F117" s="4"/>
      <c r="G117" s="4"/>
      <c r="H117" s="5"/>
      <c r="I117" s="41"/>
      <c r="J117" s="112"/>
      <c r="K117" s="113"/>
      <c r="L117" s="35"/>
      <c r="M117" s="6"/>
      <c r="N117" s="67"/>
      <c r="O117" s="36"/>
      <c r="P117" s="36"/>
      <c r="Q117" s="36"/>
      <c r="R117" s="97"/>
      <c r="S117" s="74"/>
      <c r="T117" s="7" t="b">
        <f t="shared" si="30"/>
        <v>1</v>
      </c>
      <c r="U117" s="53" t="str">
        <f t="shared" si="26"/>
        <v/>
      </c>
      <c r="V117" s="10" t="str">
        <f t="shared" si="33"/>
        <v/>
      </c>
      <c r="W117" s="10" t="str">
        <f t="shared" si="34"/>
        <v/>
      </c>
      <c r="X117" s="53" t="str">
        <f t="shared" si="27"/>
        <v/>
      </c>
      <c r="Y117" s="34" t="str">
        <f t="shared" si="28"/>
        <v/>
      </c>
      <c r="Z117" s="10" t="s">
        <v>83</v>
      </c>
      <c r="AA117" s="10"/>
      <c r="AB117" s="53" t="str">
        <f t="shared" si="35"/>
        <v/>
      </c>
      <c r="AC117" s="53" t="str">
        <f>IFERROR(MID(#REF!,SEARCH("@",#REF!),9999),"")</f>
        <v/>
      </c>
      <c r="AD117" s="53" t="str">
        <f t="shared" si="36"/>
        <v/>
      </c>
      <c r="AE117" s="53" t="e">
        <f>IF(#REF!="","",OR(COUNTIF($AH$12:$AH$23,AC117)&gt;0,COUNTIF($AI$12:$AI$16,#REF!)&gt;0))</f>
        <v>#REF!</v>
      </c>
      <c r="AF117" s="53" t="str">
        <f t="shared" si="29"/>
        <v/>
      </c>
      <c r="AG117" s="34" t="str">
        <f t="shared" si="37"/>
        <v/>
      </c>
      <c r="AH117" s="10"/>
      <c r="AI117" s="10"/>
      <c r="AJ117" s="10"/>
      <c r="AO117" s="100" t="str">
        <f>IF(COUNTIF(R$13:R304,R117)&gt;1,"DUBBEL","")</f>
        <v/>
      </c>
    </row>
    <row r="118" spans="1:41" ht="15.75" customHeight="1" thickTop="1" thickBot="1" x14ac:dyDescent="0.25">
      <c r="A118" s="12" t="str">
        <f t="shared" si="31"/>
        <v/>
      </c>
      <c r="B118" s="12" t="str">
        <f t="shared" si="32"/>
        <v/>
      </c>
      <c r="C118" s="82">
        <v>106</v>
      </c>
      <c r="D118" s="32"/>
      <c r="E118" s="4"/>
      <c r="F118" s="4"/>
      <c r="G118" s="4"/>
      <c r="H118" s="5"/>
      <c r="I118" s="41"/>
      <c r="J118" s="112"/>
      <c r="K118" s="113"/>
      <c r="L118" s="35"/>
      <c r="M118" s="6"/>
      <c r="N118" s="67"/>
      <c r="O118" s="36"/>
      <c r="P118" s="36"/>
      <c r="Q118" s="36"/>
      <c r="R118" s="97"/>
      <c r="S118" s="74"/>
      <c r="T118" s="7" t="b">
        <f t="shared" si="30"/>
        <v>1</v>
      </c>
      <c r="U118" s="53" t="str">
        <f t="shared" si="26"/>
        <v/>
      </c>
      <c r="V118" s="10" t="str">
        <f t="shared" si="33"/>
        <v/>
      </c>
      <c r="W118" s="10" t="str">
        <f t="shared" si="34"/>
        <v/>
      </c>
      <c r="X118" s="53" t="str">
        <f t="shared" si="27"/>
        <v/>
      </c>
      <c r="Y118" s="34" t="str">
        <f t="shared" si="28"/>
        <v/>
      </c>
      <c r="Z118" s="10" t="s">
        <v>84</v>
      </c>
      <c r="AA118" s="10"/>
      <c r="AB118" s="53" t="str">
        <f t="shared" si="35"/>
        <v/>
      </c>
      <c r="AC118" s="53" t="str">
        <f>IFERROR(MID(#REF!,SEARCH("@",#REF!),9999),"")</f>
        <v/>
      </c>
      <c r="AD118" s="53" t="str">
        <f t="shared" si="36"/>
        <v/>
      </c>
      <c r="AE118" s="53" t="e">
        <f>IF(#REF!="","",OR(COUNTIF($AH$12:$AH$23,AC118)&gt;0,COUNTIF($AI$12:$AI$16,#REF!)&gt;0))</f>
        <v>#REF!</v>
      </c>
      <c r="AF118" s="53" t="str">
        <f t="shared" si="29"/>
        <v/>
      </c>
      <c r="AG118" s="34" t="str">
        <f t="shared" si="37"/>
        <v/>
      </c>
      <c r="AH118" s="10"/>
      <c r="AI118" s="10"/>
      <c r="AJ118" s="10"/>
      <c r="AO118" s="100" t="str">
        <f>IF(COUNTIF(R$13:R305,R118)&gt;1,"DUBBEL","")</f>
        <v/>
      </c>
    </row>
    <row r="119" spans="1:41" ht="15.75" customHeight="1" thickTop="1" thickBot="1" x14ac:dyDescent="0.25">
      <c r="A119" s="12" t="str">
        <f t="shared" si="31"/>
        <v/>
      </c>
      <c r="B119" s="12" t="str">
        <f t="shared" si="32"/>
        <v/>
      </c>
      <c r="C119" s="82">
        <v>107</v>
      </c>
      <c r="D119" s="32"/>
      <c r="E119" s="4"/>
      <c r="F119" s="4"/>
      <c r="G119" s="4"/>
      <c r="H119" s="5"/>
      <c r="I119" s="41"/>
      <c r="J119" s="112"/>
      <c r="K119" s="113"/>
      <c r="L119" s="35"/>
      <c r="M119" s="6"/>
      <c r="N119" s="67"/>
      <c r="O119" s="36"/>
      <c r="P119" s="36"/>
      <c r="Q119" s="36"/>
      <c r="R119" s="97"/>
      <c r="S119" s="74"/>
      <c r="T119" s="7" t="b">
        <f t="shared" si="30"/>
        <v>1</v>
      </c>
      <c r="U119" s="53" t="str">
        <f t="shared" si="26"/>
        <v/>
      </c>
      <c r="V119" s="10" t="str">
        <f t="shared" si="33"/>
        <v/>
      </c>
      <c r="W119" s="10" t="str">
        <f t="shared" si="34"/>
        <v/>
      </c>
      <c r="X119" s="53" t="str">
        <f t="shared" si="27"/>
        <v/>
      </c>
      <c r="Y119" s="34" t="str">
        <f t="shared" si="28"/>
        <v/>
      </c>
      <c r="Z119" s="10" t="s">
        <v>85</v>
      </c>
      <c r="AA119" s="10"/>
      <c r="AB119" s="53" t="str">
        <f t="shared" si="35"/>
        <v/>
      </c>
      <c r="AC119" s="53" t="str">
        <f>IFERROR(MID(#REF!,SEARCH("@",#REF!),9999),"")</f>
        <v/>
      </c>
      <c r="AD119" s="53" t="str">
        <f t="shared" si="36"/>
        <v/>
      </c>
      <c r="AE119" s="53" t="e">
        <f>IF(#REF!="","",OR(COUNTIF($AH$12:$AH$23,AC119)&gt;0,COUNTIF($AI$12:$AI$16,#REF!)&gt;0))</f>
        <v>#REF!</v>
      </c>
      <c r="AF119" s="53" t="str">
        <f t="shared" si="29"/>
        <v/>
      </c>
      <c r="AG119" s="34" t="str">
        <f t="shared" si="37"/>
        <v/>
      </c>
      <c r="AH119" s="10"/>
      <c r="AI119" s="10"/>
      <c r="AJ119" s="10"/>
      <c r="AO119" s="100" t="str">
        <f>IF(COUNTIF(R$13:R306,R119)&gt;1,"DUBBEL","")</f>
        <v/>
      </c>
    </row>
    <row r="120" spans="1:41" ht="15.75" customHeight="1" thickTop="1" thickBot="1" x14ac:dyDescent="0.25">
      <c r="A120" s="12" t="str">
        <f t="shared" si="31"/>
        <v/>
      </c>
      <c r="B120" s="12" t="str">
        <f t="shared" si="32"/>
        <v/>
      </c>
      <c r="C120" s="82">
        <v>108</v>
      </c>
      <c r="D120" s="32"/>
      <c r="E120" s="4"/>
      <c r="F120" s="4"/>
      <c r="G120" s="4"/>
      <c r="H120" s="5"/>
      <c r="I120" s="41"/>
      <c r="J120" s="112"/>
      <c r="K120" s="113"/>
      <c r="L120" s="35"/>
      <c r="M120" s="6"/>
      <c r="N120" s="67"/>
      <c r="O120" s="36"/>
      <c r="P120" s="36"/>
      <c r="Q120" s="36"/>
      <c r="R120" s="97"/>
      <c r="S120" s="74"/>
      <c r="T120" s="7" t="b">
        <f t="shared" si="30"/>
        <v>1</v>
      </c>
      <c r="U120" s="53" t="str">
        <f t="shared" si="26"/>
        <v/>
      </c>
      <c r="V120" s="10" t="str">
        <f t="shared" si="33"/>
        <v/>
      </c>
      <c r="W120" s="10" t="str">
        <f t="shared" si="34"/>
        <v/>
      </c>
      <c r="X120" s="53" t="str">
        <f t="shared" si="27"/>
        <v/>
      </c>
      <c r="Y120" s="34" t="str">
        <f t="shared" si="28"/>
        <v/>
      </c>
      <c r="Z120" s="10" t="s">
        <v>476</v>
      </c>
      <c r="AA120" s="10"/>
      <c r="AB120" s="53" t="str">
        <f t="shared" si="35"/>
        <v/>
      </c>
      <c r="AC120" s="53" t="str">
        <f>IFERROR(MID(#REF!,SEARCH("@",#REF!),9999),"")</f>
        <v/>
      </c>
      <c r="AD120" s="53" t="str">
        <f t="shared" si="36"/>
        <v/>
      </c>
      <c r="AE120" s="53" t="e">
        <f>IF(#REF!="","",OR(COUNTIF($AH$12:$AH$23,AC120)&gt;0,COUNTIF($AI$12:$AI$16,#REF!)&gt;0))</f>
        <v>#REF!</v>
      </c>
      <c r="AF120" s="53" t="str">
        <f t="shared" si="29"/>
        <v/>
      </c>
      <c r="AG120" s="34" t="str">
        <f t="shared" si="37"/>
        <v/>
      </c>
      <c r="AH120" s="10"/>
      <c r="AI120" s="10"/>
      <c r="AJ120" s="10"/>
      <c r="AO120" s="100" t="str">
        <f>IF(COUNTIF(R$13:R307,R120)&gt;1,"DUBBEL","")</f>
        <v/>
      </c>
    </row>
    <row r="121" spans="1:41" ht="15.75" customHeight="1" thickTop="1" thickBot="1" x14ac:dyDescent="0.25">
      <c r="A121" s="12" t="str">
        <f t="shared" si="31"/>
        <v/>
      </c>
      <c r="B121" s="12" t="str">
        <f t="shared" si="32"/>
        <v/>
      </c>
      <c r="C121" s="82">
        <v>109</v>
      </c>
      <c r="D121" s="32"/>
      <c r="E121" s="4"/>
      <c r="F121" s="4"/>
      <c r="G121" s="4"/>
      <c r="H121" s="5"/>
      <c r="I121" s="41"/>
      <c r="J121" s="112"/>
      <c r="K121" s="113"/>
      <c r="L121" s="35"/>
      <c r="M121" s="6"/>
      <c r="N121" s="67"/>
      <c r="O121" s="36"/>
      <c r="P121" s="36"/>
      <c r="Q121" s="36"/>
      <c r="R121" s="97"/>
      <c r="S121" s="74"/>
      <c r="T121" s="7" t="b">
        <f t="shared" si="30"/>
        <v>1</v>
      </c>
      <c r="U121" s="53" t="str">
        <f t="shared" si="26"/>
        <v/>
      </c>
      <c r="V121" s="10" t="str">
        <f t="shared" si="33"/>
        <v/>
      </c>
      <c r="W121" s="10" t="str">
        <f t="shared" si="34"/>
        <v/>
      </c>
      <c r="X121" s="53" t="str">
        <f t="shared" si="27"/>
        <v/>
      </c>
      <c r="Y121" s="34" t="str">
        <f t="shared" si="28"/>
        <v/>
      </c>
      <c r="Z121" s="10" t="s">
        <v>86</v>
      </c>
      <c r="AA121" s="10"/>
      <c r="AB121" s="53" t="str">
        <f t="shared" si="35"/>
        <v/>
      </c>
      <c r="AC121" s="53" t="str">
        <f>IFERROR(MID(#REF!,SEARCH("@",#REF!),9999),"")</f>
        <v/>
      </c>
      <c r="AD121" s="53" t="str">
        <f t="shared" si="36"/>
        <v/>
      </c>
      <c r="AE121" s="53" t="e">
        <f>IF(#REF!="","",OR(COUNTIF($AH$12:$AH$23,AC121)&gt;0,COUNTIF($AI$12:$AI$16,#REF!)&gt;0))</f>
        <v>#REF!</v>
      </c>
      <c r="AF121" s="53" t="str">
        <f t="shared" si="29"/>
        <v/>
      </c>
      <c r="AG121" s="34" t="str">
        <f t="shared" si="37"/>
        <v/>
      </c>
      <c r="AH121" s="10"/>
      <c r="AI121" s="10"/>
      <c r="AJ121" s="10"/>
      <c r="AO121" s="100" t="str">
        <f>IF(COUNTIF(R$13:R308,R121)&gt;1,"DUBBEL","")</f>
        <v/>
      </c>
    </row>
    <row r="122" spans="1:41" ht="15.75" customHeight="1" thickTop="1" thickBot="1" x14ac:dyDescent="0.25">
      <c r="A122" s="12" t="str">
        <f t="shared" si="31"/>
        <v/>
      </c>
      <c r="B122" s="12" t="str">
        <f t="shared" si="32"/>
        <v/>
      </c>
      <c r="C122" s="82">
        <v>110</v>
      </c>
      <c r="D122" s="32"/>
      <c r="E122" s="4"/>
      <c r="F122" s="4"/>
      <c r="G122" s="4"/>
      <c r="H122" s="5"/>
      <c r="I122" s="41"/>
      <c r="J122" s="112"/>
      <c r="K122" s="113"/>
      <c r="L122" s="35"/>
      <c r="M122" s="6"/>
      <c r="N122" s="67"/>
      <c r="O122" s="36"/>
      <c r="P122" s="36"/>
      <c r="Q122" s="36"/>
      <c r="R122" s="97"/>
      <c r="S122" s="74"/>
      <c r="T122" s="7" t="b">
        <f t="shared" si="30"/>
        <v>1</v>
      </c>
      <c r="U122" s="53" t="str">
        <f t="shared" si="26"/>
        <v/>
      </c>
      <c r="V122" s="10" t="str">
        <f t="shared" si="33"/>
        <v/>
      </c>
      <c r="W122" s="10" t="str">
        <f t="shared" si="34"/>
        <v/>
      </c>
      <c r="X122" s="53" t="str">
        <f t="shared" si="27"/>
        <v/>
      </c>
      <c r="Y122" s="34" t="str">
        <f t="shared" si="28"/>
        <v/>
      </c>
      <c r="Z122" s="10" t="s">
        <v>87</v>
      </c>
      <c r="AA122" s="10"/>
      <c r="AB122" s="53" t="str">
        <f t="shared" si="35"/>
        <v/>
      </c>
      <c r="AC122" s="53" t="str">
        <f>IFERROR(MID(#REF!,SEARCH("@",#REF!),9999),"")</f>
        <v/>
      </c>
      <c r="AD122" s="53" t="str">
        <f t="shared" si="36"/>
        <v/>
      </c>
      <c r="AE122" s="53" t="e">
        <f>IF(#REF!="","",OR(COUNTIF($AH$12:$AH$23,AC122)&gt;0,COUNTIF($AI$12:$AI$16,#REF!)&gt;0))</f>
        <v>#REF!</v>
      </c>
      <c r="AF122" s="53" t="str">
        <f t="shared" si="29"/>
        <v/>
      </c>
      <c r="AG122" s="34" t="str">
        <f t="shared" si="37"/>
        <v/>
      </c>
      <c r="AH122" s="10"/>
      <c r="AI122" s="10"/>
      <c r="AJ122" s="10"/>
      <c r="AO122" s="100" t="str">
        <f>IF(COUNTIF(R$13:R309,R122)&gt;1,"DUBBEL","")</f>
        <v/>
      </c>
    </row>
    <row r="123" spans="1:41" ht="15.75" customHeight="1" thickTop="1" thickBot="1" x14ac:dyDescent="0.25">
      <c r="A123" s="12" t="str">
        <f t="shared" si="31"/>
        <v/>
      </c>
      <c r="B123" s="12" t="str">
        <f t="shared" si="32"/>
        <v/>
      </c>
      <c r="C123" s="82">
        <v>111</v>
      </c>
      <c r="D123" s="32"/>
      <c r="E123" s="4"/>
      <c r="F123" s="4"/>
      <c r="G123" s="4"/>
      <c r="H123" s="5"/>
      <c r="I123" s="41"/>
      <c r="J123" s="112"/>
      <c r="K123" s="113"/>
      <c r="L123" s="35"/>
      <c r="M123" s="6"/>
      <c r="N123" s="67"/>
      <c r="O123" s="36"/>
      <c r="P123" s="36"/>
      <c r="Q123" s="36"/>
      <c r="R123" s="97"/>
      <c r="S123" s="74"/>
      <c r="T123" s="7" t="b">
        <f t="shared" si="30"/>
        <v>1</v>
      </c>
      <c r="U123" s="53" t="str">
        <f t="shared" si="26"/>
        <v/>
      </c>
      <c r="V123" s="10" t="str">
        <f t="shared" si="33"/>
        <v/>
      </c>
      <c r="W123" s="10" t="str">
        <f t="shared" si="34"/>
        <v/>
      </c>
      <c r="X123" s="53" t="str">
        <f t="shared" si="27"/>
        <v/>
      </c>
      <c r="Y123" s="34" t="str">
        <f t="shared" si="28"/>
        <v/>
      </c>
      <c r="Z123" s="10" t="s">
        <v>88</v>
      </c>
      <c r="AA123" s="10"/>
      <c r="AB123" s="53" t="str">
        <f t="shared" si="35"/>
        <v/>
      </c>
      <c r="AC123" s="53" t="str">
        <f>IFERROR(MID(#REF!,SEARCH("@",#REF!),9999),"")</f>
        <v/>
      </c>
      <c r="AD123" s="53" t="str">
        <f t="shared" si="36"/>
        <v/>
      </c>
      <c r="AE123" s="53" t="e">
        <f>IF(#REF!="","",OR(COUNTIF($AH$12:$AH$23,AC123)&gt;0,COUNTIF($AI$12:$AI$16,#REF!)&gt;0))</f>
        <v>#REF!</v>
      </c>
      <c r="AF123" s="53" t="str">
        <f t="shared" si="29"/>
        <v/>
      </c>
      <c r="AG123" s="34" t="str">
        <f t="shared" si="37"/>
        <v/>
      </c>
      <c r="AH123" s="10"/>
      <c r="AI123" s="10"/>
      <c r="AJ123" s="10"/>
      <c r="AO123" s="100" t="str">
        <f>IF(COUNTIF(R$13:R310,R123)&gt;1,"DUBBEL","")</f>
        <v/>
      </c>
    </row>
    <row r="124" spans="1:41" ht="15.75" customHeight="1" thickTop="1" thickBot="1" x14ac:dyDescent="0.25">
      <c r="A124" s="12" t="str">
        <f t="shared" si="31"/>
        <v/>
      </c>
      <c r="B124" s="12" t="str">
        <f t="shared" si="32"/>
        <v/>
      </c>
      <c r="C124" s="82">
        <v>112</v>
      </c>
      <c r="D124" s="32"/>
      <c r="E124" s="4"/>
      <c r="F124" s="4"/>
      <c r="G124" s="4"/>
      <c r="H124" s="5"/>
      <c r="I124" s="41"/>
      <c r="J124" s="112"/>
      <c r="K124" s="113"/>
      <c r="L124" s="35"/>
      <c r="M124" s="6"/>
      <c r="N124" s="67"/>
      <c r="O124" s="36"/>
      <c r="P124" s="36"/>
      <c r="Q124" s="36"/>
      <c r="R124" s="97"/>
      <c r="S124" s="74"/>
      <c r="T124" s="7" t="b">
        <f t="shared" si="30"/>
        <v>1</v>
      </c>
      <c r="U124" s="53" t="str">
        <f t="shared" si="26"/>
        <v/>
      </c>
      <c r="V124" s="10" t="str">
        <f t="shared" si="33"/>
        <v/>
      </c>
      <c r="W124" s="10" t="str">
        <f t="shared" si="34"/>
        <v/>
      </c>
      <c r="X124" s="53" t="str">
        <f t="shared" si="27"/>
        <v/>
      </c>
      <c r="Y124" s="34" t="str">
        <f t="shared" si="28"/>
        <v/>
      </c>
      <c r="Z124" s="10" t="s">
        <v>89</v>
      </c>
      <c r="AA124" s="10"/>
      <c r="AB124" s="53" t="str">
        <f t="shared" si="35"/>
        <v/>
      </c>
      <c r="AC124" s="53" t="str">
        <f>IFERROR(MID(#REF!,SEARCH("@",#REF!),9999),"")</f>
        <v/>
      </c>
      <c r="AD124" s="53" t="str">
        <f t="shared" si="36"/>
        <v/>
      </c>
      <c r="AE124" s="53" t="e">
        <f>IF(#REF!="","",OR(COUNTIF($AH$12:$AH$23,AC124)&gt;0,COUNTIF($AI$12:$AI$16,#REF!)&gt;0))</f>
        <v>#REF!</v>
      </c>
      <c r="AF124" s="53" t="str">
        <f t="shared" si="29"/>
        <v/>
      </c>
      <c r="AG124" s="34" t="str">
        <f t="shared" si="37"/>
        <v/>
      </c>
      <c r="AH124" s="10"/>
      <c r="AI124" s="10"/>
      <c r="AJ124" s="10"/>
      <c r="AO124" s="100" t="str">
        <f>IF(COUNTIF(R$13:R311,R124)&gt;1,"DUBBEL","")</f>
        <v/>
      </c>
    </row>
    <row r="125" spans="1:41" ht="15.75" customHeight="1" thickTop="1" thickBot="1" x14ac:dyDescent="0.25">
      <c r="A125" s="12" t="str">
        <f t="shared" si="31"/>
        <v/>
      </c>
      <c r="B125" s="12" t="str">
        <f t="shared" si="32"/>
        <v/>
      </c>
      <c r="C125" s="82">
        <v>113</v>
      </c>
      <c r="D125" s="32"/>
      <c r="E125" s="4"/>
      <c r="F125" s="4"/>
      <c r="G125" s="4"/>
      <c r="H125" s="5"/>
      <c r="I125" s="41"/>
      <c r="J125" s="112"/>
      <c r="K125" s="113"/>
      <c r="L125" s="35"/>
      <c r="M125" s="6"/>
      <c r="N125" s="67"/>
      <c r="O125" s="36"/>
      <c r="P125" s="36"/>
      <c r="Q125" s="36"/>
      <c r="R125" s="97"/>
      <c r="S125" s="74"/>
      <c r="T125" s="7" t="b">
        <f t="shared" si="30"/>
        <v>1</v>
      </c>
      <c r="U125" s="53" t="str">
        <f t="shared" si="26"/>
        <v/>
      </c>
      <c r="V125" s="10" t="str">
        <f t="shared" si="33"/>
        <v/>
      </c>
      <c r="W125" s="10" t="str">
        <f t="shared" si="34"/>
        <v/>
      </c>
      <c r="X125" s="53" t="str">
        <f t="shared" si="27"/>
        <v/>
      </c>
      <c r="Y125" s="34" t="str">
        <f t="shared" si="28"/>
        <v/>
      </c>
      <c r="Z125" s="10" t="s">
        <v>90</v>
      </c>
      <c r="AA125" s="10"/>
      <c r="AB125" s="53" t="str">
        <f t="shared" si="35"/>
        <v/>
      </c>
      <c r="AC125" s="53" t="str">
        <f>IFERROR(MID(#REF!,SEARCH("@",#REF!),9999),"")</f>
        <v/>
      </c>
      <c r="AD125" s="53" t="str">
        <f t="shared" si="36"/>
        <v/>
      </c>
      <c r="AE125" s="53" t="e">
        <f>IF(#REF!="","",OR(COUNTIF($AH$12:$AH$23,AC125)&gt;0,COUNTIF($AI$12:$AI$16,#REF!)&gt;0))</f>
        <v>#REF!</v>
      </c>
      <c r="AF125" s="53" t="str">
        <f t="shared" si="29"/>
        <v/>
      </c>
      <c r="AG125" s="34" t="str">
        <f t="shared" si="37"/>
        <v/>
      </c>
      <c r="AH125" s="10"/>
      <c r="AI125" s="10"/>
      <c r="AJ125" s="10"/>
      <c r="AO125" s="100" t="str">
        <f>IF(COUNTIF(R$13:R312,R125)&gt;1,"DUBBEL","")</f>
        <v/>
      </c>
    </row>
    <row r="126" spans="1:41" ht="15.75" customHeight="1" thickTop="1" thickBot="1" x14ac:dyDescent="0.25">
      <c r="A126" s="12" t="str">
        <f t="shared" si="31"/>
        <v/>
      </c>
      <c r="B126" s="12" t="str">
        <f t="shared" si="32"/>
        <v/>
      </c>
      <c r="C126" s="82">
        <v>114</v>
      </c>
      <c r="D126" s="32"/>
      <c r="E126" s="4"/>
      <c r="F126" s="4"/>
      <c r="G126" s="4"/>
      <c r="H126" s="5"/>
      <c r="I126" s="41"/>
      <c r="J126" s="112"/>
      <c r="K126" s="113"/>
      <c r="L126" s="35"/>
      <c r="M126" s="6"/>
      <c r="N126" s="67"/>
      <c r="O126" s="36"/>
      <c r="P126" s="36"/>
      <c r="Q126" s="36"/>
      <c r="R126" s="97"/>
      <c r="S126" s="74"/>
      <c r="T126" s="7" t="b">
        <f t="shared" si="30"/>
        <v>1</v>
      </c>
      <c r="U126" s="53" t="str">
        <f t="shared" si="26"/>
        <v/>
      </c>
      <c r="V126" s="10" t="str">
        <f t="shared" si="33"/>
        <v/>
      </c>
      <c r="W126" s="10" t="str">
        <f t="shared" si="34"/>
        <v/>
      </c>
      <c r="X126" s="53" t="str">
        <f t="shared" si="27"/>
        <v/>
      </c>
      <c r="Y126" s="34" t="str">
        <f t="shared" si="28"/>
        <v/>
      </c>
      <c r="Z126" s="10" t="s">
        <v>91</v>
      </c>
      <c r="AA126" s="10"/>
      <c r="AB126" s="53" t="str">
        <f t="shared" si="35"/>
        <v/>
      </c>
      <c r="AC126" s="53" t="str">
        <f>IFERROR(MID(#REF!,SEARCH("@",#REF!),9999),"")</f>
        <v/>
      </c>
      <c r="AD126" s="53" t="str">
        <f t="shared" si="36"/>
        <v/>
      </c>
      <c r="AE126" s="53" t="e">
        <f>IF(#REF!="","",OR(COUNTIF($AH$12:$AH$23,AC126)&gt;0,COUNTIF($AI$12:$AI$16,#REF!)&gt;0))</f>
        <v>#REF!</v>
      </c>
      <c r="AF126" s="53" t="str">
        <f t="shared" si="29"/>
        <v/>
      </c>
      <c r="AG126" s="34" t="str">
        <f t="shared" si="37"/>
        <v/>
      </c>
      <c r="AH126" s="10"/>
      <c r="AI126" s="10"/>
      <c r="AJ126" s="10"/>
      <c r="AO126" s="100" t="str">
        <f>IF(COUNTIF(R$13:R313,R126)&gt;1,"DUBBEL","")</f>
        <v/>
      </c>
    </row>
    <row r="127" spans="1:41" ht="15.75" customHeight="1" thickTop="1" thickBot="1" x14ac:dyDescent="0.25">
      <c r="A127" s="12" t="str">
        <f t="shared" si="31"/>
        <v/>
      </c>
      <c r="B127" s="12" t="str">
        <f t="shared" si="32"/>
        <v/>
      </c>
      <c r="C127" s="82">
        <v>115</v>
      </c>
      <c r="D127" s="32"/>
      <c r="E127" s="4"/>
      <c r="F127" s="4"/>
      <c r="G127" s="4"/>
      <c r="H127" s="5"/>
      <c r="I127" s="41"/>
      <c r="J127" s="112"/>
      <c r="K127" s="113"/>
      <c r="L127" s="35"/>
      <c r="M127" s="6"/>
      <c r="N127" s="67"/>
      <c r="O127" s="36"/>
      <c r="P127" s="36"/>
      <c r="Q127" s="36"/>
      <c r="R127" s="97"/>
      <c r="S127" s="74"/>
      <c r="T127" s="7" t="b">
        <f t="shared" si="30"/>
        <v>1</v>
      </c>
      <c r="U127" s="53" t="str">
        <f t="shared" si="26"/>
        <v/>
      </c>
      <c r="V127" s="10" t="str">
        <f t="shared" si="33"/>
        <v/>
      </c>
      <c r="W127" s="10" t="str">
        <f t="shared" si="34"/>
        <v/>
      </c>
      <c r="X127" s="53" t="str">
        <f t="shared" si="27"/>
        <v/>
      </c>
      <c r="Y127" s="34" t="str">
        <f t="shared" si="28"/>
        <v/>
      </c>
      <c r="Z127" s="10" t="s">
        <v>92</v>
      </c>
      <c r="AA127" s="10"/>
      <c r="AB127" s="53" t="str">
        <f t="shared" si="35"/>
        <v/>
      </c>
      <c r="AC127" s="53" t="str">
        <f>IFERROR(MID(#REF!,SEARCH("@",#REF!),9999),"")</f>
        <v/>
      </c>
      <c r="AD127" s="53" t="str">
        <f t="shared" si="36"/>
        <v/>
      </c>
      <c r="AE127" s="53" t="e">
        <f>IF(#REF!="","",OR(COUNTIF($AH$12:$AH$23,AC127)&gt;0,COUNTIF($AI$12:$AI$16,#REF!)&gt;0))</f>
        <v>#REF!</v>
      </c>
      <c r="AF127" s="53" t="str">
        <f t="shared" si="29"/>
        <v/>
      </c>
      <c r="AG127" s="34" t="str">
        <f t="shared" si="37"/>
        <v/>
      </c>
      <c r="AH127" s="10"/>
      <c r="AI127" s="10"/>
      <c r="AJ127" s="10"/>
      <c r="AO127" s="100" t="str">
        <f>IF(COUNTIF(R$13:R314,R127)&gt;1,"DUBBEL","")</f>
        <v/>
      </c>
    </row>
    <row r="128" spans="1:41" ht="15.75" customHeight="1" thickTop="1" thickBot="1" x14ac:dyDescent="0.25">
      <c r="A128" s="12" t="str">
        <f t="shared" si="31"/>
        <v/>
      </c>
      <c r="B128" s="12" t="str">
        <f t="shared" si="32"/>
        <v/>
      </c>
      <c r="C128" s="82">
        <v>116</v>
      </c>
      <c r="D128" s="32"/>
      <c r="E128" s="4"/>
      <c r="F128" s="4"/>
      <c r="G128" s="4"/>
      <c r="H128" s="5"/>
      <c r="I128" s="41"/>
      <c r="J128" s="112"/>
      <c r="K128" s="113"/>
      <c r="L128" s="35"/>
      <c r="M128" s="6"/>
      <c r="N128" s="67"/>
      <c r="O128" s="36"/>
      <c r="P128" s="36"/>
      <c r="Q128" s="36"/>
      <c r="R128" s="97"/>
      <c r="S128" s="74"/>
      <c r="T128" s="7" t="b">
        <f t="shared" si="30"/>
        <v>1</v>
      </c>
      <c r="U128" s="53" t="str">
        <f t="shared" si="26"/>
        <v/>
      </c>
      <c r="V128" s="10" t="str">
        <f t="shared" si="33"/>
        <v/>
      </c>
      <c r="W128" s="10" t="str">
        <f t="shared" si="34"/>
        <v/>
      </c>
      <c r="X128" s="53" t="str">
        <f t="shared" si="27"/>
        <v/>
      </c>
      <c r="Y128" s="34" t="str">
        <f t="shared" si="28"/>
        <v/>
      </c>
      <c r="Z128" s="10" t="s">
        <v>93</v>
      </c>
      <c r="AA128" s="10"/>
      <c r="AB128" s="53" t="str">
        <f t="shared" si="35"/>
        <v/>
      </c>
      <c r="AC128" s="53" t="str">
        <f>IFERROR(MID(#REF!,SEARCH("@",#REF!),9999),"")</f>
        <v/>
      </c>
      <c r="AD128" s="53" t="str">
        <f t="shared" si="36"/>
        <v/>
      </c>
      <c r="AE128" s="53" t="e">
        <f>IF(#REF!="","",OR(COUNTIF($AH$12:$AH$23,AC128)&gt;0,COUNTIF($AI$12:$AI$16,#REF!)&gt;0))</f>
        <v>#REF!</v>
      </c>
      <c r="AF128" s="53" t="str">
        <f t="shared" si="29"/>
        <v/>
      </c>
      <c r="AG128" s="34" t="str">
        <f t="shared" si="37"/>
        <v/>
      </c>
      <c r="AH128" s="10"/>
      <c r="AI128" s="10"/>
      <c r="AJ128" s="10"/>
      <c r="AO128" s="100" t="str">
        <f>IF(COUNTIF(R$13:R315,R128)&gt;1,"DUBBEL","")</f>
        <v/>
      </c>
    </row>
    <row r="129" spans="1:41" ht="15.75" customHeight="1" thickTop="1" thickBot="1" x14ac:dyDescent="0.25">
      <c r="A129" s="12" t="str">
        <f t="shared" si="31"/>
        <v/>
      </c>
      <c r="B129" s="12" t="str">
        <f t="shared" si="32"/>
        <v/>
      </c>
      <c r="C129" s="82">
        <v>117</v>
      </c>
      <c r="D129" s="32"/>
      <c r="E129" s="4"/>
      <c r="F129" s="4"/>
      <c r="G129" s="4"/>
      <c r="H129" s="5"/>
      <c r="I129" s="41"/>
      <c r="J129" s="112"/>
      <c r="K129" s="113"/>
      <c r="L129" s="35"/>
      <c r="M129" s="6"/>
      <c r="N129" s="67"/>
      <c r="O129" s="36"/>
      <c r="P129" s="36"/>
      <c r="Q129" s="36"/>
      <c r="R129" s="97"/>
      <c r="S129" s="74"/>
      <c r="T129" s="7" t="b">
        <f t="shared" si="30"/>
        <v>1</v>
      </c>
      <c r="U129" s="53" t="str">
        <f t="shared" si="26"/>
        <v/>
      </c>
      <c r="V129" s="10" t="str">
        <f t="shared" si="33"/>
        <v/>
      </c>
      <c r="W129" s="10" t="str">
        <f t="shared" si="34"/>
        <v/>
      </c>
      <c r="X129" s="53" t="str">
        <f t="shared" si="27"/>
        <v/>
      </c>
      <c r="Y129" s="34" t="str">
        <f t="shared" si="28"/>
        <v/>
      </c>
      <c r="Z129" s="10" t="s">
        <v>94</v>
      </c>
      <c r="AA129" s="10"/>
      <c r="AB129" s="53" t="str">
        <f t="shared" si="35"/>
        <v/>
      </c>
      <c r="AC129" s="53" t="str">
        <f>IFERROR(MID(#REF!,SEARCH("@",#REF!),9999),"")</f>
        <v/>
      </c>
      <c r="AD129" s="53" t="str">
        <f t="shared" si="36"/>
        <v/>
      </c>
      <c r="AE129" s="53" t="e">
        <f>IF(#REF!="","",OR(COUNTIF($AH$12:$AH$23,AC129)&gt;0,COUNTIF($AI$12:$AI$16,#REF!)&gt;0))</f>
        <v>#REF!</v>
      </c>
      <c r="AF129" s="53" t="str">
        <f t="shared" si="29"/>
        <v/>
      </c>
      <c r="AG129" s="34" t="str">
        <f t="shared" si="37"/>
        <v/>
      </c>
      <c r="AH129" s="10"/>
      <c r="AI129" s="10"/>
      <c r="AJ129" s="10"/>
      <c r="AO129" s="100" t="str">
        <f>IF(COUNTIF(R$13:R316,R129)&gt;1,"DUBBEL","")</f>
        <v/>
      </c>
    </row>
    <row r="130" spans="1:41" ht="15.75" customHeight="1" thickTop="1" thickBot="1" x14ac:dyDescent="0.25">
      <c r="A130" s="12" t="str">
        <f t="shared" si="31"/>
        <v/>
      </c>
      <c r="B130" s="12" t="str">
        <f t="shared" si="32"/>
        <v/>
      </c>
      <c r="C130" s="82">
        <v>118</v>
      </c>
      <c r="D130" s="32"/>
      <c r="E130" s="4"/>
      <c r="F130" s="4"/>
      <c r="G130" s="4"/>
      <c r="H130" s="5"/>
      <c r="I130" s="41"/>
      <c r="J130" s="112"/>
      <c r="K130" s="113"/>
      <c r="L130" s="35"/>
      <c r="M130" s="6"/>
      <c r="N130" s="67"/>
      <c r="O130" s="36"/>
      <c r="P130" s="36"/>
      <c r="Q130" s="36"/>
      <c r="R130" s="97"/>
      <c r="S130" s="74"/>
      <c r="T130" s="7" t="b">
        <f t="shared" si="30"/>
        <v>1</v>
      </c>
      <c r="U130" s="53" t="str">
        <f t="shared" si="26"/>
        <v/>
      </c>
      <c r="V130" s="10" t="str">
        <f t="shared" si="33"/>
        <v/>
      </c>
      <c r="W130" s="10" t="str">
        <f t="shared" si="34"/>
        <v/>
      </c>
      <c r="X130" s="53" t="str">
        <f t="shared" si="27"/>
        <v/>
      </c>
      <c r="Y130" s="34" t="str">
        <f t="shared" si="28"/>
        <v/>
      </c>
      <c r="Z130" s="10" t="s">
        <v>95</v>
      </c>
      <c r="AA130" s="10"/>
      <c r="AB130" s="53" t="str">
        <f t="shared" si="35"/>
        <v/>
      </c>
      <c r="AC130" s="53" t="str">
        <f>IFERROR(MID(#REF!,SEARCH("@",#REF!),9999),"")</f>
        <v/>
      </c>
      <c r="AD130" s="53" t="str">
        <f t="shared" si="36"/>
        <v/>
      </c>
      <c r="AE130" s="53" t="e">
        <f>IF(#REF!="","",OR(COUNTIF($AH$12:$AH$23,AC130)&gt;0,COUNTIF($AI$12:$AI$16,#REF!)&gt;0))</f>
        <v>#REF!</v>
      </c>
      <c r="AF130" s="53" t="str">
        <f t="shared" si="29"/>
        <v/>
      </c>
      <c r="AG130" s="34" t="str">
        <f t="shared" si="37"/>
        <v/>
      </c>
      <c r="AH130" s="10"/>
      <c r="AI130" s="10"/>
      <c r="AJ130" s="10"/>
      <c r="AO130" s="100" t="str">
        <f>IF(COUNTIF(R$13:R317,R130)&gt;1,"DUBBEL","")</f>
        <v/>
      </c>
    </row>
    <row r="131" spans="1:41" ht="15.75" customHeight="1" thickTop="1" thickBot="1" x14ac:dyDescent="0.25">
      <c r="A131" s="12" t="str">
        <f t="shared" si="31"/>
        <v/>
      </c>
      <c r="B131" s="12" t="str">
        <f t="shared" si="32"/>
        <v/>
      </c>
      <c r="C131" s="82">
        <v>119</v>
      </c>
      <c r="D131" s="32"/>
      <c r="E131" s="4"/>
      <c r="F131" s="4"/>
      <c r="G131" s="4"/>
      <c r="H131" s="5"/>
      <c r="I131" s="41"/>
      <c r="J131" s="112"/>
      <c r="K131" s="113"/>
      <c r="L131" s="35"/>
      <c r="M131" s="6"/>
      <c r="N131" s="67"/>
      <c r="O131" s="36"/>
      <c r="P131" s="36"/>
      <c r="Q131" s="36"/>
      <c r="R131" s="97"/>
      <c r="S131" s="74"/>
      <c r="T131" s="7" t="b">
        <f t="shared" si="30"/>
        <v>1</v>
      </c>
      <c r="U131" s="53" t="str">
        <f t="shared" si="26"/>
        <v/>
      </c>
      <c r="V131" s="10" t="str">
        <f t="shared" si="33"/>
        <v/>
      </c>
      <c r="W131" s="10" t="str">
        <f t="shared" si="34"/>
        <v/>
      </c>
      <c r="X131" s="53" t="str">
        <f t="shared" si="27"/>
        <v/>
      </c>
      <c r="Y131" s="34" t="str">
        <f t="shared" si="28"/>
        <v/>
      </c>
      <c r="Z131" s="10" t="s">
        <v>96</v>
      </c>
      <c r="AA131" s="10"/>
      <c r="AB131" s="53" t="str">
        <f t="shared" si="35"/>
        <v/>
      </c>
      <c r="AC131" s="53" t="str">
        <f>IFERROR(MID(#REF!,SEARCH("@",#REF!),9999),"")</f>
        <v/>
      </c>
      <c r="AD131" s="53" t="str">
        <f t="shared" si="36"/>
        <v/>
      </c>
      <c r="AE131" s="53" t="e">
        <f>IF(#REF!="","",OR(COUNTIF($AH$12:$AH$23,AC131)&gt;0,COUNTIF($AI$12:$AI$16,#REF!)&gt;0))</f>
        <v>#REF!</v>
      </c>
      <c r="AF131" s="53" t="str">
        <f t="shared" si="29"/>
        <v/>
      </c>
      <c r="AG131" s="34" t="str">
        <f t="shared" si="37"/>
        <v/>
      </c>
      <c r="AH131" s="10"/>
      <c r="AI131" s="10"/>
      <c r="AJ131" s="10"/>
      <c r="AO131" s="100" t="str">
        <f>IF(COUNTIF(R$13:R318,R131)&gt;1,"DUBBEL","")</f>
        <v/>
      </c>
    </row>
    <row r="132" spans="1:41" ht="15.75" customHeight="1" thickTop="1" thickBot="1" x14ac:dyDescent="0.25">
      <c r="A132" s="12" t="str">
        <f t="shared" si="31"/>
        <v/>
      </c>
      <c r="B132" s="12" t="str">
        <f t="shared" si="32"/>
        <v/>
      </c>
      <c r="C132" s="82">
        <v>120</v>
      </c>
      <c r="D132" s="32"/>
      <c r="E132" s="4"/>
      <c r="F132" s="4"/>
      <c r="G132" s="4"/>
      <c r="H132" s="5"/>
      <c r="I132" s="41"/>
      <c r="J132" s="112"/>
      <c r="K132" s="113"/>
      <c r="L132" s="35"/>
      <c r="M132" s="6"/>
      <c r="N132" s="67"/>
      <c r="O132" s="36"/>
      <c r="P132" s="36"/>
      <c r="Q132" s="36"/>
      <c r="R132" s="97"/>
      <c r="S132" s="74"/>
      <c r="T132" s="7" t="b">
        <f t="shared" si="30"/>
        <v>1</v>
      </c>
      <c r="U132" s="53" t="str">
        <f t="shared" si="26"/>
        <v/>
      </c>
      <c r="V132" s="10" t="str">
        <f t="shared" si="33"/>
        <v/>
      </c>
      <c r="W132" s="10" t="str">
        <f t="shared" si="34"/>
        <v/>
      </c>
      <c r="X132" s="53" t="str">
        <f t="shared" si="27"/>
        <v/>
      </c>
      <c r="Y132" s="34" t="str">
        <f t="shared" si="28"/>
        <v/>
      </c>
      <c r="Z132" s="10" t="s">
        <v>97</v>
      </c>
      <c r="AA132" s="10"/>
      <c r="AB132" s="53" t="str">
        <f t="shared" si="35"/>
        <v/>
      </c>
      <c r="AC132" s="53" t="str">
        <f>IFERROR(MID(#REF!,SEARCH("@",#REF!),9999),"")</f>
        <v/>
      </c>
      <c r="AD132" s="53" t="str">
        <f t="shared" si="36"/>
        <v/>
      </c>
      <c r="AE132" s="53" t="e">
        <f>IF(#REF!="","",OR(COUNTIF($AH$12:$AH$23,AC132)&gt;0,COUNTIF($AI$12:$AI$16,#REF!)&gt;0))</f>
        <v>#REF!</v>
      </c>
      <c r="AF132" s="53" t="str">
        <f t="shared" si="29"/>
        <v/>
      </c>
      <c r="AG132" s="34" t="str">
        <f t="shared" si="37"/>
        <v/>
      </c>
      <c r="AH132" s="10"/>
      <c r="AI132" s="10"/>
      <c r="AJ132" s="10"/>
      <c r="AO132" s="100" t="str">
        <f>IF(COUNTIF(R$13:R319,R132)&gt;1,"DUBBEL","")</f>
        <v/>
      </c>
    </row>
    <row r="133" spans="1:41" ht="15.75" customHeight="1" thickTop="1" thickBot="1" x14ac:dyDescent="0.25">
      <c r="A133" s="12" t="str">
        <f t="shared" si="31"/>
        <v/>
      </c>
      <c r="B133" s="12" t="str">
        <f t="shared" si="32"/>
        <v/>
      </c>
      <c r="C133" s="82">
        <v>121</v>
      </c>
      <c r="D133" s="32"/>
      <c r="E133" s="4"/>
      <c r="F133" s="4"/>
      <c r="G133" s="4"/>
      <c r="H133" s="5"/>
      <c r="I133" s="41"/>
      <c r="J133" s="112"/>
      <c r="K133" s="113"/>
      <c r="L133" s="35"/>
      <c r="M133" s="6"/>
      <c r="N133" s="67"/>
      <c r="O133" s="36"/>
      <c r="P133" s="36"/>
      <c r="Q133" s="36"/>
      <c r="R133" s="97"/>
      <c r="S133" s="74"/>
      <c r="T133" s="7" t="b">
        <f t="shared" si="30"/>
        <v>1</v>
      </c>
      <c r="U133" s="53" t="str">
        <f t="shared" si="26"/>
        <v/>
      </c>
      <c r="V133" s="10" t="str">
        <f t="shared" si="33"/>
        <v/>
      </c>
      <c r="W133" s="10" t="str">
        <f t="shared" si="34"/>
        <v/>
      </c>
      <c r="X133" s="53" t="str">
        <f t="shared" si="27"/>
        <v/>
      </c>
      <c r="Y133" s="34" t="str">
        <f t="shared" si="28"/>
        <v/>
      </c>
      <c r="Z133" s="10" t="s">
        <v>98</v>
      </c>
      <c r="AA133" s="10"/>
      <c r="AB133" s="53" t="str">
        <f t="shared" si="35"/>
        <v/>
      </c>
      <c r="AC133" s="53" t="str">
        <f>IFERROR(MID(#REF!,SEARCH("@",#REF!),9999),"")</f>
        <v/>
      </c>
      <c r="AD133" s="53" t="str">
        <f t="shared" si="36"/>
        <v/>
      </c>
      <c r="AE133" s="53" t="e">
        <f>IF(#REF!="","",OR(COUNTIF($AH$12:$AH$23,AC133)&gt;0,COUNTIF($AI$12:$AI$16,#REF!)&gt;0))</f>
        <v>#REF!</v>
      </c>
      <c r="AF133" s="53" t="str">
        <f t="shared" si="29"/>
        <v/>
      </c>
      <c r="AG133" s="34" t="str">
        <f t="shared" si="37"/>
        <v/>
      </c>
      <c r="AH133" s="10"/>
      <c r="AI133" s="10"/>
      <c r="AJ133" s="10"/>
      <c r="AO133" s="100" t="str">
        <f>IF(COUNTIF(R$13:R320,R133)&gt;1,"DUBBEL","")</f>
        <v/>
      </c>
    </row>
    <row r="134" spans="1:41" ht="15.75" customHeight="1" thickTop="1" thickBot="1" x14ac:dyDescent="0.25">
      <c r="A134" s="12" t="str">
        <f t="shared" si="31"/>
        <v/>
      </c>
      <c r="B134" s="12" t="str">
        <f t="shared" si="32"/>
        <v/>
      </c>
      <c r="C134" s="82">
        <v>122</v>
      </c>
      <c r="D134" s="32"/>
      <c r="E134" s="4"/>
      <c r="F134" s="4"/>
      <c r="G134" s="4"/>
      <c r="H134" s="5"/>
      <c r="I134" s="41"/>
      <c r="J134" s="112"/>
      <c r="K134" s="113"/>
      <c r="L134" s="35"/>
      <c r="M134" s="6"/>
      <c r="N134" s="67"/>
      <c r="O134" s="36"/>
      <c r="P134" s="36"/>
      <c r="Q134" s="36"/>
      <c r="R134" s="97"/>
      <c r="S134" s="74"/>
      <c r="T134" s="7" t="b">
        <f t="shared" si="30"/>
        <v>1</v>
      </c>
      <c r="U134" s="53" t="str">
        <f t="shared" si="26"/>
        <v/>
      </c>
      <c r="V134" s="10" t="str">
        <f t="shared" si="33"/>
        <v/>
      </c>
      <c r="W134" s="10" t="str">
        <f t="shared" si="34"/>
        <v/>
      </c>
      <c r="X134" s="53" t="str">
        <f t="shared" si="27"/>
        <v/>
      </c>
      <c r="Y134" s="34" t="str">
        <f t="shared" si="28"/>
        <v/>
      </c>
      <c r="Z134" s="10" t="s">
        <v>99</v>
      </c>
      <c r="AA134" s="10"/>
      <c r="AB134" s="53" t="str">
        <f t="shared" si="35"/>
        <v/>
      </c>
      <c r="AC134" s="53" t="str">
        <f>IFERROR(MID(#REF!,SEARCH("@",#REF!),9999),"")</f>
        <v/>
      </c>
      <c r="AD134" s="53" t="str">
        <f t="shared" si="36"/>
        <v/>
      </c>
      <c r="AE134" s="53" t="e">
        <f>IF(#REF!="","",OR(COUNTIF($AH$12:$AH$23,AC134)&gt;0,COUNTIF($AI$12:$AI$16,#REF!)&gt;0))</f>
        <v>#REF!</v>
      </c>
      <c r="AF134" s="53" t="str">
        <f t="shared" si="29"/>
        <v/>
      </c>
      <c r="AG134" s="34" t="str">
        <f t="shared" si="37"/>
        <v/>
      </c>
      <c r="AH134" s="10"/>
      <c r="AI134" s="10"/>
      <c r="AJ134" s="10"/>
      <c r="AO134" s="100" t="str">
        <f>IF(COUNTIF(R$13:R321,R134)&gt;1,"DUBBEL","")</f>
        <v/>
      </c>
    </row>
    <row r="135" spans="1:41" ht="15.75" customHeight="1" thickTop="1" thickBot="1" x14ac:dyDescent="0.25">
      <c r="A135" s="12" t="str">
        <f t="shared" si="31"/>
        <v/>
      </c>
      <c r="B135" s="12" t="str">
        <f t="shared" si="32"/>
        <v/>
      </c>
      <c r="C135" s="82">
        <v>123</v>
      </c>
      <c r="D135" s="32"/>
      <c r="E135" s="4"/>
      <c r="F135" s="4"/>
      <c r="G135" s="4"/>
      <c r="H135" s="5"/>
      <c r="I135" s="41"/>
      <c r="J135" s="112"/>
      <c r="K135" s="113"/>
      <c r="L135" s="35"/>
      <c r="M135" s="6"/>
      <c r="N135" s="67"/>
      <c r="O135" s="36"/>
      <c r="P135" s="36"/>
      <c r="Q135" s="36"/>
      <c r="R135" s="97"/>
      <c r="S135" s="74"/>
      <c r="T135" s="7" t="b">
        <f t="shared" si="30"/>
        <v>1</v>
      </c>
      <c r="U135" s="53" t="str">
        <f t="shared" si="26"/>
        <v/>
      </c>
      <c r="V135" s="10" t="str">
        <f t="shared" si="33"/>
        <v/>
      </c>
      <c r="W135" s="10" t="str">
        <f t="shared" si="34"/>
        <v/>
      </c>
      <c r="X135" s="53" t="str">
        <f t="shared" si="27"/>
        <v/>
      </c>
      <c r="Y135" s="34" t="str">
        <f t="shared" si="28"/>
        <v/>
      </c>
      <c r="Z135" s="10" t="s">
        <v>100</v>
      </c>
      <c r="AA135" s="10"/>
      <c r="AB135" s="53" t="str">
        <f t="shared" si="35"/>
        <v/>
      </c>
      <c r="AC135" s="53" t="str">
        <f>IFERROR(MID(#REF!,SEARCH("@",#REF!),9999),"")</f>
        <v/>
      </c>
      <c r="AD135" s="53" t="str">
        <f t="shared" si="36"/>
        <v/>
      </c>
      <c r="AE135" s="53" t="e">
        <f>IF(#REF!="","",OR(COUNTIF($AH$12:$AH$23,AC135)&gt;0,COUNTIF($AI$12:$AI$16,#REF!)&gt;0))</f>
        <v>#REF!</v>
      </c>
      <c r="AF135" s="53" t="str">
        <f t="shared" si="29"/>
        <v/>
      </c>
      <c r="AG135" s="34" t="str">
        <f t="shared" si="37"/>
        <v/>
      </c>
      <c r="AH135" s="10"/>
      <c r="AI135" s="10"/>
      <c r="AJ135" s="10"/>
      <c r="AO135" s="100" t="str">
        <f>IF(COUNTIF(R$13:R322,R135)&gt;1,"DUBBEL","")</f>
        <v/>
      </c>
    </row>
    <row r="136" spans="1:41" ht="15.75" customHeight="1" thickTop="1" thickBot="1" x14ac:dyDescent="0.25">
      <c r="A136" s="12" t="str">
        <f t="shared" si="31"/>
        <v/>
      </c>
      <c r="B136" s="12" t="str">
        <f t="shared" si="32"/>
        <v/>
      </c>
      <c r="C136" s="82">
        <v>124</v>
      </c>
      <c r="D136" s="32"/>
      <c r="E136" s="4"/>
      <c r="F136" s="4"/>
      <c r="G136" s="4"/>
      <c r="H136" s="5"/>
      <c r="I136" s="41"/>
      <c r="J136" s="112"/>
      <c r="K136" s="113"/>
      <c r="L136" s="35"/>
      <c r="M136" s="6"/>
      <c r="N136" s="67"/>
      <c r="O136" s="36"/>
      <c r="P136" s="36"/>
      <c r="Q136" s="36"/>
      <c r="R136" s="97"/>
      <c r="S136" s="74"/>
      <c r="T136" s="7" t="b">
        <f t="shared" si="30"/>
        <v>1</v>
      </c>
      <c r="U136" s="53" t="str">
        <f t="shared" si="26"/>
        <v/>
      </c>
      <c r="V136" s="10" t="str">
        <f t="shared" si="33"/>
        <v/>
      </c>
      <c r="W136" s="10" t="str">
        <f t="shared" si="34"/>
        <v/>
      </c>
      <c r="X136" s="53" t="str">
        <f t="shared" si="27"/>
        <v/>
      </c>
      <c r="Y136" s="34" t="str">
        <f t="shared" si="28"/>
        <v/>
      </c>
      <c r="Z136" s="10" t="s">
        <v>477</v>
      </c>
      <c r="AA136" s="10"/>
      <c r="AB136" s="53" t="str">
        <f t="shared" si="35"/>
        <v/>
      </c>
      <c r="AC136" s="53" t="str">
        <f>IFERROR(MID(#REF!,SEARCH("@",#REF!),9999),"")</f>
        <v/>
      </c>
      <c r="AD136" s="53" t="str">
        <f t="shared" si="36"/>
        <v/>
      </c>
      <c r="AE136" s="53" t="e">
        <f>IF(#REF!="","",OR(COUNTIF($AH$12:$AH$23,AC136)&gt;0,COUNTIF($AI$12:$AI$16,#REF!)&gt;0))</f>
        <v>#REF!</v>
      </c>
      <c r="AF136" s="53" t="str">
        <f t="shared" si="29"/>
        <v/>
      </c>
      <c r="AG136" s="34" t="str">
        <f t="shared" si="37"/>
        <v/>
      </c>
      <c r="AH136" s="10"/>
      <c r="AI136" s="10"/>
      <c r="AJ136" s="10"/>
      <c r="AO136" s="100" t="str">
        <f>IF(COUNTIF(R$13:R323,R136)&gt;1,"DUBBEL","")</f>
        <v/>
      </c>
    </row>
    <row r="137" spans="1:41" ht="15.75" customHeight="1" thickTop="1" thickBot="1" x14ac:dyDescent="0.25">
      <c r="A137" s="12" t="str">
        <f t="shared" si="31"/>
        <v/>
      </c>
      <c r="B137" s="12" t="str">
        <f t="shared" si="32"/>
        <v/>
      </c>
      <c r="C137" s="82">
        <v>125</v>
      </c>
      <c r="D137" s="32"/>
      <c r="E137" s="4"/>
      <c r="F137" s="4"/>
      <c r="G137" s="4"/>
      <c r="H137" s="5"/>
      <c r="I137" s="41"/>
      <c r="J137" s="112"/>
      <c r="K137" s="113"/>
      <c r="L137" s="35"/>
      <c r="M137" s="6"/>
      <c r="N137" s="67"/>
      <c r="O137" s="36"/>
      <c r="P137" s="36"/>
      <c r="Q137" s="36"/>
      <c r="R137" s="97"/>
      <c r="S137" s="74"/>
      <c r="T137" s="7" t="b">
        <f t="shared" si="30"/>
        <v>1</v>
      </c>
      <c r="U137" s="53" t="str">
        <f t="shared" si="26"/>
        <v/>
      </c>
      <c r="V137" s="10" t="str">
        <f t="shared" si="33"/>
        <v/>
      </c>
      <c r="W137" s="10" t="str">
        <f t="shared" si="34"/>
        <v/>
      </c>
      <c r="X137" s="53" t="str">
        <f t="shared" si="27"/>
        <v/>
      </c>
      <c r="Y137" s="34" t="str">
        <f t="shared" si="28"/>
        <v/>
      </c>
      <c r="Z137" s="10" t="s">
        <v>101</v>
      </c>
      <c r="AA137" s="10"/>
      <c r="AB137" s="53" t="str">
        <f t="shared" si="35"/>
        <v/>
      </c>
      <c r="AC137" s="53" t="str">
        <f>IFERROR(MID(#REF!,SEARCH("@",#REF!),9999),"")</f>
        <v/>
      </c>
      <c r="AD137" s="53" t="str">
        <f t="shared" si="36"/>
        <v/>
      </c>
      <c r="AE137" s="53" t="e">
        <f>IF(#REF!="","",OR(COUNTIF($AH$12:$AH$23,AC137)&gt;0,COUNTIF($AI$12:$AI$16,#REF!)&gt;0))</f>
        <v>#REF!</v>
      </c>
      <c r="AF137" s="53" t="str">
        <f t="shared" si="29"/>
        <v/>
      </c>
      <c r="AG137" s="34" t="str">
        <f t="shared" si="37"/>
        <v/>
      </c>
      <c r="AH137" s="10"/>
      <c r="AI137" s="10"/>
      <c r="AJ137" s="10"/>
      <c r="AO137" s="100" t="str">
        <f>IF(COUNTIF(R$13:R324,R137)&gt;1,"DUBBEL","")</f>
        <v/>
      </c>
    </row>
    <row r="138" spans="1:41" ht="15.75" customHeight="1" thickTop="1" thickBot="1" x14ac:dyDescent="0.25">
      <c r="A138" s="12" t="str">
        <f t="shared" si="31"/>
        <v/>
      </c>
      <c r="B138" s="12" t="str">
        <f t="shared" si="32"/>
        <v/>
      </c>
      <c r="C138" s="82">
        <v>126</v>
      </c>
      <c r="D138" s="32"/>
      <c r="E138" s="4"/>
      <c r="F138" s="4"/>
      <c r="G138" s="4"/>
      <c r="H138" s="5"/>
      <c r="I138" s="41"/>
      <c r="J138" s="112"/>
      <c r="K138" s="113"/>
      <c r="L138" s="35"/>
      <c r="M138" s="6"/>
      <c r="N138" s="67"/>
      <c r="O138" s="36"/>
      <c r="P138" s="36"/>
      <c r="Q138" s="36"/>
      <c r="R138" s="97"/>
      <c r="S138" s="74"/>
      <c r="T138" s="7" t="b">
        <f t="shared" si="30"/>
        <v>1</v>
      </c>
      <c r="U138" s="53" t="str">
        <f t="shared" si="26"/>
        <v/>
      </c>
      <c r="V138" s="10" t="str">
        <f t="shared" si="33"/>
        <v/>
      </c>
      <c r="W138" s="10" t="str">
        <f t="shared" si="34"/>
        <v/>
      </c>
      <c r="X138" s="53" t="str">
        <f t="shared" si="27"/>
        <v/>
      </c>
      <c r="Y138" s="34" t="str">
        <f t="shared" si="28"/>
        <v/>
      </c>
      <c r="Z138" s="10" t="s">
        <v>102</v>
      </c>
      <c r="AA138" s="10"/>
      <c r="AB138" s="53" t="str">
        <f t="shared" si="35"/>
        <v/>
      </c>
      <c r="AC138" s="53" t="str">
        <f>IFERROR(MID(#REF!,SEARCH("@",#REF!),9999),"")</f>
        <v/>
      </c>
      <c r="AD138" s="53" t="str">
        <f t="shared" si="36"/>
        <v/>
      </c>
      <c r="AE138" s="53" t="e">
        <f>IF(#REF!="","",OR(COUNTIF($AH$12:$AH$23,AC138)&gt;0,COUNTIF($AI$12:$AI$16,#REF!)&gt;0))</f>
        <v>#REF!</v>
      </c>
      <c r="AF138" s="53" t="str">
        <f t="shared" si="29"/>
        <v/>
      </c>
      <c r="AG138" s="34" t="str">
        <f t="shared" si="37"/>
        <v/>
      </c>
      <c r="AH138" s="10"/>
      <c r="AI138" s="10"/>
      <c r="AJ138" s="10"/>
      <c r="AO138" s="100" t="str">
        <f>IF(COUNTIF(R$13:R325,R138)&gt;1,"DUBBEL","")</f>
        <v/>
      </c>
    </row>
    <row r="139" spans="1:41" ht="15.75" customHeight="1" thickTop="1" thickBot="1" x14ac:dyDescent="0.25">
      <c r="A139" s="12" t="str">
        <f t="shared" si="31"/>
        <v/>
      </c>
      <c r="B139" s="12" t="str">
        <f t="shared" si="32"/>
        <v/>
      </c>
      <c r="C139" s="82">
        <v>127</v>
      </c>
      <c r="D139" s="32"/>
      <c r="E139" s="4"/>
      <c r="F139" s="4"/>
      <c r="G139" s="4"/>
      <c r="H139" s="5"/>
      <c r="I139" s="41"/>
      <c r="J139" s="112"/>
      <c r="K139" s="113"/>
      <c r="L139" s="35"/>
      <c r="M139" s="6"/>
      <c r="N139" s="67"/>
      <c r="O139" s="36"/>
      <c r="P139" s="36"/>
      <c r="Q139" s="36"/>
      <c r="R139" s="97"/>
      <c r="S139" s="74"/>
      <c r="T139" s="7" t="b">
        <f t="shared" si="30"/>
        <v>1</v>
      </c>
      <c r="U139" s="53" t="str">
        <f t="shared" si="26"/>
        <v/>
      </c>
      <c r="V139" s="10" t="str">
        <f t="shared" si="33"/>
        <v/>
      </c>
      <c r="W139" s="10" t="str">
        <f t="shared" si="34"/>
        <v/>
      </c>
      <c r="X139" s="53" t="str">
        <f t="shared" si="27"/>
        <v/>
      </c>
      <c r="Y139" s="34" t="str">
        <f t="shared" si="28"/>
        <v/>
      </c>
      <c r="Z139" s="10" t="s">
        <v>103</v>
      </c>
      <c r="AA139" s="10"/>
      <c r="AB139" s="53" t="str">
        <f t="shared" si="35"/>
        <v/>
      </c>
      <c r="AC139" s="53" t="str">
        <f>IFERROR(MID(#REF!,SEARCH("@",#REF!),9999),"")</f>
        <v/>
      </c>
      <c r="AD139" s="53" t="str">
        <f t="shared" si="36"/>
        <v/>
      </c>
      <c r="AE139" s="53" t="e">
        <f>IF(#REF!="","",OR(COUNTIF($AH$12:$AH$23,AC139)&gt;0,COUNTIF($AI$12:$AI$16,#REF!)&gt;0))</f>
        <v>#REF!</v>
      </c>
      <c r="AF139" s="53" t="str">
        <f t="shared" si="29"/>
        <v/>
      </c>
      <c r="AG139" s="34" t="str">
        <f t="shared" si="37"/>
        <v/>
      </c>
      <c r="AH139" s="10"/>
      <c r="AI139" s="10"/>
      <c r="AJ139" s="10"/>
      <c r="AO139" s="100" t="str">
        <f>IF(COUNTIF(R$13:R326,R139)&gt;1,"DUBBEL","")</f>
        <v/>
      </c>
    </row>
    <row r="140" spans="1:41" ht="15.75" customHeight="1" thickTop="1" thickBot="1" x14ac:dyDescent="0.25">
      <c r="A140" s="12" t="str">
        <f t="shared" ref="A140:A171" si="38">X140</f>
        <v/>
      </c>
      <c r="B140" s="12" t="str">
        <f t="shared" ref="B140:B171" si="39">Y140</f>
        <v/>
      </c>
      <c r="C140" s="82">
        <v>128</v>
      </c>
      <c r="D140" s="32"/>
      <c r="E140" s="4"/>
      <c r="F140" s="4"/>
      <c r="G140" s="4"/>
      <c r="H140" s="5"/>
      <c r="I140" s="41"/>
      <c r="J140" s="112"/>
      <c r="K140" s="113"/>
      <c r="L140" s="35"/>
      <c r="M140" s="6"/>
      <c r="N140" s="67"/>
      <c r="O140" s="36"/>
      <c r="P140" s="36"/>
      <c r="Q140" s="36"/>
      <c r="R140" s="97"/>
      <c r="S140" s="74"/>
      <c r="T140" s="7" t="b">
        <f t="shared" si="30"/>
        <v>1</v>
      </c>
      <c r="U140" s="53" t="str">
        <f t="shared" si="26"/>
        <v/>
      </c>
      <c r="V140" s="10" t="str">
        <f t="shared" ref="V140:V171" si="40">IF(T140=TRUE,"",IF(J140="",TRUE,ISNUMBER(TRIM(J140)*1)))</f>
        <v/>
      </c>
      <c r="W140" s="10" t="str">
        <f t="shared" ref="W140:W171" si="41">IF(T140=TRUE,"",N140&gt;=L140)</f>
        <v/>
      </c>
      <c r="X140" s="53" t="str">
        <f t="shared" si="27"/>
        <v/>
      </c>
      <c r="Y140" s="34" t="str">
        <f t="shared" si="28"/>
        <v/>
      </c>
      <c r="Z140" s="10" t="s">
        <v>104</v>
      </c>
      <c r="AA140" s="10"/>
      <c r="AB140" s="53" t="str">
        <f t="shared" ref="AB140:AB171" si="42">IFERROR(MID(I140,SEARCH("@",I140),9999),"")</f>
        <v/>
      </c>
      <c r="AC140" s="53" t="str">
        <f>IFERROR(MID(#REF!,SEARCH("@",#REF!),9999),"")</f>
        <v/>
      </c>
      <c r="AD140" s="53" t="str">
        <f t="shared" ref="AD140:AD171" si="43">IFERROR(LEFT(R140,SEARCH("@",R140)),"")</f>
        <v/>
      </c>
      <c r="AE140" s="53" t="e">
        <f>IF(#REF!="","",OR(COUNTIF($AH$12:$AH$23,AC140)&gt;0,COUNTIF($AI$12:$AI$16,#REF!)&gt;0))</f>
        <v>#REF!</v>
      </c>
      <c r="AF140" s="53" t="str">
        <f t="shared" si="29"/>
        <v/>
      </c>
      <c r="AG140" s="34" t="str">
        <f t="shared" ref="AG140:AG171" si="44">IF(I140="","",OR(COUNTIF($AH$12:$AH$23,AB140)&gt;0,COUNTIF($AI$12:$AI$16,I140)&gt;0))</f>
        <v/>
      </c>
      <c r="AH140" s="10"/>
      <c r="AI140" s="10"/>
      <c r="AJ140" s="10"/>
      <c r="AO140" s="100" t="str">
        <f>IF(COUNTIF(R$13:R327,R140)&gt;1,"DUBBEL","")</f>
        <v/>
      </c>
    </row>
    <row r="141" spans="1:41" ht="15.75" customHeight="1" thickTop="1" thickBot="1" x14ac:dyDescent="0.25">
      <c r="A141" s="12" t="str">
        <f t="shared" si="38"/>
        <v/>
      </c>
      <c r="B141" s="12" t="str">
        <f t="shared" si="39"/>
        <v/>
      </c>
      <c r="C141" s="82">
        <v>129</v>
      </c>
      <c r="D141" s="32"/>
      <c r="E141" s="4"/>
      <c r="F141" s="4"/>
      <c r="G141" s="4"/>
      <c r="H141" s="5"/>
      <c r="I141" s="41"/>
      <c r="J141" s="112"/>
      <c r="K141" s="113"/>
      <c r="L141" s="35"/>
      <c r="M141" s="6"/>
      <c r="N141" s="67"/>
      <c r="O141" s="36"/>
      <c r="P141" s="36"/>
      <c r="Q141" s="36"/>
      <c r="R141" s="97"/>
      <c r="S141" s="74"/>
      <c r="T141" s="7" t="b">
        <f t="shared" si="30"/>
        <v>1</v>
      </c>
      <c r="U141" s="53" t="str">
        <f t="shared" ref="U141:U204" si="45">IF(T141=TRUE,"",ISNUMBER(TRIM(H141)*1))</f>
        <v/>
      </c>
      <c r="V141" s="10" t="str">
        <f t="shared" si="40"/>
        <v/>
      </c>
      <c r="W141" s="10" t="str">
        <f t="shared" si="41"/>
        <v/>
      </c>
      <c r="X141" s="53" t="str">
        <f t="shared" ref="X141:X201" si="46">IF(AND(D141=0,E141=0,F141=0,G141=0,H141=0,I141=0,L141=0,M141=0,N141=0,O141=0,P141=0,Q141=0,R141=0),"",AND(D141&lt;&gt;0,E141&lt;&gt;0,F141&lt;&gt;0,G141&lt;&gt;0,H141&lt;&gt;0,I141&lt;&gt;0,L141&lt;&gt;0,M141&lt;&gt;0,N141&lt;&gt;0,O141&lt;&gt;0,P141&lt;&gt;0,Q141&lt;&gt;0,R141&lt;&gt;0))</f>
        <v/>
      </c>
      <c r="Y141" s="34" t="str">
        <f t="shared" ref="Y141:Y200" si="47">IF(T141=TRUE,"",(AND(U141,V141,W141,X141,AG141)))</f>
        <v/>
      </c>
      <c r="Z141" s="10" t="s">
        <v>105</v>
      </c>
      <c r="AA141" s="10"/>
      <c r="AB141" s="53" t="str">
        <f t="shared" si="42"/>
        <v/>
      </c>
      <c r="AC141" s="53" t="str">
        <f>IFERROR(MID(#REF!,SEARCH("@",#REF!),9999),"")</f>
        <v/>
      </c>
      <c r="AD141" s="53" t="str">
        <f t="shared" si="43"/>
        <v/>
      </c>
      <c r="AE141" s="53" t="e">
        <f>IF(#REF!="","",OR(COUNTIF($AH$12:$AH$23,AC141)&gt;0,COUNTIF($AI$12:$AI$16,#REF!)&gt;0))</f>
        <v>#REF!</v>
      </c>
      <c r="AF141" s="53" t="str">
        <f t="shared" ref="AF141:AF204" si="48">IF(R141="","",OR(COUNTIF($AJ$12:$AJ$14,AD141)))</f>
        <v/>
      </c>
      <c r="AG141" s="34" t="str">
        <f t="shared" si="44"/>
        <v/>
      </c>
      <c r="AH141" s="10"/>
      <c r="AI141" s="10"/>
      <c r="AJ141" s="10"/>
      <c r="AO141" s="100" t="str">
        <f>IF(COUNTIF(R$13:R328,R141)&gt;1,"DUBBEL","")</f>
        <v/>
      </c>
    </row>
    <row r="142" spans="1:41" ht="15.75" customHeight="1" thickTop="1" thickBot="1" x14ac:dyDescent="0.25">
      <c r="A142" s="12" t="str">
        <f t="shared" si="38"/>
        <v/>
      </c>
      <c r="B142" s="12" t="str">
        <f t="shared" si="39"/>
        <v/>
      </c>
      <c r="C142" s="82">
        <v>130</v>
      </c>
      <c r="D142" s="32"/>
      <c r="E142" s="4"/>
      <c r="F142" s="4"/>
      <c r="G142" s="4"/>
      <c r="H142" s="5"/>
      <c r="I142" s="41"/>
      <c r="J142" s="112"/>
      <c r="K142" s="113"/>
      <c r="L142" s="35"/>
      <c r="M142" s="6"/>
      <c r="N142" s="67"/>
      <c r="O142" s="36"/>
      <c r="P142" s="36"/>
      <c r="Q142" s="36"/>
      <c r="R142" s="97"/>
      <c r="S142" s="74"/>
      <c r="T142" s="7" t="b">
        <f t="shared" si="30"/>
        <v>1</v>
      </c>
      <c r="U142" s="53" t="str">
        <f t="shared" si="45"/>
        <v/>
      </c>
      <c r="V142" s="10" t="str">
        <f t="shared" si="40"/>
        <v/>
      </c>
      <c r="W142" s="10" t="str">
        <f t="shared" si="41"/>
        <v/>
      </c>
      <c r="X142" s="53" t="str">
        <f t="shared" si="46"/>
        <v/>
      </c>
      <c r="Y142" s="34" t="str">
        <f t="shared" si="47"/>
        <v/>
      </c>
      <c r="Z142" s="10" t="s">
        <v>106</v>
      </c>
      <c r="AA142" s="10"/>
      <c r="AB142" s="53" t="str">
        <f t="shared" si="42"/>
        <v/>
      </c>
      <c r="AC142" s="53" t="str">
        <f>IFERROR(MID(#REF!,SEARCH("@",#REF!),9999),"")</f>
        <v/>
      </c>
      <c r="AD142" s="53" t="str">
        <f t="shared" si="43"/>
        <v/>
      </c>
      <c r="AE142" s="53" t="e">
        <f>IF(#REF!="","",OR(COUNTIF($AH$12:$AH$23,AC142)&gt;0,COUNTIF($AI$12:$AI$16,#REF!)&gt;0))</f>
        <v>#REF!</v>
      </c>
      <c r="AF142" s="53" t="str">
        <f t="shared" si="48"/>
        <v/>
      </c>
      <c r="AG142" s="34" t="str">
        <f t="shared" si="44"/>
        <v/>
      </c>
      <c r="AH142" s="10"/>
      <c r="AI142" s="10"/>
      <c r="AJ142" s="10"/>
      <c r="AO142" s="100" t="str">
        <f>IF(COUNTIF(R$13:R329,R142)&gt;1,"DUBBEL","")</f>
        <v/>
      </c>
    </row>
    <row r="143" spans="1:41" ht="15.75" customHeight="1" thickTop="1" thickBot="1" x14ac:dyDescent="0.25">
      <c r="A143" s="12" t="str">
        <f t="shared" si="38"/>
        <v/>
      </c>
      <c r="B143" s="12" t="str">
        <f t="shared" si="39"/>
        <v/>
      </c>
      <c r="C143" s="82">
        <v>131</v>
      </c>
      <c r="D143" s="32"/>
      <c r="E143" s="4"/>
      <c r="F143" s="4"/>
      <c r="G143" s="4"/>
      <c r="H143" s="5"/>
      <c r="I143" s="41"/>
      <c r="J143" s="112"/>
      <c r="K143" s="113"/>
      <c r="L143" s="35"/>
      <c r="M143" s="6"/>
      <c r="N143" s="67"/>
      <c r="O143" s="36"/>
      <c r="P143" s="36"/>
      <c r="Q143" s="36"/>
      <c r="R143" s="97"/>
      <c r="S143" s="74"/>
      <c r="T143" s="7" t="b">
        <f t="shared" si="30"/>
        <v>1</v>
      </c>
      <c r="U143" s="53" t="str">
        <f t="shared" si="45"/>
        <v/>
      </c>
      <c r="V143" s="10" t="str">
        <f t="shared" si="40"/>
        <v/>
      </c>
      <c r="W143" s="10" t="str">
        <f t="shared" si="41"/>
        <v/>
      </c>
      <c r="X143" s="53" t="str">
        <f t="shared" si="46"/>
        <v/>
      </c>
      <c r="Y143" s="34" t="str">
        <f t="shared" si="47"/>
        <v/>
      </c>
      <c r="Z143" s="10" t="s">
        <v>107</v>
      </c>
      <c r="AA143" s="10"/>
      <c r="AB143" s="53" t="str">
        <f t="shared" si="42"/>
        <v/>
      </c>
      <c r="AC143" s="53" t="str">
        <f>IFERROR(MID(#REF!,SEARCH("@",#REF!),9999),"")</f>
        <v/>
      </c>
      <c r="AD143" s="53" t="str">
        <f t="shared" si="43"/>
        <v/>
      </c>
      <c r="AE143" s="53" t="e">
        <f>IF(#REF!="","",OR(COUNTIF($AH$12:$AH$23,AC143)&gt;0,COUNTIF($AI$12:$AI$16,#REF!)&gt;0))</f>
        <v>#REF!</v>
      </c>
      <c r="AF143" s="53" t="str">
        <f t="shared" si="48"/>
        <v/>
      </c>
      <c r="AG143" s="34" t="str">
        <f t="shared" si="44"/>
        <v/>
      </c>
      <c r="AH143" s="10"/>
      <c r="AI143" s="10"/>
      <c r="AJ143" s="10"/>
      <c r="AO143" s="100" t="str">
        <f>IF(COUNTIF(R$13:R330,R143)&gt;1,"DUBBEL","")</f>
        <v/>
      </c>
    </row>
    <row r="144" spans="1:41" ht="15.75" customHeight="1" thickTop="1" thickBot="1" x14ac:dyDescent="0.25">
      <c r="A144" s="12" t="str">
        <f t="shared" si="38"/>
        <v/>
      </c>
      <c r="B144" s="12" t="str">
        <f t="shared" si="39"/>
        <v/>
      </c>
      <c r="C144" s="82">
        <v>132</v>
      </c>
      <c r="D144" s="32"/>
      <c r="E144" s="4"/>
      <c r="F144" s="4"/>
      <c r="G144" s="4"/>
      <c r="H144" s="5"/>
      <c r="I144" s="41"/>
      <c r="J144" s="112"/>
      <c r="K144" s="113"/>
      <c r="L144" s="35"/>
      <c r="M144" s="6"/>
      <c r="N144" s="67"/>
      <c r="O144" s="36"/>
      <c r="P144" s="36"/>
      <c r="Q144" s="36"/>
      <c r="R144" s="97"/>
      <c r="S144" s="74"/>
      <c r="T144" s="7" t="b">
        <f t="shared" ref="T144:T207" si="49">COUNTBLANK(D144:R144)&gt;$U$10</f>
        <v>1</v>
      </c>
      <c r="U144" s="53" t="str">
        <f t="shared" si="45"/>
        <v/>
      </c>
      <c r="V144" s="10" t="str">
        <f t="shared" si="40"/>
        <v/>
      </c>
      <c r="W144" s="10" t="str">
        <f t="shared" si="41"/>
        <v/>
      </c>
      <c r="X144" s="53" t="str">
        <f t="shared" si="46"/>
        <v/>
      </c>
      <c r="Y144" s="34" t="str">
        <f t="shared" si="47"/>
        <v/>
      </c>
      <c r="Z144" s="10" t="s">
        <v>108</v>
      </c>
      <c r="AA144" s="10"/>
      <c r="AB144" s="53" t="str">
        <f t="shared" si="42"/>
        <v/>
      </c>
      <c r="AC144" s="53" t="str">
        <f>IFERROR(MID(#REF!,SEARCH("@",#REF!),9999),"")</f>
        <v/>
      </c>
      <c r="AD144" s="53" t="str">
        <f t="shared" si="43"/>
        <v/>
      </c>
      <c r="AE144" s="53" t="e">
        <f>IF(#REF!="","",OR(COUNTIF($AH$12:$AH$23,AC144)&gt;0,COUNTIF($AI$12:$AI$16,#REF!)&gt;0))</f>
        <v>#REF!</v>
      </c>
      <c r="AF144" s="53" t="str">
        <f t="shared" si="48"/>
        <v/>
      </c>
      <c r="AG144" s="34" t="str">
        <f t="shared" si="44"/>
        <v/>
      </c>
      <c r="AH144" s="10"/>
      <c r="AI144" s="10"/>
      <c r="AJ144" s="10"/>
      <c r="AO144" s="100" t="str">
        <f>IF(COUNTIF(R$13:R331,R144)&gt;1,"DUBBEL","")</f>
        <v/>
      </c>
    </row>
    <row r="145" spans="1:41" ht="15.75" customHeight="1" thickTop="1" thickBot="1" x14ac:dyDescent="0.25">
      <c r="A145" s="12" t="str">
        <f t="shared" si="38"/>
        <v/>
      </c>
      <c r="B145" s="12" t="str">
        <f t="shared" si="39"/>
        <v/>
      </c>
      <c r="C145" s="82">
        <v>133</v>
      </c>
      <c r="D145" s="32"/>
      <c r="E145" s="4"/>
      <c r="F145" s="4"/>
      <c r="G145" s="4"/>
      <c r="H145" s="5"/>
      <c r="I145" s="41"/>
      <c r="J145" s="112"/>
      <c r="K145" s="113"/>
      <c r="L145" s="35"/>
      <c r="M145" s="6"/>
      <c r="N145" s="67"/>
      <c r="O145" s="36"/>
      <c r="P145" s="36"/>
      <c r="Q145" s="36"/>
      <c r="R145" s="97"/>
      <c r="S145" s="74"/>
      <c r="T145" s="7" t="b">
        <f t="shared" si="49"/>
        <v>1</v>
      </c>
      <c r="U145" s="53" t="str">
        <f t="shared" si="45"/>
        <v/>
      </c>
      <c r="V145" s="10" t="str">
        <f t="shared" si="40"/>
        <v/>
      </c>
      <c r="W145" s="10" t="str">
        <f t="shared" si="41"/>
        <v/>
      </c>
      <c r="X145" s="53" t="str">
        <f t="shared" si="46"/>
        <v/>
      </c>
      <c r="Y145" s="34" t="str">
        <f t="shared" si="47"/>
        <v/>
      </c>
      <c r="Z145" s="10" t="s">
        <v>109</v>
      </c>
      <c r="AA145" s="10"/>
      <c r="AB145" s="53" t="str">
        <f t="shared" si="42"/>
        <v/>
      </c>
      <c r="AC145" s="53" t="str">
        <f>IFERROR(MID(#REF!,SEARCH("@",#REF!),9999),"")</f>
        <v/>
      </c>
      <c r="AD145" s="53" t="str">
        <f t="shared" si="43"/>
        <v/>
      </c>
      <c r="AE145" s="53" t="e">
        <f>IF(#REF!="","",OR(COUNTIF($AH$12:$AH$23,AC145)&gt;0,COUNTIF($AI$12:$AI$16,#REF!)&gt;0))</f>
        <v>#REF!</v>
      </c>
      <c r="AF145" s="53" t="str">
        <f t="shared" si="48"/>
        <v/>
      </c>
      <c r="AG145" s="34" t="str">
        <f t="shared" si="44"/>
        <v/>
      </c>
      <c r="AH145" s="10"/>
      <c r="AI145" s="10"/>
      <c r="AJ145" s="10"/>
      <c r="AO145" s="100" t="str">
        <f>IF(COUNTIF(R$13:R332,R145)&gt;1,"DUBBEL","")</f>
        <v/>
      </c>
    </row>
    <row r="146" spans="1:41" ht="15.75" customHeight="1" thickTop="1" thickBot="1" x14ac:dyDescent="0.25">
      <c r="A146" s="12" t="str">
        <f t="shared" si="38"/>
        <v/>
      </c>
      <c r="B146" s="12" t="str">
        <f t="shared" si="39"/>
        <v/>
      </c>
      <c r="C146" s="82">
        <v>134</v>
      </c>
      <c r="D146" s="32"/>
      <c r="E146" s="4"/>
      <c r="F146" s="4"/>
      <c r="G146" s="4"/>
      <c r="H146" s="5"/>
      <c r="I146" s="41"/>
      <c r="J146" s="112"/>
      <c r="K146" s="113"/>
      <c r="L146" s="35"/>
      <c r="M146" s="6"/>
      <c r="N146" s="67"/>
      <c r="O146" s="36"/>
      <c r="P146" s="36"/>
      <c r="Q146" s="36"/>
      <c r="R146" s="97"/>
      <c r="S146" s="74"/>
      <c r="T146" s="7" t="b">
        <f t="shared" si="49"/>
        <v>1</v>
      </c>
      <c r="U146" s="53" t="str">
        <f t="shared" si="45"/>
        <v/>
      </c>
      <c r="V146" s="10" t="str">
        <f t="shared" si="40"/>
        <v/>
      </c>
      <c r="W146" s="10" t="str">
        <f t="shared" si="41"/>
        <v/>
      </c>
      <c r="X146" s="53" t="str">
        <f t="shared" si="46"/>
        <v/>
      </c>
      <c r="Y146" s="34" t="str">
        <f t="shared" si="47"/>
        <v/>
      </c>
      <c r="Z146" s="10" t="s">
        <v>110</v>
      </c>
      <c r="AA146" s="10"/>
      <c r="AB146" s="53" t="str">
        <f t="shared" si="42"/>
        <v/>
      </c>
      <c r="AC146" s="53" t="str">
        <f>IFERROR(MID(#REF!,SEARCH("@",#REF!),9999),"")</f>
        <v/>
      </c>
      <c r="AD146" s="53" t="str">
        <f t="shared" si="43"/>
        <v/>
      </c>
      <c r="AE146" s="53" t="e">
        <f>IF(#REF!="","",OR(COUNTIF($AH$12:$AH$23,AC146)&gt;0,COUNTIF($AI$12:$AI$16,#REF!)&gt;0))</f>
        <v>#REF!</v>
      </c>
      <c r="AF146" s="53" t="str">
        <f t="shared" si="48"/>
        <v/>
      </c>
      <c r="AG146" s="34" t="str">
        <f t="shared" si="44"/>
        <v/>
      </c>
      <c r="AH146" s="10"/>
      <c r="AI146" s="10"/>
      <c r="AJ146" s="10"/>
      <c r="AO146" s="100" t="str">
        <f>IF(COUNTIF(R$13:R333,R146)&gt;1,"DUBBEL","")</f>
        <v/>
      </c>
    </row>
    <row r="147" spans="1:41" ht="15.75" customHeight="1" thickTop="1" thickBot="1" x14ac:dyDescent="0.25">
      <c r="A147" s="12" t="str">
        <f t="shared" si="38"/>
        <v/>
      </c>
      <c r="B147" s="12" t="str">
        <f t="shared" si="39"/>
        <v/>
      </c>
      <c r="C147" s="82">
        <v>135</v>
      </c>
      <c r="D147" s="32"/>
      <c r="E147" s="4"/>
      <c r="F147" s="4"/>
      <c r="G147" s="4"/>
      <c r="H147" s="5"/>
      <c r="I147" s="41"/>
      <c r="J147" s="112"/>
      <c r="K147" s="113"/>
      <c r="L147" s="35"/>
      <c r="M147" s="6"/>
      <c r="N147" s="67"/>
      <c r="O147" s="36"/>
      <c r="P147" s="36"/>
      <c r="Q147" s="36"/>
      <c r="R147" s="97"/>
      <c r="S147" s="74"/>
      <c r="T147" s="7" t="b">
        <f t="shared" si="49"/>
        <v>1</v>
      </c>
      <c r="U147" s="53" t="str">
        <f t="shared" si="45"/>
        <v/>
      </c>
      <c r="V147" s="10" t="str">
        <f t="shared" si="40"/>
        <v/>
      </c>
      <c r="W147" s="10" t="str">
        <f t="shared" si="41"/>
        <v/>
      </c>
      <c r="X147" s="53" t="str">
        <f t="shared" si="46"/>
        <v/>
      </c>
      <c r="Y147" s="34" t="str">
        <f t="shared" si="47"/>
        <v/>
      </c>
      <c r="Z147" s="10" t="s">
        <v>111</v>
      </c>
      <c r="AA147" s="10"/>
      <c r="AB147" s="53" t="str">
        <f t="shared" si="42"/>
        <v/>
      </c>
      <c r="AC147" s="53" t="str">
        <f>IFERROR(MID(#REF!,SEARCH("@",#REF!),9999),"")</f>
        <v/>
      </c>
      <c r="AD147" s="53" t="str">
        <f t="shared" si="43"/>
        <v/>
      </c>
      <c r="AE147" s="53" t="e">
        <f>IF(#REF!="","",OR(COUNTIF($AH$12:$AH$23,AC147)&gt;0,COUNTIF($AI$12:$AI$16,#REF!)&gt;0))</f>
        <v>#REF!</v>
      </c>
      <c r="AF147" s="53" t="str">
        <f t="shared" si="48"/>
        <v/>
      </c>
      <c r="AG147" s="34" t="str">
        <f t="shared" si="44"/>
        <v/>
      </c>
      <c r="AH147" s="10"/>
      <c r="AI147" s="10"/>
      <c r="AJ147" s="10"/>
      <c r="AO147" s="100" t="str">
        <f>IF(COUNTIF(R$13:R334,R147)&gt;1,"DUBBEL","")</f>
        <v/>
      </c>
    </row>
    <row r="148" spans="1:41" ht="15.75" customHeight="1" thickTop="1" thickBot="1" x14ac:dyDescent="0.25">
      <c r="A148" s="12" t="str">
        <f t="shared" si="38"/>
        <v/>
      </c>
      <c r="B148" s="12" t="str">
        <f t="shared" si="39"/>
        <v/>
      </c>
      <c r="C148" s="82">
        <v>136</v>
      </c>
      <c r="D148" s="32"/>
      <c r="E148" s="4"/>
      <c r="F148" s="4"/>
      <c r="G148" s="4"/>
      <c r="H148" s="5"/>
      <c r="I148" s="41"/>
      <c r="J148" s="112"/>
      <c r="K148" s="113"/>
      <c r="L148" s="35"/>
      <c r="M148" s="6"/>
      <c r="N148" s="67"/>
      <c r="O148" s="36"/>
      <c r="P148" s="36"/>
      <c r="Q148" s="36"/>
      <c r="R148" s="97"/>
      <c r="S148" s="74"/>
      <c r="T148" s="7" t="b">
        <f t="shared" si="49"/>
        <v>1</v>
      </c>
      <c r="U148" s="53" t="str">
        <f t="shared" si="45"/>
        <v/>
      </c>
      <c r="V148" s="10" t="str">
        <f t="shared" si="40"/>
        <v/>
      </c>
      <c r="W148" s="10" t="str">
        <f t="shared" si="41"/>
        <v/>
      </c>
      <c r="X148" s="53" t="str">
        <f t="shared" si="46"/>
        <v/>
      </c>
      <c r="Y148" s="34" t="str">
        <f t="shared" si="47"/>
        <v/>
      </c>
      <c r="Z148" s="10" t="s">
        <v>112</v>
      </c>
      <c r="AA148" s="10"/>
      <c r="AB148" s="53" t="str">
        <f t="shared" si="42"/>
        <v/>
      </c>
      <c r="AC148" s="53" t="str">
        <f>IFERROR(MID(#REF!,SEARCH("@",#REF!),9999),"")</f>
        <v/>
      </c>
      <c r="AD148" s="53" t="str">
        <f t="shared" si="43"/>
        <v/>
      </c>
      <c r="AE148" s="53" t="e">
        <f>IF(#REF!="","",OR(COUNTIF($AH$12:$AH$23,AC148)&gt;0,COUNTIF($AI$12:$AI$16,#REF!)&gt;0))</f>
        <v>#REF!</v>
      </c>
      <c r="AF148" s="53" t="str">
        <f t="shared" si="48"/>
        <v/>
      </c>
      <c r="AG148" s="34" t="str">
        <f t="shared" si="44"/>
        <v/>
      </c>
      <c r="AH148" s="10"/>
      <c r="AI148" s="10"/>
      <c r="AJ148" s="10"/>
      <c r="AO148" s="100" t="str">
        <f>IF(COUNTIF(R$13:R335,R148)&gt;1,"DUBBEL","")</f>
        <v/>
      </c>
    </row>
    <row r="149" spans="1:41" ht="15.75" customHeight="1" thickTop="1" thickBot="1" x14ac:dyDescent="0.25">
      <c r="A149" s="12" t="str">
        <f t="shared" si="38"/>
        <v/>
      </c>
      <c r="B149" s="12" t="str">
        <f t="shared" si="39"/>
        <v/>
      </c>
      <c r="C149" s="82">
        <v>137</v>
      </c>
      <c r="D149" s="32"/>
      <c r="E149" s="4"/>
      <c r="F149" s="4"/>
      <c r="G149" s="4"/>
      <c r="H149" s="5"/>
      <c r="I149" s="41"/>
      <c r="J149" s="112"/>
      <c r="K149" s="113"/>
      <c r="L149" s="35"/>
      <c r="M149" s="6"/>
      <c r="N149" s="67"/>
      <c r="O149" s="36"/>
      <c r="P149" s="36"/>
      <c r="Q149" s="36"/>
      <c r="R149" s="97"/>
      <c r="S149" s="74"/>
      <c r="T149" s="7" t="b">
        <f t="shared" si="49"/>
        <v>1</v>
      </c>
      <c r="U149" s="53" t="str">
        <f t="shared" si="45"/>
        <v/>
      </c>
      <c r="V149" s="10" t="str">
        <f t="shared" si="40"/>
        <v/>
      </c>
      <c r="W149" s="10" t="str">
        <f t="shared" si="41"/>
        <v/>
      </c>
      <c r="X149" s="53" t="str">
        <f t="shared" si="46"/>
        <v/>
      </c>
      <c r="Y149" s="34" t="str">
        <f t="shared" si="47"/>
        <v/>
      </c>
      <c r="Z149" s="10" t="s">
        <v>113</v>
      </c>
      <c r="AA149" s="10"/>
      <c r="AB149" s="53" t="str">
        <f t="shared" si="42"/>
        <v/>
      </c>
      <c r="AC149" s="53" t="str">
        <f>IFERROR(MID(#REF!,SEARCH("@",#REF!),9999),"")</f>
        <v/>
      </c>
      <c r="AD149" s="53" t="str">
        <f t="shared" si="43"/>
        <v/>
      </c>
      <c r="AE149" s="53" t="e">
        <f>IF(#REF!="","",OR(COUNTIF($AH$12:$AH$23,AC149)&gt;0,COUNTIF($AI$12:$AI$16,#REF!)&gt;0))</f>
        <v>#REF!</v>
      </c>
      <c r="AF149" s="53" t="str">
        <f t="shared" si="48"/>
        <v/>
      </c>
      <c r="AG149" s="34" t="str">
        <f t="shared" si="44"/>
        <v/>
      </c>
      <c r="AH149" s="10"/>
      <c r="AI149" s="10"/>
      <c r="AJ149" s="10"/>
      <c r="AO149" s="100" t="str">
        <f>IF(COUNTIF(R$13:R336,R149)&gt;1,"DUBBEL","")</f>
        <v/>
      </c>
    </row>
    <row r="150" spans="1:41" ht="15.75" customHeight="1" thickTop="1" thickBot="1" x14ac:dyDescent="0.25">
      <c r="A150" s="12" t="str">
        <f t="shared" si="38"/>
        <v/>
      </c>
      <c r="B150" s="12" t="str">
        <f t="shared" si="39"/>
        <v/>
      </c>
      <c r="C150" s="82">
        <v>138</v>
      </c>
      <c r="D150" s="32"/>
      <c r="E150" s="4"/>
      <c r="F150" s="4"/>
      <c r="G150" s="4"/>
      <c r="H150" s="5"/>
      <c r="I150" s="41"/>
      <c r="J150" s="112"/>
      <c r="K150" s="113"/>
      <c r="L150" s="35"/>
      <c r="M150" s="6"/>
      <c r="N150" s="67"/>
      <c r="O150" s="36"/>
      <c r="P150" s="36"/>
      <c r="Q150" s="36"/>
      <c r="R150" s="97"/>
      <c r="S150" s="74"/>
      <c r="T150" s="7" t="b">
        <f t="shared" si="49"/>
        <v>1</v>
      </c>
      <c r="U150" s="53" t="str">
        <f t="shared" si="45"/>
        <v/>
      </c>
      <c r="V150" s="10" t="str">
        <f t="shared" si="40"/>
        <v/>
      </c>
      <c r="W150" s="10" t="str">
        <f t="shared" si="41"/>
        <v/>
      </c>
      <c r="X150" s="53" t="str">
        <f t="shared" si="46"/>
        <v/>
      </c>
      <c r="Y150" s="34" t="str">
        <f t="shared" si="47"/>
        <v/>
      </c>
      <c r="Z150" s="10" t="s">
        <v>114</v>
      </c>
      <c r="AA150" s="10"/>
      <c r="AB150" s="53" t="str">
        <f t="shared" si="42"/>
        <v/>
      </c>
      <c r="AC150" s="53" t="str">
        <f>IFERROR(MID(#REF!,SEARCH("@",#REF!),9999),"")</f>
        <v/>
      </c>
      <c r="AD150" s="53" t="str">
        <f t="shared" si="43"/>
        <v/>
      </c>
      <c r="AE150" s="53" t="e">
        <f>IF(#REF!="","",OR(COUNTIF($AH$12:$AH$23,AC150)&gt;0,COUNTIF($AI$12:$AI$16,#REF!)&gt;0))</f>
        <v>#REF!</v>
      </c>
      <c r="AF150" s="53" t="str">
        <f t="shared" si="48"/>
        <v/>
      </c>
      <c r="AG150" s="34" t="str">
        <f t="shared" si="44"/>
        <v/>
      </c>
      <c r="AH150" s="10"/>
      <c r="AI150" s="10"/>
      <c r="AJ150" s="10"/>
      <c r="AO150" s="100" t="str">
        <f>IF(COUNTIF(R$13:R337,R150)&gt;1,"DUBBEL","")</f>
        <v/>
      </c>
    </row>
    <row r="151" spans="1:41" ht="15.75" customHeight="1" thickTop="1" thickBot="1" x14ac:dyDescent="0.25">
      <c r="A151" s="12" t="str">
        <f t="shared" si="38"/>
        <v/>
      </c>
      <c r="B151" s="12" t="str">
        <f t="shared" si="39"/>
        <v/>
      </c>
      <c r="C151" s="82">
        <v>139</v>
      </c>
      <c r="D151" s="32"/>
      <c r="E151" s="4"/>
      <c r="F151" s="4"/>
      <c r="G151" s="4"/>
      <c r="H151" s="5"/>
      <c r="I151" s="41"/>
      <c r="J151" s="112"/>
      <c r="K151" s="113"/>
      <c r="L151" s="35"/>
      <c r="M151" s="6"/>
      <c r="N151" s="67"/>
      <c r="O151" s="36"/>
      <c r="P151" s="36"/>
      <c r="Q151" s="36"/>
      <c r="R151" s="97"/>
      <c r="S151" s="74"/>
      <c r="T151" s="7" t="b">
        <f t="shared" si="49"/>
        <v>1</v>
      </c>
      <c r="U151" s="53" t="str">
        <f t="shared" si="45"/>
        <v/>
      </c>
      <c r="V151" s="10" t="str">
        <f t="shared" si="40"/>
        <v/>
      </c>
      <c r="W151" s="10" t="str">
        <f t="shared" si="41"/>
        <v/>
      </c>
      <c r="X151" s="53" t="str">
        <f t="shared" si="46"/>
        <v/>
      </c>
      <c r="Y151" s="34" t="str">
        <f t="shared" si="47"/>
        <v/>
      </c>
      <c r="Z151" s="10" t="s">
        <v>115</v>
      </c>
      <c r="AA151" s="10"/>
      <c r="AB151" s="53" t="str">
        <f t="shared" si="42"/>
        <v/>
      </c>
      <c r="AC151" s="53" t="str">
        <f>IFERROR(MID(#REF!,SEARCH("@",#REF!),9999),"")</f>
        <v/>
      </c>
      <c r="AD151" s="53" t="str">
        <f t="shared" si="43"/>
        <v/>
      </c>
      <c r="AE151" s="53" t="e">
        <f>IF(#REF!="","",OR(COUNTIF($AH$12:$AH$23,AC151)&gt;0,COUNTIF($AI$12:$AI$16,#REF!)&gt;0))</f>
        <v>#REF!</v>
      </c>
      <c r="AF151" s="53" t="str">
        <f t="shared" si="48"/>
        <v/>
      </c>
      <c r="AG151" s="34" t="str">
        <f t="shared" si="44"/>
        <v/>
      </c>
      <c r="AH151" s="10"/>
      <c r="AI151" s="10"/>
      <c r="AJ151" s="10"/>
      <c r="AO151" s="100" t="str">
        <f>IF(COUNTIF(R$13:R338,R151)&gt;1,"DUBBEL","")</f>
        <v/>
      </c>
    </row>
    <row r="152" spans="1:41" ht="15.75" customHeight="1" thickTop="1" thickBot="1" x14ac:dyDescent="0.25">
      <c r="A152" s="12" t="str">
        <f t="shared" si="38"/>
        <v/>
      </c>
      <c r="B152" s="12" t="str">
        <f t="shared" si="39"/>
        <v/>
      </c>
      <c r="C152" s="82">
        <v>140</v>
      </c>
      <c r="D152" s="32"/>
      <c r="E152" s="4"/>
      <c r="F152" s="4"/>
      <c r="G152" s="4"/>
      <c r="H152" s="5"/>
      <c r="I152" s="41"/>
      <c r="J152" s="112"/>
      <c r="K152" s="113"/>
      <c r="L152" s="35"/>
      <c r="M152" s="6"/>
      <c r="N152" s="67"/>
      <c r="O152" s="36"/>
      <c r="P152" s="36"/>
      <c r="Q152" s="36"/>
      <c r="R152" s="97"/>
      <c r="S152" s="74"/>
      <c r="T152" s="7" t="b">
        <f t="shared" si="49"/>
        <v>1</v>
      </c>
      <c r="U152" s="53" t="str">
        <f t="shared" si="45"/>
        <v/>
      </c>
      <c r="V152" s="10" t="str">
        <f t="shared" si="40"/>
        <v/>
      </c>
      <c r="W152" s="10" t="str">
        <f t="shared" si="41"/>
        <v/>
      </c>
      <c r="X152" s="53" t="str">
        <f t="shared" si="46"/>
        <v/>
      </c>
      <c r="Y152" s="34" t="str">
        <f t="shared" si="47"/>
        <v/>
      </c>
      <c r="Z152" s="10" t="s">
        <v>116</v>
      </c>
      <c r="AA152" s="10"/>
      <c r="AB152" s="53" t="str">
        <f t="shared" si="42"/>
        <v/>
      </c>
      <c r="AC152" s="53" t="str">
        <f>IFERROR(MID(#REF!,SEARCH("@",#REF!),9999),"")</f>
        <v/>
      </c>
      <c r="AD152" s="53" t="str">
        <f t="shared" si="43"/>
        <v/>
      </c>
      <c r="AE152" s="53" t="e">
        <f>IF(#REF!="","",OR(COUNTIF($AH$12:$AH$23,AC152)&gt;0,COUNTIF($AI$12:$AI$16,#REF!)&gt;0))</f>
        <v>#REF!</v>
      </c>
      <c r="AF152" s="53" t="str">
        <f t="shared" si="48"/>
        <v/>
      </c>
      <c r="AG152" s="34" t="str">
        <f t="shared" si="44"/>
        <v/>
      </c>
      <c r="AH152" s="10"/>
      <c r="AI152" s="10"/>
      <c r="AJ152" s="10"/>
      <c r="AO152" s="100" t="str">
        <f>IF(COUNTIF(R$13:R339,R152)&gt;1,"DUBBEL","")</f>
        <v/>
      </c>
    </row>
    <row r="153" spans="1:41" ht="15.75" customHeight="1" thickTop="1" thickBot="1" x14ac:dyDescent="0.25">
      <c r="A153" s="12" t="str">
        <f t="shared" si="38"/>
        <v/>
      </c>
      <c r="B153" s="12" t="str">
        <f t="shared" si="39"/>
        <v/>
      </c>
      <c r="C153" s="82">
        <v>141</v>
      </c>
      <c r="D153" s="32"/>
      <c r="E153" s="4"/>
      <c r="F153" s="4"/>
      <c r="G153" s="4"/>
      <c r="H153" s="5"/>
      <c r="I153" s="41"/>
      <c r="J153" s="112"/>
      <c r="K153" s="113"/>
      <c r="L153" s="35"/>
      <c r="M153" s="6"/>
      <c r="N153" s="67"/>
      <c r="O153" s="36"/>
      <c r="P153" s="36"/>
      <c r="Q153" s="36"/>
      <c r="R153" s="97"/>
      <c r="S153" s="74"/>
      <c r="T153" s="7" t="b">
        <f t="shared" si="49"/>
        <v>1</v>
      </c>
      <c r="U153" s="53" t="str">
        <f t="shared" si="45"/>
        <v/>
      </c>
      <c r="V153" s="10" t="str">
        <f t="shared" si="40"/>
        <v/>
      </c>
      <c r="W153" s="10" t="str">
        <f t="shared" si="41"/>
        <v/>
      </c>
      <c r="X153" s="53" t="str">
        <f t="shared" si="46"/>
        <v/>
      </c>
      <c r="Y153" s="34" t="str">
        <f t="shared" si="47"/>
        <v/>
      </c>
      <c r="Z153" s="10" t="s">
        <v>117</v>
      </c>
      <c r="AA153" s="10"/>
      <c r="AB153" s="53" t="str">
        <f t="shared" si="42"/>
        <v/>
      </c>
      <c r="AC153" s="53" t="str">
        <f>IFERROR(MID(#REF!,SEARCH("@",#REF!),9999),"")</f>
        <v/>
      </c>
      <c r="AD153" s="53" t="str">
        <f t="shared" si="43"/>
        <v/>
      </c>
      <c r="AE153" s="53" t="e">
        <f>IF(#REF!="","",OR(COUNTIF($AH$12:$AH$23,AC153)&gt;0,COUNTIF($AI$12:$AI$16,#REF!)&gt;0))</f>
        <v>#REF!</v>
      </c>
      <c r="AF153" s="53" t="str">
        <f t="shared" si="48"/>
        <v/>
      </c>
      <c r="AG153" s="34" t="str">
        <f t="shared" si="44"/>
        <v/>
      </c>
      <c r="AH153" s="10"/>
      <c r="AI153" s="10"/>
      <c r="AJ153" s="10"/>
      <c r="AO153" s="100" t="str">
        <f>IF(COUNTIF(R$13:R340,R153)&gt;1,"DUBBEL","")</f>
        <v/>
      </c>
    </row>
    <row r="154" spans="1:41" ht="15.75" customHeight="1" thickTop="1" thickBot="1" x14ac:dyDescent="0.25">
      <c r="A154" s="12" t="str">
        <f t="shared" si="38"/>
        <v/>
      </c>
      <c r="B154" s="12" t="str">
        <f t="shared" si="39"/>
        <v/>
      </c>
      <c r="C154" s="82">
        <v>142</v>
      </c>
      <c r="D154" s="32"/>
      <c r="E154" s="4"/>
      <c r="F154" s="4"/>
      <c r="G154" s="4"/>
      <c r="H154" s="5"/>
      <c r="I154" s="41"/>
      <c r="J154" s="112"/>
      <c r="K154" s="113"/>
      <c r="L154" s="35"/>
      <c r="M154" s="6"/>
      <c r="N154" s="67"/>
      <c r="O154" s="36"/>
      <c r="P154" s="36"/>
      <c r="Q154" s="36"/>
      <c r="R154" s="97"/>
      <c r="S154" s="74"/>
      <c r="T154" s="7" t="b">
        <f t="shared" si="49"/>
        <v>1</v>
      </c>
      <c r="U154" s="53" t="str">
        <f t="shared" si="45"/>
        <v/>
      </c>
      <c r="V154" s="10" t="str">
        <f t="shared" si="40"/>
        <v/>
      </c>
      <c r="W154" s="10" t="str">
        <f t="shared" si="41"/>
        <v/>
      </c>
      <c r="X154" s="53" t="str">
        <f t="shared" si="46"/>
        <v/>
      </c>
      <c r="Y154" s="34" t="str">
        <f t="shared" si="47"/>
        <v/>
      </c>
      <c r="Z154" s="10" t="s">
        <v>118</v>
      </c>
      <c r="AA154" s="10"/>
      <c r="AB154" s="53" t="str">
        <f t="shared" si="42"/>
        <v/>
      </c>
      <c r="AC154" s="53" t="str">
        <f>IFERROR(MID(#REF!,SEARCH("@",#REF!),9999),"")</f>
        <v/>
      </c>
      <c r="AD154" s="53" t="str">
        <f t="shared" si="43"/>
        <v/>
      </c>
      <c r="AE154" s="53" t="e">
        <f>IF(#REF!="","",OR(COUNTIF($AH$12:$AH$23,AC154)&gt;0,COUNTIF($AI$12:$AI$16,#REF!)&gt;0))</f>
        <v>#REF!</v>
      </c>
      <c r="AF154" s="53" t="str">
        <f t="shared" si="48"/>
        <v/>
      </c>
      <c r="AG154" s="34" t="str">
        <f t="shared" si="44"/>
        <v/>
      </c>
      <c r="AH154" s="10"/>
      <c r="AI154" s="10"/>
      <c r="AJ154" s="10"/>
      <c r="AO154" s="100" t="str">
        <f>IF(COUNTIF(R$13:R341,R154)&gt;1,"DUBBEL","")</f>
        <v/>
      </c>
    </row>
    <row r="155" spans="1:41" ht="15.75" customHeight="1" thickTop="1" thickBot="1" x14ac:dyDescent="0.25">
      <c r="A155" s="12" t="str">
        <f t="shared" si="38"/>
        <v/>
      </c>
      <c r="B155" s="12" t="str">
        <f t="shared" si="39"/>
        <v/>
      </c>
      <c r="C155" s="82">
        <v>143</v>
      </c>
      <c r="D155" s="32"/>
      <c r="E155" s="4"/>
      <c r="F155" s="4"/>
      <c r="G155" s="4"/>
      <c r="H155" s="5"/>
      <c r="I155" s="41"/>
      <c r="J155" s="112"/>
      <c r="K155" s="113"/>
      <c r="L155" s="35"/>
      <c r="M155" s="6"/>
      <c r="N155" s="67"/>
      <c r="O155" s="36"/>
      <c r="P155" s="36"/>
      <c r="Q155" s="36"/>
      <c r="R155" s="97"/>
      <c r="S155" s="74"/>
      <c r="T155" s="7" t="b">
        <f t="shared" si="49"/>
        <v>1</v>
      </c>
      <c r="U155" s="53" t="str">
        <f t="shared" si="45"/>
        <v/>
      </c>
      <c r="V155" s="10" t="str">
        <f t="shared" si="40"/>
        <v/>
      </c>
      <c r="W155" s="10" t="str">
        <f t="shared" si="41"/>
        <v/>
      </c>
      <c r="X155" s="53" t="str">
        <f t="shared" si="46"/>
        <v/>
      </c>
      <c r="Y155" s="34" t="str">
        <f t="shared" si="47"/>
        <v/>
      </c>
      <c r="Z155" s="10" t="s">
        <v>428</v>
      </c>
      <c r="AA155" s="10"/>
      <c r="AB155" s="53" t="str">
        <f t="shared" si="42"/>
        <v/>
      </c>
      <c r="AC155" s="53" t="str">
        <f>IFERROR(MID(#REF!,SEARCH("@",#REF!),9999),"")</f>
        <v/>
      </c>
      <c r="AD155" s="53" t="str">
        <f t="shared" si="43"/>
        <v/>
      </c>
      <c r="AE155" s="53" t="e">
        <f>IF(#REF!="","",OR(COUNTIF($AH$12:$AH$23,AC155)&gt;0,COUNTIF($AI$12:$AI$16,#REF!)&gt;0))</f>
        <v>#REF!</v>
      </c>
      <c r="AF155" s="53" t="str">
        <f t="shared" si="48"/>
        <v/>
      </c>
      <c r="AG155" s="34" t="str">
        <f t="shared" si="44"/>
        <v/>
      </c>
      <c r="AH155" s="10"/>
      <c r="AI155" s="10"/>
      <c r="AJ155" s="10"/>
      <c r="AO155" s="100" t="str">
        <f>IF(COUNTIF(R$13:R342,R155)&gt;1,"DUBBEL","")</f>
        <v/>
      </c>
    </row>
    <row r="156" spans="1:41" ht="15.75" customHeight="1" thickTop="1" thickBot="1" x14ac:dyDescent="0.25">
      <c r="A156" s="12" t="str">
        <f t="shared" si="38"/>
        <v/>
      </c>
      <c r="B156" s="12" t="str">
        <f t="shared" si="39"/>
        <v/>
      </c>
      <c r="C156" s="82">
        <v>144</v>
      </c>
      <c r="D156" s="32"/>
      <c r="E156" s="4"/>
      <c r="F156" s="4"/>
      <c r="G156" s="4"/>
      <c r="H156" s="5"/>
      <c r="I156" s="41"/>
      <c r="J156" s="112"/>
      <c r="K156" s="113"/>
      <c r="L156" s="35"/>
      <c r="M156" s="6"/>
      <c r="N156" s="67"/>
      <c r="O156" s="36"/>
      <c r="P156" s="36"/>
      <c r="Q156" s="36"/>
      <c r="R156" s="97"/>
      <c r="S156" s="74"/>
      <c r="T156" s="7" t="b">
        <f t="shared" si="49"/>
        <v>1</v>
      </c>
      <c r="U156" s="53" t="str">
        <f t="shared" si="45"/>
        <v/>
      </c>
      <c r="V156" s="10" t="str">
        <f t="shared" si="40"/>
        <v/>
      </c>
      <c r="W156" s="10" t="str">
        <f t="shared" si="41"/>
        <v/>
      </c>
      <c r="X156" s="53" t="str">
        <f t="shared" si="46"/>
        <v/>
      </c>
      <c r="Y156" s="34" t="str">
        <f t="shared" si="47"/>
        <v/>
      </c>
      <c r="Z156" s="10" t="s">
        <v>478</v>
      </c>
      <c r="AA156" s="10"/>
      <c r="AB156" s="53" t="str">
        <f t="shared" si="42"/>
        <v/>
      </c>
      <c r="AC156" s="53" t="str">
        <f>IFERROR(MID(#REF!,SEARCH("@",#REF!),9999),"")</f>
        <v/>
      </c>
      <c r="AD156" s="53" t="str">
        <f t="shared" si="43"/>
        <v/>
      </c>
      <c r="AE156" s="53" t="e">
        <f>IF(#REF!="","",OR(COUNTIF($AH$12:$AH$23,AC156)&gt;0,COUNTIF($AI$12:$AI$16,#REF!)&gt;0))</f>
        <v>#REF!</v>
      </c>
      <c r="AF156" s="53" t="str">
        <f t="shared" si="48"/>
        <v/>
      </c>
      <c r="AG156" s="34" t="str">
        <f t="shared" si="44"/>
        <v/>
      </c>
      <c r="AH156" s="10"/>
      <c r="AI156" s="10"/>
      <c r="AJ156" s="10"/>
      <c r="AO156" s="100" t="str">
        <f>IF(COUNTIF(R$13:R343,R156)&gt;1,"DUBBEL","")</f>
        <v/>
      </c>
    </row>
    <row r="157" spans="1:41" ht="15.75" customHeight="1" thickTop="1" thickBot="1" x14ac:dyDescent="0.25">
      <c r="A157" s="12" t="str">
        <f t="shared" si="38"/>
        <v/>
      </c>
      <c r="B157" s="12" t="str">
        <f t="shared" si="39"/>
        <v/>
      </c>
      <c r="C157" s="82">
        <v>145</v>
      </c>
      <c r="D157" s="32"/>
      <c r="E157" s="4"/>
      <c r="F157" s="4"/>
      <c r="G157" s="4"/>
      <c r="H157" s="5"/>
      <c r="I157" s="41"/>
      <c r="J157" s="112"/>
      <c r="K157" s="113"/>
      <c r="L157" s="35"/>
      <c r="M157" s="6"/>
      <c r="N157" s="67"/>
      <c r="O157" s="36"/>
      <c r="P157" s="36"/>
      <c r="Q157" s="36"/>
      <c r="R157" s="97"/>
      <c r="S157" s="74"/>
      <c r="T157" s="7" t="b">
        <f t="shared" si="49"/>
        <v>1</v>
      </c>
      <c r="U157" s="53" t="str">
        <f t="shared" si="45"/>
        <v/>
      </c>
      <c r="V157" s="10" t="str">
        <f t="shared" si="40"/>
        <v/>
      </c>
      <c r="W157" s="10" t="str">
        <f t="shared" si="41"/>
        <v/>
      </c>
      <c r="X157" s="53" t="str">
        <f t="shared" si="46"/>
        <v/>
      </c>
      <c r="Y157" s="34" t="str">
        <f t="shared" si="47"/>
        <v/>
      </c>
      <c r="Z157" s="10" t="s">
        <v>119</v>
      </c>
      <c r="AA157" s="10"/>
      <c r="AB157" s="53" t="str">
        <f t="shared" si="42"/>
        <v/>
      </c>
      <c r="AC157" s="53" t="str">
        <f>IFERROR(MID(#REF!,SEARCH("@",#REF!),9999),"")</f>
        <v/>
      </c>
      <c r="AD157" s="53" t="str">
        <f t="shared" si="43"/>
        <v/>
      </c>
      <c r="AE157" s="53" t="e">
        <f>IF(#REF!="","",OR(COUNTIF($AH$12:$AH$23,AC157)&gt;0,COUNTIF($AI$12:$AI$16,#REF!)&gt;0))</f>
        <v>#REF!</v>
      </c>
      <c r="AF157" s="53" t="str">
        <f t="shared" si="48"/>
        <v/>
      </c>
      <c r="AG157" s="34" t="str">
        <f t="shared" si="44"/>
        <v/>
      </c>
      <c r="AH157" s="10"/>
      <c r="AI157" s="10"/>
      <c r="AJ157" s="10"/>
      <c r="AO157" s="100" t="str">
        <f>IF(COUNTIF(R$13:R344,R157)&gt;1,"DUBBEL","")</f>
        <v/>
      </c>
    </row>
    <row r="158" spans="1:41" ht="15.75" customHeight="1" thickTop="1" thickBot="1" x14ac:dyDescent="0.25">
      <c r="A158" s="12" t="str">
        <f t="shared" si="38"/>
        <v/>
      </c>
      <c r="B158" s="12" t="str">
        <f t="shared" si="39"/>
        <v/>
      </c>
      <c r="C158" s="82">
        <v>146</v>
      </c>
      <c r="D158" s="32"/>
      <c r="E158" s="4"/>
      <c r="F158" s="4"/>
      <c r="G158" s="4"/>
      <c r="H158" s="5"/>
      <c r="I158" s="41"/>
      <c r="J158" s="112"/>
      <c r="K158" s="113"/>
      <c r="L158" s="35"/>
      <c r="M158" s="6"/>
      <c r="N158" s="67"/>
      <c r="O158" s="36"/>
      <c r="P158" s="36"/>
      <c r="Q158" s="36"/>
      <c r="R158" s="97"/>
      <c r="S158" s="74"/>
      <c r="T158" s="7" t="b">
        <f t="shared" si="49"/>
        <v>1</v>
      </c>
      <c r="U158" s="53" t="str">
        <f t="shared" si="45"/>
        <v/>
      </c>
      <c r="V158" s="10" t="str">
        <f t="shared" si="40"/>
        <v/>
      </c>
      <c r="W158" s="10" t="str">
        <f t="shared" si="41"/>
        <v/>
      </c>
      <c r="X158" s="53" t="str">
        <f t="shared" si="46"/>
        <v/>
      </c>
      <c r="Y158" s="34" t="str">
        <f t="shared" si="47"/>
        <v/>
      </c>
      <c r="Z158" s="10" t="s">
        <v>479</v>
      </c>
      <c r="AA158" s="10"/>
      <c r="AB158" s="53" t="str">
        <f t="shared" si="42"/>
        <v/>
      </c>
      <c r="AC158" s="53" t="str">
        <f>IFERROR(MID(#REF!,SEARCH("@",#REF!),9999),"")</f>
        <v/>
      </c>
      <c r="AD158" s="53" t="str">
        <f t="shared" si="43"/>
        <v/>
      </c>
      <c r="AE158" s="53" t="e">
        <f>IF(#REF!="","",OR(COUNTIF($AH$12:$AH$23,AC158)&gt;0,COUNTIF($AI$12:$AI$16,#REF!)&gt;0))</f>
        <v>#REF!</v>
      </c>
      <c r="AF158" s="53" t="str">
        <f t="shared" si="48"/>
        <v/>
      </c>
      <c r="AG158" s="34" t="str">
        <f t="shared" si="44"/>
        <v/>
      </c>
      <c r="AH158" s="10"/>
      <c r="AI158" s="10"/>
      <c r="AJ158" s="10"/>
      <c r="AO158" s="100" t="str">
        <f>IF(COUNTIF(R$13:R345,R158)&gt;1,"DUBBEL","")</f>
        <v/>
      </c>
    </row>
    <row r="159" spans="1:41" ht="15.75" customHeight="1" thickTop="1" thickBot="1" x14ac:dyDescent="0.25">
      <c r="A159" s="12" t="str">
        <f t="shared" si="38"/>
        <v/>
      </c>
      <c r="B159" s="12" t="str">
        <f t="shared" si="39"/>
        <v/>
      </c>
      <c r="C159" s="82">
        <v>147</v>
      </c>
      <c r="D159" s="32"/>
      <c r="E159" s="4"/>
      <c r="F159" s="4"/>
      <c r="G159" s="4"/>
      <c r="H159" s="5"/>
      <c r="I159" s="41"/>
      <c r="J159" s="112"/>
      <c r="K159" s="113"/>
      <c r="L159" s="35"/>
      <c r="M159" s="6"/>
      <c r="N159" s="67"/>
      <c r="O159" s="36"/>
      <c r="P159" s="36"/>
      <c r="Q159" s="36"/>
      <c r="R159" s="97"/>
      <c r="S159" s="74"/>
      <c r="T159" s="7" t="b">
        <f t="shared" si="49"/>
        <v>1</v>
      </c>
      <c r="U159" s="53" t="str">
        <f t="shared" si="45"/>
        <v/>
      </c>
      <c r="V159" s="10" t="str">
        <f t="shared" si="40"/>
        <v/>
      </c>
      <c r="W159" s="10" t="str">
        <f t="shared" si="41"/>
        <v/>
      </c>
      <c r="X159" s="53" t="str">
        <f t="shared" si="46"/>
        <v/>
      </c>
      <c r="Y159" s="34" t="str">
        <f t="shared" si="47"/>
        <v/>
      </c>
      <c r="Z159" s="10" t="s">
        <v>120</v>
      </c>
      <c r="AA159" s="10"/>
      <c r="AB159" s="53" t="str">
        <f t="shared" si="42"/>
        <v/>
      </c>
      <c r="AC159" s="53" t="str">
        <f>IFERROR(MID(#REF!,SEARCH("@",#REF!),9999),"")</f>
        <v/>
      </c>
      <c r="AD159" s="53" t="str">
        <f t="shared" si="43"/>
        <v/>
      </c>
      <c r="AE159" s="53" t="e">
        <f>IF(#REF!="","",OR(COUNTIF($AH$12:$AH$23,AC159)&gt;0,COUNTIF($AI$12:$AI$16,#REF!)&gt;0))</f>
        <v>#REF!</v>
      </c>
      <c r="AF159" s="53" t="str">
        <f t="shared" si="48"/>
        <v/>
      </c>
      <c r="AG159" s="34" t="str">
        <f t="shared" si="44"/>
        <v/>
      </c>
      <c r="AH159" s="10"/>
      <c r="AI159" s="10"/>
      <c r="AJ159" s="10"/>
      <c r="AO159" s="100" t="str">
        <f>IF(COUNTIF(R$13:R346,R159)&gt;1,"DUBBEL","")</f>
        <v/>
      </c>
    </row>
    <row r="160" spans="1:41" ht="15.75" customHeight="1" thickTop="1" thickBot="1" x14ac:dyDescent="0.25">
      <c r="A160" s="12" t="str">
        <f t="shared" si="38"/>
        <v/>
      </c>
      <c r="B160" s="12" t="str">
        <f t="shared" si="39"/>
        <v/>
      </c>
      <c r="C160" s="82">
        <v>148</v>
      </c>
      <c r="D160" s="32"/>
      <c r="E160" s="4"/>
      <c r="F160" s="4"/>
      <c r="G160" s="4"/>
      <c r="H160" s="5"/>
      <c r="I160" s="41"/>
      <c r="J160" s="112"/>
      <c r="K160" s="113"/>
      <c r="L160" s="35"/>
      <c r="M160" s="6"/>
      <c r="N160" s="67"/>
      <c r="O160" s="36"/>
      <c r="P160" s="36"/>
      <c r="Q160" s="36"/>
      <c r="R160" s="97"/>
      <c r="S160" s="74"/>
      <c r="T160" s="7" t="b">
        <f t="shared" si="49"/>
        <v>1</v>
      </c>
      <c r="U160" s="53" t="str">
        <f t="shared" si="45"/>
        <v/>
      </c>
      <c r="V160" s="10" t="str">
        <f t="shared" si="40"/>
        <v/>
      </c>
      <c r="W160" s="10" t="str">
        <f t="shared" si="41"/>
        <v/>
      </c>
      <c r="X160" s="53" t="str">
        <f t="shared" si="46"/>
        <v/>
      </c>
      <c r="Y160" s="34" t="str">
        <f t="shared" si="47"/>
        <v/>
      </c>
      <c r="Z160" s="10" t="s">
        <v>480</v>
      </c>
      <c r="AA160" s="10"/>
      <c r="AB160" s="53" t="str">
        <f t="shared" si="42"/>
        <v/>
      </c>
      <c r="AC160" s="53" t="str">
        <f>IFERROR(MID(#REF!,SEARCH("@",#REF!),9999),"")</f>
        <v/>
      </c>
      <c r="AD160" s="53" t="str">
        <f t="shared" si="43"/>
        <v/>
      </c>
      <c r="AE160" s="53" t="e">
        <f>IF(#REF!="","",OR(COUNTIF($AH$12:$AH$23,AC160)&gt;0,COUNTIF($AI$12:$AI$16,#REF!)&gt;0))</f>
        <v>#REF!</v>
      </c>
      <c r="AF160" s="53" t="str">
        <f t="shared" si="48"/>
        <v/>
      </c>
      <c r="AG160" s="34" t="str">
        <f t="shared" si="44"/>
        <v/>
      </c>
      <c r="AH160" s="10"/>
      <c r="AI160" s="10"/>
      <c r="AJ160" s="10"/>
      <c r="AO160" s="100" t="str">
        <f>IF(COUNTIF(R$13:R347,R160)&gt;1,"DUBBEL","")</f>
        <v/>
      </c>
    </row>
    <row r="161" spans="1:41" ht="15.75" customHeight="1" thickTop="1" thickBot="1" x14ac:dyDescent="0.25">
      <c r="A161" s="12" t="str">
        <f t="shared" si="38"/>
        <v/>
      </c>
      <c r="B161" s="12" t="str">
        <f t="shared" si="39"/>
        <v/>
      </c>
      <c r="C161" s="82">
        <v>149</v>
      </c>
      <c r="D161" s="32"/>
      <c r="E161" s="4"/>
      <c r="F161" s="4"/>
      <c r="G161" s="4"/>
      <c r="H161" s="5"/>
      <c r="I161" s="41"/>
      <c r="J161" s="112"/>
      <c r="K161" s="113"/>
      <c r="L161" s="35"/>
      <c r="M161" s="6"/>
      <c r="N161" s="67"/>
      <c r="O161" s="36"/>
      <c r="P161" s="36"/>
      <c r="Q161" s="36"/>
      <c r="R161" s="97"/>
      <c r="S161" s="74"/>
      <c r="T161" s="7" t="b">
        <f t="shared" si="49"/>
        <v>1</v>
      </c>
      <c r="U161" s="53" t="str">
        <f t="shared" si="45"/>
        <v/>
      </c>
      <c r="V161" s="10" t="str">
        <f t="shared" si="40"/>
        <v/>
      </c>
      <c r="W161" s="10" t="str">
        <f t="shared" si="41"/>
        <v/>
      </c>
      <c r="X161" s="53" t="str">
        <f t="shared" si="46"/>
        <v/>
      </c>
      <c r="Y161" s="34" t="str">
        <f t="shared" si="47"/>
        <v/>
      </c>
      <c r="Z161" s="10" t="s">
        <v>121</v>
      </c>
      <c r="AA161" s="10"/>
      <c r="AB161" s="53" t="str">
        <f t="shared" si="42"/>
        <v/>
      </c>
      <c r="AC161" s="53" t="str">
        <f>IFERROR(MID(#REF!,SEARCH("@",#REF!),9999),"")</f>
        <v/>
      </c>
      <c r="AD161" s="53" t="str">
        <f t="shared" si="43"/>
        <v/>
      </c>
      <c r="AE161" s="53" t="e">
        <f>IF(#REF!="","",OR(COUNTIF($AH$12:$AH$23,AC161)&gt;0,COUNTIF($AI$12:$AI$16,#REF!)&gt;0))</f>
        <v>#REF!</v>
      </c>
      <c r="AF161" s="53" t="str">
        <f t="shared" si="48"/>
        <v/>
      </c>
      <c r="AG161" s="34" t="str">
        <f t="shared" si="44"/>
        <v/>
      </c>
      <c r="AH161" s="10"/>
      <c r="AI161" s="10"/>
      <c r="AJ161" s="10"/>
      <c r="AO161" s="100" t="str">
        <f>IF(COUNTIF(R$13:R348,R161)&gt;1,"DUBBEL","")</f>
        <v/>
      </c>
    </row>
    <row r="162" spans="1:41" ht="15.75" customHeight="1" thickTop="1" thickBot="1" x14ac:dyDescent="0.25">
      <c r="A162" s="12" t="str">
        <f t="shared" si="38"/>
        <v/>
      </c>
      <c r="B162" s="12" t="str">
        <f t="shared" si="39"/>
        <v/>
      </c>
      <c r="C162" s="82">
        <v>150</v>
      </c>
      <c r="D162" s="32"/>
      <c r="E162" s="4"/>
      <c r="F162" s="4"/>
      <c r="G162" s="4"/>
      <c r="H162" s="5"/>
      <c r="I162" s="41"/>
      <c r="J162" s="112"/>
      <c r="K162" s="113"/>
      <c r="L162" s="35"/>
      <c r="M162" s="6"/>
      <c r="N162" s="67"/>
      <c r="O162" s="36"/>
      <c r="P162" s="36"/>
      <c r="Q162" s="36"/>
      <c r="R162" s="97"/>
      <c r="S162" s="74"/>
      <c r="T162" s="7" t="b">
        <f t="shared" si="49"/>
        <v>1</v>
      </c>
      <c r="U162" s="53" t="str">
        <f t="shared" si="45"/>
        <v/>
      </c>
      <c r="V162" s="10" t="str">
        <f t="shared" si="40"/>
        <v/>
      </c>
      <c r="W162" s="10" t="str">
        <f t="shared" si="41"/>
        <v/>
      </c>
      <c r="X162" s="53" t="str">
        <f t="shared" si="46"/>
        <v/>
      </c>
      <c r="Y162" s="34" t="str">
        <f t="shared" si="47"/>
        <v/>
      </c>
      <c r="Z162" s="10" t="s">
        <v>122</v>
      </c>
      <c r="AA162" s="10"/>
      <c r="AB162" s="53" t="str">
        <f t="shared" si="42"/>
        <v/>
      </c>
      <c r="AC162" s="53" t="str">
        <f>IFERROR(MID(#REF!,SEARCH("@",#REF!),9999),"")</f>
        <v/>
      </c>
      <c r="AD162" s="53" t="str">
        <f t="shared" si="43"/>
        <v/>
      </c>
      <c r="AE162" s="53" t="e">
        <f>IF(#REF!="","",OR(COUNTIF($AH$12:$AH$23,AC162)&gt;0,COUNTIF($AI$12:$AI$16,#REF!)&gt;0))</f>
        <v>#REF!</v>
      </c>
      <c r="AF162" s="53" t="str">
        <f t="shared" si="48"/>
        <v/>
      </c>
      <c r="AG162" s="34" t="str">
        <f t="shared" si="44"/>
        <v/>
      </c>
      <c r="AH162" s="10"/>
      <c r="AI162" s="10"/>
      <c r="AJ162" s="10"/>
      <c r="AO162" s="100" t="str">
        <f>IF(COUNTIF(R$13:R349,R162)&gt;1,"DUBBEL","")</f>
        <v/>
      </c>
    </row>
    <row r="163" spans="1:41" ht="15.75" customHeight="1" thickTop="1" thickBot="1" x14ac:dyDescent="0.25">
      <c r="A163" s="12" t="str">
        <f t="shared" si="38"/>
        <v/>
      </c>
      <c r="B163" s="12" t="str">
        <f t="shared" si="39"/>
        <v/>
      </c>
      <c r="C163" s="82">
        <v>151</v>
      </c>
      <c r="D163" s="32"/>
      <c r="E163" s="4"/>
      <c r="F163" s="4"/>
      <c r="G163" s="4"/>
      <c r="H163" s="5"/>
      <c r="I163" s="41"/>
      <c r="J163" s="112"/>
      <c r="K163" s="113"/>
      <c r="L163" s="35"/>
      <c r="M163" s="6"/>
      <c r="N163" s="67"/>
      <c r="O163" s="36"/>
      <c r="P163" s="36"/>
      <c r="Q163" s="36"/>
      <c r="R163" s="97"/>
      <c r="S163" s="74"/>
      <c r="T163" s="7" t="b">
        <f t="shared" si="49"/>
        <v>1</v>
      </c>
      <c r="U163" s="53" t="str">
        <f t="shared" si="45"/>
        <v/>
      </c>
      <c r="V163" s="10" t="str">
        <f t="shared" si="40"/>
        <v/>
      </c>
      <c r="W163" s="10" t="str">
        <f t="shared" si="41"/>
        <v/>
      </c>
      <c r="X163" s="53" t="str">
        <f t="shared" si="46"/>
        <v/>
      </c>
      <c r="Y163" s="34" t="str">
        <f t="shared" si="47"/>
        <v/>
      </c>
      <c r="Z163" s="10" t="s">
        <v>123</v>
      </c>
      <c r="AA163" s="10"/>
      <c r="AB163" s="53" t="str">
        <f t="shared" si="42"/>
        <v/>
      </c>
      <c r="AC163" s="53" t="str">
        <f>IFERROR(MID(#REF!,SEARCH("@",#REF!),9999),"")</f>
        <v/>
      </c>
      <c r="AD163" s="53" t="str">
        <f t="shared" si="43"/>
        <v/>
      </c>
      <c r="AE163" s="53" t="e">
        <f>IF(#REF!="","",OR(COUNTIF($AH$12:$AH$23,AC163)&gt;0,COUNTIF($AI$12:$AI$16,#REF!)&gt;0))</f>
        <v>#REF!</v>
      </c>
      <c r="AF163" s="53" t="str">
        <f t="shared" si="48"/>
        <v/>
      </c>
      <c r="AG163" s="34" t="str">
        <f t="shared" si="44"/>
        <v/>
      </c>
      <c r="AH163" s="10"/>
      <c r="AI163" s="10"/>
      <c r="AJ163" s="10"/>
      <c r="AO163" s="100" t="str">
        <f>IF(COUNTIF(R$13:R350,R163)&gt;1,"DUBBEL","")</f>
        <v/>
      </c>
    </row>
    <row r="164" spans="1:41" ht="15.75" customHeight="1" thickTop="1" thickBot="1" x14ac:dyDescent="0.25">
      <c r="A164" s="12" t="str">
        <f t="shared" si="38"/>
        <v/>
      </c>
      <c r="B164" s="12" t="str">
        <f t="shared" si="39"/>
        <v/>
      </c>
      <c r="C164" s="82">
        <v>152</v>
      </c>
      <c r="D164" s="32"/>
      <c r="E164" s="4"/>
      <c r="F164" s="4"/>
      <c r="G164" s="4"/>
      <c r="H164" s="5"/>
      <c r="I164" s="41"/>
      <c r="J164" s="112"/>
      <c r="K164" s="113"/>
      <c r="L164" s="35"/>
      <c r="M164" s="6"/>
      <c r="N164" s="67"/>
      <c r="O164" s="36"/>
      <c r="P164" s="36"/>
      <c r="Q164" s="36"/>
      <c r="R164" s="97"/>
      <c r="S164" s="74"/>
      <c r="T164" s="7" t="b">
        <f t="shared" si="49"/>
        <v>1</v>
      </c>
      <c r="U164" s="53" t="str">
        <f t="shared" si="45"/>
        <v/>
      </c>
      <c r="V164" s="10" t="str">
        <f t="shared" si="40"/>
        <v/>
      </c>
      <c r="W164" s="10" t="str">
        <f t="shared" si="41"/>
        <v/>
      </c>
      <c r="X164" s="53" t="str">
        <f t="shared" si="46"/>
        <v/>
      </c>
      <c r="Y164" s="34" t="str">
        <f t="shared" si="47"/>
        <v/>
      </c>
      <c r="Z164" s="10" t="s">
        <v>124</v>
      </c>
      <c r="AA164" s="10"/>
      <c r="AB164" s="53" t="str">
        <f t="shared" si="42"/>
        <v/>
      </c>
      <c r="AC164" s="53" t="str">
        <f>IFERROR(MID(#REF!,SEARCH("@",#REF!),9999),"")</f>
        <v/>
      </c>
      <c r="AD164" s="53" t="str">
        <f t="shared" si="43"/>
        <v/>
      </c>
      <c r="AE164" s="53" t="e">
        <f>IF(#REF!="","",OR(COUNTIF($AH$12:$AH$23,AC164)&gt;0,COUNTIF($AI$12:$AI$16,#REF!)&gt;0))</f>
        <v>#REF!</v>
      </c>
      <c r="AF164" s="53" t="str">
        <f t="shared" si="48"/>
        <v/>
      </c>
      <c r="AG164" s="34" t="str">
        <f t="shared" si="44"/>
        <v/>
      </c>
      <c r="AH164" s="10"/>
      <c r="AI164" s="10"/>
      <c r="AJ164" s="10"/>
      <c r="AO164" s="100" t="str">
        <f>IF(COUNTIF(R$13:R351,R164)&gt;1,"DUBBEL","")</f>
        <v/>
      </c>
    </row>
    <row r="165" spans="1:41" ht="15.75" customHeight="1" thickTop="1" thickBot="1" x14ac:dyDescent="0.25">
      <c r="A165" s="12" t="str">
        <f t="shared" si="38"/>
        <v/>
      </c>
      <c r="B165" s="12" t="str">
        <f t="shared" si="39"/>
        <v/>
      </c>
      <c r="C165" s="82">
        <v>153</v>
      </c>
      <c r="D165" s="32"/>
      <c r="E165" s="4"/>
      <c r="F165" s="4"/>
      <c r="G165" s="4"/>
      <c r="H165" s="5"/>
      <c r="I165" s="41"/>
      <c r="J165" s="112"/>
      <c r="K165" s="113"/>
      <c r="L165" s="35"/>
      <c r="M165" s="6"/>
      <c r="N165" s="67"/>
      <c r="O165" s="36"/>
      <c r="P165" s="36"/>
      <c r="Q165" s="36"/>
      <c r="R165" s="97"/>
      <c r="S165" s="74"/>
      <c r="T165" s="7" t="b">
        <f t="shared" si="49"/>
        <v>1</v>
      </c>
      <c r="U165" s="53" t="str">
        <f t="shared" si="45"/>
        <v/>
      </c>
      <c r="V165" s="10" t="str">
        <f t="shared" si="40"/>
        <v/>
      </c>
      <c r="W165" s="10" t="str">
        <f t="shared" si="41"/>
        <v/>
      </c>
      <c r="X165" s="53" t="str">
        <f t="shared" si="46"/>
        <v/>
      </c>
      <c r="Y165" s="34" t="str">
        <f t="shared" si="47"/>
        <v/>
      </c>
      <c r="Z165" s="10" t="s">
        <v>125</v>
      </c>
      <c r="AA165" s="10"/>
      <c r="AB165" s="53" t="str">
        <f t="shared" si="42"/>
        <v/>
      </c>
      <c r="AC165" s="53" t="str">
        <f>IFERROR(MID(#REF!,SEARCH("@",#REF!),9999),"")</f>
        <v/>
      </c>
      <c r="AD165" s="53" t="str">
        <f t="shared" si="43"/>
        <v/>
      </c>
      <c r="AE165" s="53" t="e">
        <f>IF(#REF!="","",OR(COUNTIF($AH$12:$AH$23,AC165)&gt;0,COUNTIF($AI$12:$AI$16,#REF!)&gt;0))</f>
        <v>#REF!</v>
      </c>
      <c r="AF165" s="53" t="str">
        <f t="shared" si="48"/>
        <v/>
      </c>
      <c r="AG165" s="34" t="str">
        <f t="shared" si="44"/>
        <v/>
      </c>
      <c r="AH165" s="10"/>
      <c r="AI165" s="10"/>
      <c r="AJ165" s="10"/>
      <c r="AO165" s="100" t="str">
        <f>IF(COUNTIF(R$13:R352,R165)&gt;1,"DUBBEL","")</f>
        <v/>
      </c>
    </row>
    <row r="166" spans="1:41" ht="15.75" customHeight="1" thickTop="1" thickBot="1" x14ac:dyDescent="0.25">
      <c r="A166" s="12" t="str">
        <f t="shared" si="38"/>
        <v/>
      </c>
      <c r="B166" s="12" t="str">
        <f t="shared" si="39"/>
        <v/>
      </c>
      <c r="C166" s="82">
        <v>154</v>
      </c>
      <c r="D166" s="32"/>
      <c r="E166" s="4"/>
      <c r="F166" s="4"/>
      <c r="G166" s="4"/>
      <c r="H166" s="5"/>
      <c r="I166" s="41"/>
      <c r="J166" s="112"/>
      <c r="K166" s="113"/>
      <c r="L166" s="35"/>
      <c r="M166" s="6"/>
      <c r="N166" s="67"/>
      <c r="O166" s="36"/>
      <c r="P166" s="36"/>
      <c r="Q166" s="36"/>
      <c r="R166" s="97"/>
      <c r="S166" s="74"/>
      <c r="T166" s="7" t="b">
        <f t="shared" si="49"/>
        <v>1</v>
      </c>
      <c r="U166" s="53" t="str">
        <f t="shared" si="45"/>
        <v/>
      </c>
      <c r="V166" s="10" t="str">
        <f t="shared" si="40"/>
        <v/>
      </c>
      <c r="W166" s="10" t="str">
        <f t="shared" si="41"/>
        <v/>
      </c>
      <c r="X166" s="53" t="str">
        <f t="shared" si="46"/>
        <v/>
      </c>
      <c r="Y166" s="34" t="str">
        <f t="shared" si="47"/>
        <v/>
      </c>
      <c r="Z166" s="10" t="s">
        <v>126</v>
      </c>
      <c r="AA166" s="10"/>
      <c r="AB166" s="53" t="str">
        <f t="shared" si="42"/>
        <v/>
      </c>
      <c r="AC166" s="53" t="str">
        <f>IFERROR(MID(#REF!,SEARCH("@",#REF!),9999),"")</f>
        <v/>
      </c>
      <c r="AD166" s="53" t="str">
        <f t="shared" si="43"/>
        <v/>
      </c>
      <c r="AE166" s="53" t="e">
        <f>IF(#REF!="","",OR(COUNTIF($AH$12:$AH$23,AC166)&gt;0,COUNTIF($AI$12:$AI$16,#REF!)&gt;0))</f>
        <v>#REF!</v>
      </c>
      <c r="AF166" s="53" t="str">
        <f t="shared" si="48"/>
        <v/>
      </c>
      <c r="AG166" s="34" t="str">
        <f t="shared" si="44"/>
        <v/>
      </c>
      <c r="AH166" s="10"/>
      <c r="AI166" s="10"/>
      <c r="AJ166" s="10"/>
      <c r="AO166" s="100" t="str">
        <f>IF(COUNTIF(R$13:R353,R166)&gt;1,"DUBBEL","")</f>
        <v/>
      </c>
    </row>
    <row r="167" spans="1:41" ht="15.75" customHeight="1" thickTop="1" thickBot="1" x14ac:dyDescent="0.25">
      <c r="A167" s="12" t="str">
        <f t="shared" si="38"/>
        <v/>
      </c>
      <c r="B167" s="12" t="str">
        <f t="shared" si="39"/>
        <v/>
      </c>
      <c r="C167" s="82">
        <v>155</v>
      </c>
      <c r="D167" s="32"/>
      <c r="E167" s="4"/>
      <c r="F167" s="4"/>
      <c r="G167" s="4"/>
      <c r="H167" s="5"/>
      <c r="I167" s="41"/>
      <c r="J167" s="112"/>
      <c r="K167" s="113"/>
      <c r="L167" s="35"/>
      <c r="M167" s="6"/>
      <c r="N167" s="67"/>
      <c r="O167" s="36"/>
      <c r="P167" s="36"/>
      <c r="Q167" s="36"/>
      <c r="R167" s="97"/>
      <c r="S167" s="74"/>
      <c r="T167" s="7" t="b">
        <f t="shared" si="49"/>
        <v>1</v>
      </c>
      <c r="U167" s="53" t="str">
        <f t="shared" si="45"/>
        <v/>
      </c>
      <c r="V167" s="10" t="str">
        <f t="shared" si="40"/>
        <v/>
      </c>
      <c r="W167" s="10" t="str">
        <f t="shared" si="41"/>
        <v/>
      </c>
      <c r="X167" s="53" t="str">
        <f t="shared" si="46"/>
        <v/>
      </c>
      <c r="Y167" s="34" t="str">
        <f t="shared" si="47"/>
        <v/>
      </c>
      <c r="Z167" s="10" t="s">
        <v>481</v>
      </c>
      <c r="AA167" s="10"/>
      <c r="AB167" s="53" t="str">
        <f t="shared" si="42"/>
        <v/>
      </c>
      <c r="AC167" s="53" t="str">
        <f>IFERROR(MID(#REF!,SEARCH("@",#REF!),9999),"")</f>
        <v/>
      </c>
      <c r="AD167" s="53" t="str">
        <f t="shared" si="43"/>
        <v/>
      </c>
      <c r="AE167" s="53" t="e">
        <f>IF(#REF!="","",OR(COUNTIF($AH$12:$AH$23,AC167)&gt;0,COUNTIF($AI$12:$AI$16,#REF!)&gt;0))</f>
        <v>#REF!</v>
      </c>
      <c r="AF167" s="53" t="str">
        <f t="shared" si="48"/>
        <v/>
      </c>
      <c r="AG167" s="34" t="str">
        <f t="shared" si="44"/>
        <v/>
      </c>
      <c r="AH167" s="10"/>
      <c r="AI167" s="10"/>
      <c r="AJ167" s="10"/>
      <c r="AO167" s="100" t="str">
        <f>IF(COUNTIF(R$13:R354,R167)&gt;1,"DUBBEL","")</f>
        <v/>
      </c>
    </row>
    <row r="168" spans="1:41" ht="15.75" customHeight="1" thickTop="1" thickBot="1" x14ac:dyDescent="0.25">
      <c r="A168" s="12" t="str">
        <f t="shared" si="38"/>
        <v/>
      </c>
      <c r="B168" s="12" t="str">
        <f t="shared" si="39"/>
        <v/>
      </c>
      <c r="C168" s="82">
        <v>156</v>
      </c>
      <c r="D168" s="32"/>
      <c r="E168" s="4"/>
      <c r="F168" s="4"/>
      <c r="G168" s="4"/>
      <c r="H168" s="5"/>
      <c r="I168" s="41"/>
      <c r="J168" s="112"/>
      <c r="K168" s="113"/>
      <c r="L168" s="35"/>
      <c r="M168" s="6"/>
      <c r="N168" s="67"/>
      <c r="O168" s="36"/>
      <c r="P168" s="36"/>
      <c r="Q168" s="36"/>
      <c r="R168" s="97"/>
      <c r="S168" s="74"/>
      <c r="T168" s="7" t="b">
        <f t="shared" si="49"/>
        <v>1</v>
      </c>
      <c r="U168" s="53" t="str">
        <f t="shared" si="45"/>
        <v/>
      </c>
      <c r="V168" s="10" t="str">
        <f t="shared" si="40"/>
        <v/>
      </c>
      <c r="W168" s="10" t="str">
        <f t="shared" si="41"/>
        <v/>
      </c>
      <c r="X168" s="53" t="str">
        <f t="shared" si="46"/>
        <v/>
      </c>
      <c r="Y168" s="34" t="str">
        <f t="shared" si="47"/>
        <v/>
      </c>
      <c r="Z168" s="10" t="s">
        <v>127</v>
      </c>
      <c r="AA168" s="10"/>
      <c r="AB168" s="53" t="str">
        <f t="shared" si="42"/>
        <v/>
      </c>
      <c r="AC168" s="53" t="str">
        <f>IFERROR(MID(#REF!,SEARCH("@",#REF!),9999),"")</f>
        <v/>
      </c>
      <c r="AD168" s="53" t="str">
        <f t="shared" si="43"/>
        <v/>
      </c>
      <c r="AE168" s="53" t="e">
        <f>IF(#REF!="","",OR(COUNTIF($AH$12:$AH$23,AC168)&gt;0,COUNTIF($AI$12:$AI$16,#REF!)&gt;0))</f>
        <v>#REF!</v>
      </c>
      <c r="AF168" s="53" t="str">
        <f t="shared" si="48"/>
        <v/>
      </c>
      <c r="AG168" s="34" t="str">
        <f t="shared" si="44"/>
        <v/>
      </c>
      <c r="AH168" s="10"/>
      <c r="AI168" s="10"/>
      <c r="AJ168" s="10"/>
      <c r="AO168" s="100" t="str">
        <f>IF(COUNTIF(R$13:R355,R168)&gt;1,"DUBBEL","")</f>
        <v/>
      </c>
    </row>
    <row r="169" spans="1:41" ht="15.75" customHeight="1" thickTop="1" thickBot="1" x14ac:dyDescent="0.25">
      <c r="A169" s="12" t="str">
        <f t="shared" si="38"/>
        <v/>
      </c>
      <c r="B169" s="12" t="str">
        <f t="shared" si="39"/>
        <v/>
      </c>
      <c r="C169" s="82">
        <v>157</v>
      </c>
      <c r="D169" s="32"/>
      <c r="E169" s="4"/>
      <c r="F169" s="4"/>
      <c r="G169" s="4"/>
      <c r="H169" s="5"/>
      <c r="I169" s="41"/>
      <c r="J169" s="112"/>
      <c r="K169" s="113"/>
      <c r="L169" s="35"/>
      <c r="M169" s="6"/>
      <c r="N169" s="67"/>
      <c r="O169" s="36"/>
      <c r="P169" s="36"/>
      <c r="Q169" s="36"/>
      <c r="R169" s="97"/>
      <c r="S169" s="74"/>
      <c r="T169" s="7" t="b">
        <f t="shared" si="49"/>
        <v>1</v>
      </c>
      <c r="U169" s="53" t="str">
        <f t="shared" si="45"/>
        <v/>
      </c>
      <c r="V169" s="10" t="str">
        <f t="shared" si="40"/>
        <v/>
      </c>
      <c r="W169" s="10" t="str">
        <f t="shared" si="41"/>
        <v/>
      </c>
      <c r="X169" s="53" t="str">
        <f t="shared" si="46"/>
        <v/>
      </c>
      <c r="Y169" s="34" t="str">
        <f t="shared" si="47"/>
        <v/>
      </c>
      <c r="Z169" s="10" t="s">
        <v>482</v>
      </c>
      <c r="AA169" s="10"/>
      <c r="AB169" s="53" t="str">
        <f t="shared" si="42"/>
        <v/>
      </c>
      <c r="AC169" s="53" t="str">
        <f>IFERROR(MID(#REF!,SEARCH("@",#REF!),9999),"")</f>
        <v/>
      </c>
      <c r="AD169" s="53" t="str">
        <f t="shared" si="43"/>
        <v/>
      </c>
      <c r="AE169" s="53" t="e">
        <f>IF(#REF!="","",OR(COUNTIF($AH$12:$AH$23,AC169)&gt;0,COUNTIF($AI$12:$AI$16,#REF!)&gt;0))</f>
        <v>#REF!</v>
      </c>
      <c r="AF169" s="53" t="str">
        <f t="shared" si="48"/>
        <v/>
      </c>
      <c r="AG169" s="34" t="str">
        <f t="shared" si="44"/>
        <v/>
      </c>
      <c r="AH169" s="10"/>
      <c r="AI169" s="10"/>
      <c r="AJ169" s="10"/>
      <c r="AO169" s="100" t="str">
        <f>IF(COUNTIF(R$13:R356,R169)&gt;1,"DUBBEL","")</f>
        <v/>
      </c>
    </row>
    <row r="170" spans="1:41" ht="15.75" customHeight="1" thickTop="1" thickBot="1" x14ac:dyDescent="0.25">
      <c r="A170" s="12" t="str">
        <f t="shared" si="38"/>
        <v/>
      </c>
      <c r="B170" s="12" t="str">
        <f t="shared" si="39"/>
        <v/>
      </c>
      <c r="C170" s="82">
        <v>158</v>
      </c>
      <c r="D170" s="32"/>
      <c r="E170" s="4"/>
      <c r="F170" s="4"/>
      <c r="G170" s="4"/>
      <c r="H170" s="5"/>
      <c r="I170" s="41"/>
      <c r="J170" s="112"/>
      <c r="K170" s="113"/>
      <c r="L170" s="35"/>
      <c r="M170" s="6"/>
      <c r="N170" s="67"/>
      <c r="O170" s="36"/>
      <c r="P170" s="36"/>
      <c r="Q170" s="36"/>
      <c r="R170" s="97"/>
      <c r="S170" s="74"/>
      <c r="T170" s="7" t="b">
        <f t="shared" si="49"/>
        <v>1</v>
      </c>
      <c r="U170" s="53" t="str">
        <f t="shared" si="45"/>
        <v/>
      </c>
      <c r="V170" s="10" t="str">
        <f t="shared" si="40"/>
        <v/>
      </c>
      <c r="W170" s="10" t="str">
        <f t="shared" si="41"/>
        <v/>
      </c>
      <c r="X170" s="53" t="str">
        <f t="shared" si="46"/>
        <v/>
      </c>
      <c r="Y170" s="34" t="str">
        <f t="shared" si="47"/>
        <v/>
      </c>
      <c r="Z170" s="10" t="s">
        <v>128</v>
      </c>
      <c r="AA170" s="10"/>
      <c r="AB170" s="53" t="str">
        <f t="shared" si="42"/>
        <v/>
      </c>
      <c r="AC170" s="53" t="str">
        <f>IFERROR(MID(#REF!,SEARCH("@",#REF!),9999),"")</f>
        <v/>
      </c>
      <c r="AD170" s="53" t="str">
        <f t="shared" si="43"/>
        <v/>
      </c>
      <c r="AE170" s="53" t="e">
        <f>IF(#REF!="","",OR(COUNTIF($AH$12:$AH$23,AC170)&gt;0,COUNTIF($AI$12:$AI$16,#REF!)&gt;0))</f>
        <v>#REF!</v>
      </c>
      <c r="AF170" s="53" t="str">
        <f t="shared" si="48"/>
        <v/>
      </c>
      <c r="AG170" s="34" t="str">
        <f t="shared" si="44"/>
        <v/>
      </c>
      <c r="AH170" s="10"/>
      <c r="AI170" s="10"/>
      <c r="AJ170" s="10"/>
      <c r="AO170" s="100" t="str">
        <f>IF(COUNTIF(R$13:R357,R170)&gt;1,"DUBBEL","")</f>
        <v/>
      </c>
    </row>
    <row r="171" spans="1:41" ht="15.75" customHeight="1" thickTop="1" thickBot="1" x14ac:dyDescent="0.25">
      <c r="A171" s="12" t="str">
        <f t="shared" si="38"/>
        <v/>
      </c>
      <c r="B171" s="12" t="str">
        <f t="shared" si="39"/>
        <v/>
      </c>
      <c r="C171" s="82">
        <v>159</v>
      </c>
      <c r="D171" s="32"/>
      <c r="E171" s="4"/>
      <c r="F171" s="4"/>
      <c r="G171" s="4"/>
      <c r="H171" s="5"/>
      <c r="I171" s="41"/>
      <c r="J171" s="112"/>
      <c r="K171" s="113"/>
      <c r="L171" s="35"/>
      <c r="M171" s="6"/>
      <c r="N171" s="67"/>
      <c r="O171" s="36"/>
      <c r="P171" s="36"/>
      <c r="Q171" s="36"/>
      <c r="R171" s="97"/>
      <c r="S171" s="74"/>
      <c r="T171" s="7" t="b">
        <f t="shared" si="49"/>
        <v>1</v>
      </c>
      <c r="U171" s="53" t="str">
        <f t="shared" si="45"/>
        <v/>
      </c>
      <c r="V171" s="10" t="str">
        <f t="shared" si="40"/>
        <v/>
      </c>
      <c r="W171" s="10" t="str">
        <f t="shared" si="41"/>
        <v/>
      </c>
      <c r="X171" s="53" t="str">
        <f t="shared" si="46"/>
        <v/>
      </c>
      <c r="Y171" s="34" t="str">
        <f t="shared" si="47"/>
        <v/>
      </c>
      <c r="Z171" s="10" t="s">
        <v>129</v>
      </c>
      <c r="AA171" s="10"/>
      <c r="AB171" s="53" t="str">
        <f t="shared" si="42"/>
        <v/>
      </c>
      <c r="AC171" s="53" t="str">
        <f>IFERROR(MID(#REF!,SEARCH("@",#REF!),9999),"")</f>
        <v/>
      </c>
      <c r="AD171" s="53" t="str">
        <f t="shared" si="43"/>
        <v/>
      </c>
      <c r="AE171" s="53" t="e">
        <f>IF(#REF!="","",OR(COUNTIF($AH$12:$AH$23,AC171)&gt;0,COUNTIF($AI$12:$AI$16,#REF!)&gt;0))</f>
        <v>#REF!</v>
      </c>
      <c r="AF171" s="53" t="str">
        <f t="shared" si="48"/>
        <v/>
      </c>
      <c r="AG171" s="34" t="str">
        <f t="shared" si="44"/>
        <v/>
      </c>
      <c r="AH171" s="10"/>
      <c r="AI171" s="10"/>
      <c r="AJ171" s="10"/>
      <c r="AO171" s="100" t="str">
        <f>IF(COUNTIF(R$13:R358,R171)&gt;1,"DUBBEL","")</f>
        <v/>
      </c>
    </row>
    <row r="172" spans="1:41" ht="15.75" customHeight="1" thickTop="1" thickBot="1" x14ac:dyDescent="0.25">
      <c r="A172" s="12" t="str">
        <f t="shared" ref="A172:A200" si="50">X172</f>
        <v/>
      </c>
      <c r="B172" s="12" t="str">
        <f t="shared" ref="B172:B200" si="51">Y172</f>
        <v/>
      </c>
      <c r="C172" s="82">
        <v>160</v>
      </c>
      <c r="D172" s="32"/>
      <c r="E172" s="4"/>
      <c r="F172" s="4"/>
      <c r="G172" s="4"/>
      <c r="H172" s="5"/>
      <c r="I172" s="41"/>
      <c r="J172" s="112"/>
      <c r="K172" s="113"/>
      <c r="L172" s="35"/>
      <c r="M172" s="6"/>
      <c r="N172" s="67"/>
      <c r="O172" s="36"/>
      <c r="P172" s="36"/>
      <c r="Q172" s="36"/>
      <c r="R172" s="97"/>
      <c r="S172" s="74"/>
      <c r="T172" s="7" t="b">
        <f t="shared" si="49"/>
        <v>1</v>
      </c>
      <c r="U172" s="53" t="str">
        <f t="shared" si="45"/>
        <v/>
      </c>
      <c r="V172" s="10" t="str">
        <f t="shared" ref="V172:V200" si="52">IF(T172=TRUE,"",IF(J172="",TRUE,ISNUMBER(TRIM(J172)*1)))</f>
        <v/>
      </c>
      <c r="W172" s="10" t="str">
        <f t="shared" ref="W172:W200" si="53">IF(T172=TRUE,"",N172&gt;=L172)</f>
        <v/>
      </c>
      <c r="X172" s="53" t="str">
        <f t="shared" si="46"/>
        <v/>
      </c>
      <c r="Y172" s="34" t="str">
        <f t="shared" si="47"/>
        <v/>
      </c>
      <c r="Z172" s="10" t="s">
        <v>130</v>
      </c>
      <c r="AA172" s="10"/>
      <c r="AB172" s="53" t="str">
        <f t="shared" ref="AB172:AB200" si="54">IFERROR(MID(I172,SEARCH("@",I172),9999),"")</f>
        <v/>
      </c>
      <c r="AC172" s="53" t="str">
        <f>IFERROR(MID(#REF!,SEARCH("@",#REF!),9999),"")</f>
        <v/>
      </c>
      <c r="AD172" s="53" t="str">
        <f t="shared" ref="AD172:AD200" si="55">IFERROR(LEFT(R172,SEARCH("@",R172)),"")</f>
        <v/>
      </c>
      <c r="AE172" s="53" t="e">
        <f>IF(#REF!="","",OR(COUNTIF($AH$12:$AH$23,AC172)&gt;0,COUNTIF($AI$12:$AI$16,#REF!)&gt;0))</f>
        <v>#REF!</v>
      </c>
      <c r="AF172" s="53" t="str">
        <f t="shared" si="48"/>
        <v/>
      </c>
      <c r="AG172" s="34" t="str">
        <f t="shared" ref="AG172:AG200" si="56">IF(I172="","",OR(COUNTIF($AH$12:$AH$23,AB172)&gt;0,COUNTIF($AI$12:$AI$16,I172)&gt;0))</f>
        <v/>
      </c>
      <c r="AH172" s="10"/>
      <c r="AI172" s="10"/>
      <c r="AJ172" s="10"/>
      <c r="AO172" s="100" t="str">
        <f>IF(COUNTIF(R$13:R359,R172)&gt;1,"DUBBEL","")</f>
        <v/>
      </c>
    </row>
    <row r="173" spans="1:41" ht="15.75" customHeight="1" thickTop="1" thickBot="1" x14ac:dyDescent="0.25">
      <c r="A173" s="12" t="str">
        <f t="shared" si="50"/>
        <v/>
      </c>
      <c r="B173" s="12" t="str">
        <f t="shared" si="51"/>
        <v/>
      </c>
      <c r="C173" s="82">
        <v>161</v>
      </c>
      <c r="D173" s="32"/>
      <c r="E173" s="4"/>
      <c r="F173" s="4"/>
      <c r="G173" s="4"/>
      <c r="H173" s="5"/>
      <c r="I173" s="41"/>
      <c r="J173" s="112"/>
      <c r="K173" s="113"/>
      <c r="L173" s="35"/>
      <c r="M173" s="6"/>
      <c r="N173" s="67"/>
      <c r="O173" s="36"/>
      <c r="P173" s="36"/>
      <c r="Q173" s="36"/>
      <c r="R173" s="97"/>
      <c r="S173" s="74"/>
      <c r="T173" s="7" t="b">
        <f t="shared" si="49"/>
        <v>1</v>
      </c>
      <c r="U173" s="53" t="str">
        <f t="shared" si="45"/>
        <v/>
      </c>
      <c r="V173" s="10" t="str">
        <f t="shared" si="52"/>
        <v/>
      </c>
      <c r="W173" s="10" t="str">
        <f t="shared" si="53"/>
        <v/>
      </c>
      <c r="X173" s="53" t="str">
        <f t="shared" si="46"/>
        <v/>
      </c>
      <c r="Y173" s="34" t="str">
        <f t="shared" si="47"/>
        <v/>
      </c>
      <c r="Z173" s="10" t="s">
        <v>131</v>
      </c>
      <c r="AA173" s="10"/>
      <c r="AB173" s="53" t="str">
        <f t="shared" si="54"/>
        <v/>
      </c>
      <c r="AC173" s="53" t="str">
        <f>IFERROR(MID(#REF!,SEARCH("@",#REF!),9999),"")</f>
        <v/>
      </c>
      <c r="AD173" s="53" t="str">
        <f t="shared" si="55"/>
        <v/>
      </c>
      <c r="AE173" s="53" t="e">
        <f>IF(#REF!="","",OR(COUNTIF($AH$12:$AH$23,AC173)&gt;0,COUNTIF($AI$12:$AI$16,#REF!)&gt;0))</f>
        <v>#REF!</v>
      </c>
      <c r="AF173" s="53" t="str">
        <f t="shared" si="48"/>
        <v/>
      </c>
      <c r="AG173" s="34" t="str">
        <f t="shared" si="56"/>
        <v/>
      </c>
      <c r="AH173" s="10"/>
      <c r="AI173" s="10"/>
      <c r="AJ173" s="10"/>
      <c r="AO173" s="100" t="str">
        <f>IF(COUNTIF(R$13:R360,R173)&gt;1,"DUBBEL","")</f>
        <v/>
      </c>
    </row>
    <row r="174" spans="1:41" ht="15.75" customHeight="1" thickTop="1" thickBot="1" x14ac:dyDescent="0.25">
      <c r="A174" s="12" t="str">
        <f t="shared" si="50"/>
        <v/>
      </c>
      <c r="B174" s="12" t="str">
        <f t="shared" si="51"/>
        <v/>
      </c>
      <c r="C174" s="82">
        <v>162</v>
      </c>
      <c r="D174" s="32"/>
      <c r="E174" s="4"/>
      <c r="F174" s="4"/>
      <c r="G174" s="4"/>
      <c r="H174" s="5"/>
      <c r="I174" s="41"/>
      <c r="J174" s="112"/>
      <c r="K174" s="113"/>
      <c r="L174" s="35"/>
      <c r="M174" s="6"/>
      <c r="N174" s="67"/>
      <c r="O174" s="36"/>
      <c r="P174" s="36"/>
      <c r="Q174" s="36"/>
      <c r="R174" s="97"/>
      <c r="S174" s="74"/>
      <c r="T174" s="7" t="b">
        <f t="shared" si="49"/>
        <v>1</v>
      </c>
      <c r="U174" s="53" t="str">
        <f t="shared" si="45"/>
        <v/>
      </c>
      <c r="V174" s="10" t="str">
        <f t="shared" si="52"/>
        <v/>
      </c>
      <c r="W174" s="10" t="str">
        <f t="shared" si="53"/>
        <v/>
      </c>
      <c r="X174" s="53" t="str">
        <f t="shared" si="46"/>
        <v/>
      </c>
      <c r="Y174" s="34" t="str">
        <f t="shared" si="47"/>
        <v/>
      </c>
      <c r="Z174" s="10" t="s">
        <v>132</v>
      </c>
      <c r="AA174" s="10"/>
      <c r="AB174" s="53" t="str">
        <f t="shared" si="54"/>
        <v/>
      </c>
      <c r="AC174" s="53" t="str">
        <f>IFERROR(MID(#REF!,SEARCH("@",#REF!),9999),"")</f>
        <v/>
      </c>
      <c r="AD174" s="53" t="str">
        <f t="shared" si="55"/>
        <v/>
      </c>
      <c r="AE174" s="53" t="e">
        <f>IF(#REF!="","",OR(COUNTIF($AH$12:$AH$23,AC174)&gt;0,COUNTIF($AI$12:$AI$16,#REF!)&gt;0))</f>
        <v>#REF!</v>
      </c>
      <c r="AF174" s="53" t="str">
        <f t="shared" si="48"/>
        <v/>
      </c>
      <c r="AG174" s="34" t="str">
        <f t="shared" si="56"/>
        <v/>
      </c>
      <c r="AH174" s="10"/>
      <c r="AI174" s="10"/>
      <c r="AJ174" s="10"/>
      <c r="AO174" s="100" t="str">
        <f>IF(COUNTIF(R$13:R361,R174)&gt;1,"DUBBEL","")</f>
        <v/>
      </c>
    </row>
    <row r="175" spans="1:41" ht="15.75" customHeight="1" thickTop="1" thickBot="1" x14ac:dyDescent="0.25">
      <c r="A175" s="12" t="str">
        <f t="shared" si="50"/>
        <v/>
      </c>
      <c r="B175" s="12" t="str">
        <f t="shared" si="51"/>
        <v/>
      </c>
      <c r="C175" s="82">
        <v>163</v>
      </c>
      <c r="D175" s="32"/>
      <c r="E175" s="4"/>
      <c r="F175" s="4"/>
      <c r="G175" s="4"/>
      <c r="H175" s="5"/>
      <c r="I175" s="41"/>
      <c r="J175" s="112"/>
      <c r="K175" s="113"/>
      <c r="L175" s="35"/>
      <c r="M175" s="6"/>
      <c r="N175" s="67"/>
      <c r="O175" s="36"/>
      <c r="P175" s="36"/>
      <c r="Q175" s="36"/>
      <c r="R175" s="97"/>
      <c r="S175" s="74"/>
      <c r="T175" s="7" t="b">
        <f t="shared" si="49"/>
        <v>1</v>
      </c>
      <c r="U175" s="53" t="str">
        <f t="shared" si="45"/>
        <v/>
      </c>
      <c r="V175" s="10" t="str">
        <f t="shared" si="52"/>
        <v/>
      </c>
      <c r="W175" s="10" t="str">
        <f t="shared" si="53"/>
        <v/>
      </c>
      <c r="X175" s="53" t="str">
        <f t="shared" si="46"/>
        <v/>
      </c>
      <c r="Y175" s="34" t="str">
        <f t="shared" si="47"/>
        <v/>
      </c>
      <c r="Z175" s="10" t="s">
        <v>133</v>
      </c>
      <c r="AA175" s="10"/>
      <c r="AB175" s="53" t="str">
        <f t="shared" si="54"/>
        <v/>
      </c>
      <c r="AC175" s="53" t="str">
        <f>IFERROR(MID(#REF!,SEARCH("@",#REF!),9999),"")</f>
        <v/>
      </c>
      <c r="AD175" s="53" t="str">
        <f t="shared" si="55"/>
        <v/>
      </c>
      <c r="AE175" s="53" t="e">
        <f>IF(#REF!="","",OR(COUNTIF($AH$12:$AH$23,AC175)&gt;0,COUNTIF($AI$12:$AI$16,#REF!)&gt;0))</f>
        <v>#REF!</v>
      </c>
      <c r="AF175" s="53" t="str">
        <f t="shared" si="48"/>
        <v/>
      </c>
      <c r="AG175" s="34" t="str">
        <f t="shared" si="56"/>
        <v/>
      </c>
      <c r="AH175" s="10"/>
      <c r="AI175" s="10"/>
      <c r="AJ175" s="10"/>
      <c r="AO175" s="100" t="str">
        <f>IF(COUNTIF(R$13:R362,R175)&gt;1,"DUBBEL","")</f>
        <v/>
      </c>
    </row>
    <row r="176" spans="1:41" ht="15.75" customHeight="1" thickTop="1" thickBot="1" x14ac:dyDescent="0.25">
      <c r="A176" s="12" t="str">
        <f t="shared" si="50"/>
        <v/>
      </c>
      <c r="B176" s="12" t="str">
        <f t="shared" si="51"/>
        <v/>
      </c>
      <c r="C176" s="82">
        <v>164</v>
      </c>
      <c r="D176" s="32"/>
      <c r="E176" s="4"/>
      <c r="F176" s="4"/>
      <c r="G176" s="4"/>
      <c r="H176" s="5"/>
      <c r="I176" s="41"/>
      <c r="J176" s="112"/>
      <c r="K176" s="113"/>
      <c r="L176" s="35"/>
      <c r="M176" s="6"/>
      <c r="N176" s="67"/>
      <c r="O176" s="36"/>
      <c r="P176" s="36"/>
      <c r="Q176" s="36"/>
      <c r="R176" s="97"/>
      <c r="S176" s="74"/>
      <c r="T176" s="7" t="b">
        <f t="shared" si="49"/>
        <v>1</v>
      </c>
      <c r="U176" s="53" t="str">
        <f t="shared" si="45"/>
        <v/>
      </c>
      <c r="V176" s="10" t="str">
        <f t="shared" si="52"/>
        <v/>
      </c>
      <c r="W176" s="10" t="str">
        <f t="shared" si="53"/>
        <v/>
      </c>
      <c r="X176" s="53" t="str">
        <f t="shared" si="46"/>
        <v/>
      </c>
      <c r="Y176" s="34" t="str">
        <f t="shared" si="47"/>
        <v/>
      </c>
      <c r="Z176" s="10" t="s">
        <v>134</v>
      </c>
      <c r="AA176" s="10"/>
      <c r="AB176" s="53" t="str">
        <f t="shared" si="54"/>
        <v/>
      </c>
      <c r="AC176" s="53" t="str">
        <f>IFERROR(MID(#REF!,SEARCH("@",#REF!),9999),"")</f>
        <v/>
      </c>
      <c r="AD176" s="53" t="str">
        <f t="shared" si="55"/>
        <v/>
      </c>
      <c r="AE176" s="53" t="e">
        <f>IF(#REF!="","",OR(COUNTIF($AH$12:$AH$23,AC176)&gt;0,COUNTIF($AI$12:$AI$16,#REF!)&gt;0))</f>
        <v>#REF!</v>
      </c>
      <c r="AF176" s="53" t="str">
        <f t="shared" si="48"/>
        <v/>
      </c>
      <c r="AG176" s="34" t="str">
        <f t="shared" si="56"/>
        <v/>
      </c>
      <c r="AH176" s="10"/>
      <c r="AI176" s="10"/>
      <c r="AJ176" s="10"/>
      <c r="AO176" s="100" t="str">
        <f>IF(COUNTIF(R$13:R363,R176)&gt;1,"DUBBEL","")</f>
        <v/>
      </c>
    </row>
    <row r="177" spans="1:41" ht="15.75" customHeight="1" thickTop="1" thickBot="1" x14ac:dyDescent="0.25">
      <c r="A177" s="12" t="str">
        <f t="shared" si="50"/>
        <v/>
      </c>
      <c r="B177" s="12" t="str">
        <f t="shared" si="51"/>
        <v/>
      </c>
      <c r="C177" s="82">
        <v>165</v>
      </c>
      <c r="D177" s="32"/>
      <c r="E177" s="4"/>
      <c r="F177" s="4"/>
      <c r="G177" s="4"/>
      <c r="H177" s="5"/>
      <c r="I177" s="41"/>
      <c r="J177" s="112"/>
      <c r="K177" s="113"/>
      <c r="L177" s="35"/>
      <c r="M177" s="6"/>
      <c r="N177" s="67"/>
      <c r="O177" s="36"/>
      <c r="P177" s="36"/>
      <c r="Q177" s="36"/>
      <c r="R177" s="97"/>
      <c r="S177" s="74"/>
      <c r="T177" s="7" t="b">
        <f t="shared" si="49"/>
        <v>1</v>
      </c>
      <c r="U177" s="53" t="str">
        <f t="shared" si="45"/>
        <v/>
      </c>
      <c r="V177" s="10" t="str">
        <f t="shared" si="52"/>
        <v/>
      </c>
      <c r="W177" s="10" t="str">
        <f t="shared" si="53"/>
        <v/>
      </c>
      <c r="X177" s="53" t="str">
        <f t="shared" si="46"/>
        <v/>
      </c>
      <c r="Y177" s="34" t="str">
        <f t="shared" si="47"/>
        <v/>
      </c>
      <c r="Z177" s="57" t="s">
        <v>135</v>
      </c>
      <c r="AA177" s="10"/>
      <c r="AB177" s="53" t="str">
        <f t="shared" si="54"/>
        <v/>
      </c>
      <c r="AC177" s="53" t="str">
        <f>IFERROR(MID(#REF!,SEARCH("@",#REF!),9999),"")</f>
        <v/>
      </c>
      <c r="AD177" s="53" t="str">
        <f t="shared" si="55"/>
        <v/>
      </c>
      <c r="AE177" s="53" t="e">
        <f>IF(#REF!="","",OR(COUNTIF($AH$12:$AH$23,AC177)&gt;0,COUNTIF($AI$12:$AI$16,#REF!)&gt;0))</f>
        <v>#REF!</v>
      </c>
      <c r="AF177" s="53" t="str">
        <f t="shared" si="48"/>
        <v/>
      </c>
      <c r="AG177" s="34" t="str">
        <f t="shared" si="56"/>
        <v/>
      </c>
      <c r="AH177" s="10"/>
      <c r="AI177" s="10"/>
      <c r="AJ177" s="10"/>
      <c r="AO177" s="100" t="str">
        <f>IF(COUNTIF(R$13:R364,R177)&gt;1,"DUBBEL","")</f>
        <v/>
      </c>
    </row>
    <row r="178" spans="1:41" ht="15.75" customHeight="1" thickTop="1" thickBot="1" x14ac:dyDescent="0.25">
      <c r="A178" s="12" t="str">
        <f t="shared" si="50"/>
        <v/>
      </c>
      <c r="B178" s="12" t="str">
        <f t="shared" si="51"/>
        <v/>
      </c>
      <c r="C178" s="82">
        <v>166</v>
      </c>
      <c r="D178" s="32"/>
      <c r="E178" s="4"/>
      <c r="F178" s="4"/>
      <c r="G178" s="4"/>
      <c r="H178" s="5"/>
      <c r="I178" s="41"/>
      <c r="J178" s="112"/>
      <c r="K178" s="113"/>
      <c r="L178" s="35"/>
      <c r="M178" s="6"/>
      <c r="N178" s="67"/>
      <c r="O178" s="36"/>
      <c r="P178" s="36"/>
      <c r="Q178" s="36"/>
      <c r="R178" s="97"/>
      <c r="S178" s="74"/>
      <c r="T178" s="7" t="b">
        <f t="shared" si="49"/>
        <v>1</v>
      </c>
      <c r="U178" s="53" t="str">
        <f t="shared" si="45"/>
        <v/>
      </c>
      <c r="V178" s="10" t="str">
        <f t="shared" si="52"/>
        <v/>
      </c>
      <c r="W178" s="10" t="str">
        <f t="shared" si="53"/>
        <v/>
      </c>
      <c r="X178" s="53" t="str">
        <f t="shared" si="46"/>
        <v/>
      </c>
      <c r="Y178" s="34" t="str">
        <f t="shared" si="47"/>
        <v/>
      </c>
      <c r="Z178" s="10" t="s">
        <v>136</v>
      </c>
      <c r="AA178" s="10"/>
      <c r="AB178" s="53" t="str">
        <f t="shared" si="54"/>
        <v/>
      </c>
      <c r="AC178" s="53" t="str">
        <f>IFERROR(MID(#REF!,SEARCH("@",#REF!),9999),"")</f>
        <v/>
      </c>
      <c r="AD178" s="53" t="str">
        <f t="shared" si="55"/>
        <v/>
      </c>
      <c r="AE178" s="53" t="e">
        <f>IF(#REF!="","",OR(COUNTIF($AH$12:$AH$23,AC178)&gt;0,COUNTIF($AI$12:$AI$16,#REF!)&gt;0))</f>
        <v>#REF!</v>
      </c>
      <c r="AF178" s="53" t="str">
        <f t="shared" si="48"/>
        <v/>
      </c>
      <c r="AG178" s="34" t="str">
        <f t="shared" si="56"/>
        <v/>
      </c>
      <c r="AH178" s="10"/>
      <c r="AI178" s="10"/>
      <c r="AJ178" s="10"/>
      <c r="AO178" s="100" t="str">
        <f>IF(COUNTIF(R$13:R365,R178)&gt;1,"DUBBEL","")</f>
        <v/>
      </c>
    </row>
    <row r="179" spans="1:41" ht="15.75" customHeight="1" thickTop="1" thickBot="1" x14ac:dyDescent="0.25">
      <c r="A179" s="12" t="str">
        <f t="shared" si="50"/>
        <v/>
      </c>
      <c r="B179" s="12" t="str">
        <f t="shared" si="51"/>
        <v/>
      </c>
      <c r="C179" s="82">
        <v>167</v>
      </c>
      <c r="D179" s="32"/>
      <c r="E179" s="4"/>
      <c r="F179" s="4"/>
      <c r="G179" s="4"/>
      <c r="H179" s="5"/>
      <c r="I179" s="41"/>
      <c r="J179" s="112"/>
      <c r="K179" s="113"/>
      <c r="L179" s="35"/>
      <c r="M179" s="6"/>
      <c r="N179" s="67"/>
      <c r="O179" s="36"/>
      <c r="P179" s="36"/>
      <c r="Q179" s="36"/>
      <c r="R179" s="97"/>
      <c r="S179" s="74"/>
      <c r="T179" s="7" t="b">
        <f t="shared" si="49"/>
        <v>1</v>
      </c>
      <c r="U179" s="53" t="str">
        <f t="shared" si="45"/>
        <v/>
      </c>
      <c r="V179" s="10" t="str">
        <f t="shared" si="52"/>
        <v/>
      </c>
      <c r="W179" s="10" t="str">
        <f t="shared" si="53"/>
        <v/>
      </c>
      <c r="X179" s="53" t="str">
        <f t="shared" si="46"/>
        <v/>
      </c>
      <c r="Y179" s="34" t="str">
        <f t="shared" si="47"/>
        <v/>
      </c>
      <c r="Z179" s="10" t="s">
        <v>137</v>
      </c>
      <c r="AA179" s="10"/>
      <c r="AB179" s="53" t="str">
        <f t="shared" si="54"/>
        <v/>
      </c>
      <c r="AC179" s="53" t="str">
        <f>IFERROR(MID(#REF!,SEARCH("@",#REF!),9999),"")</f>
        <v/>
      </c>
      <c r="AD179" s="53" t="str">
        <f t="shared" si="55"/>
        <v/>
      </c>
      <c r="AE179" s="53" t="e">
        <f>IF(#REF!="","",OR(COUNTIF($AH$12:$AH$23,AC179)&gt;0,COUNTIF($AI$12:$AI$16,#REF!)&gt;0))</f>
        <v>#REF!</v>
      </c>
      <c r="AF179" s="53" t="str">
        <f t="shared" si="48"/>
        <v/>
      </c>
      <c r="AG179" s="34" t="str">
        <f t="shared" si="56"/>
        <v/>
      </c>
      <c r="AH179" s="10"/>
      <c r="AI179" s="10"/>
      <c r="AJ179" s="10"/>
      <c r="AO179" s="100" t="str">
        <f>IF(COUNTIF(R$13:R366,R179)&gt;1,"DUBBEL","")</f>
        <v/>
      </c>
    </row>
    <row r="180" spans="1:41" ht="15.75" customHeight="1" thickTop="1" thickBot="1" x14ac:dyDescent="0.25">
      <c r="A180" s="12" t="str">
        <f t="shared" si="50"/>
        <v/>
      </c>
      <c r="B180" s="12" t="str">
        <f t="shared" si="51"/>
        <v/>
      </c>
      <c r="C180" s="82">
        <v>168</v>
      </c>
      <c r="D180" s="32"/>
      <c r="E180" s="4"/>
      <c r="F180" s="4"/>
      <c r="G180" s="4"/>
      <c r="H180" s="5"/>
      <c r="I180" s="41"/>
      <c r="J180" s="112"/>
      <c r="K180" s="113"/>
      <c r="L180" s="35"/>
      <c r="M180" s="6"/>
      <c r="N180" s="67"/>
      <c r="O180" s="36"/>
      <c r="P180" s="36"/>
      <c r="Q180" s="36"/>
      <c r="R180" s="97"/>
      <c r="S180" s="74"/>
      <c r="T180" s="7" t="b">
        <f t="shared" si="49"/>
        <v>1</v>
      </c>
      <c r="U180" s="53" t="str">
        <f t="shared" si="45"/>
        <v/>
      </c>
      <c r="V180" s="10" t="str">
        <f t="shared" si="52"/>
        <v/>
      </c>
      <c r="W180" s="10" t="str">
        <f t="shared" si="53"/>
        <v/>
      </c>
      <c r="X180" s="53" t="str">
        <f t="shared" si="46"/>
        <v/>
      </c>
      <c r="Y180" s="34" t="str">
        <f t="shared" si="47"/>
        <v/>
      </c>
      <c r="Z180" s="10" t="s">
        <v>138</v>
      </c>
      <c r="AA180" s="10"/>
      <c r="AB180" s="53" t="str">
        <f t="shared" si="54"/>
        <v/>
      </c>
      <c r="AC180" s="53" t="str">
        <f>IFERROR(MID(#REF!,SEARCH("@",#REF!),9999),"")</f>
        <v/>
      </c>
      <c r="AD180" s="53" t="str">
        <f t="shared" si="55"/>
        <v/>
      </c>
      <c r="AE180" s="53" t="e">
        <f>IF(#REF!="","",OR(COUNTIF($AH$12:$AH$23,AC180)&gt;0,COUNTIF($AI$12:$AI$16,#REF!)&gt;0))</f>
        <v>#REF!</v>
      </c>
      <c r="AF180" s="53" t="str">
        <f t="shared" si="48"/>
        <v/>
      </c>
      <c r="AG180" s="34" t="str">
        <f t="shared" si="56"/>
        <v/>
      </c>
      <c r="AH180" s="10"/>
      <c r="AI180" s="10"/>
      <c r="AJ180" s="10"/>
      <c r="AO180" s="100" t="str">
        <f>IF(COUNTIF(R$13:R367,R180)&gt;1,"DUBBEL","")</f>
        <v/>
      </c>
    </row>
    <row r="181" spans="1:41" ht="15.75" customHeight="1" thickTop="1" thickBot="1" x14ac:dyDescent="0.25">
      <c r="A181" s="12" t="str">
        <f t="shared" si="50"/>
        <v/>
      </c>
      <c r="B181" s="12" t="str">
        <f t="shared" si="51"/>
        <v/>
      </c>
      <c r="C181" s="82">
        <v>169</v>
      </c>
      <c r="D181" s="32"/>
      <c r="E181" s="4"/>
      <c r="F181" s="4"/>
      <c r="G181" s="4"/>
      <c r="H181" s="5"/>
      <c r="I181" s="41"/>
      <c r="J181" s="112"/>
      <c r="K181" s="113"/>
      <c r="L181" s="35"/>
      <c r="M181" s="6"/>
      <c r="N181" s="67"/>
      <c r="O181" s="36"/>
      <c r="P181" s="36"/>
      <c r="Q181" s="36"/>
      <c r="R181" s="97"/>
      <c r="S181" s="74"/>
      <c r="T181" s="7" t="b">
        <f t="shared" si="49"/>
        <v>1</v>
      </c>
      <c r="U181" s="53" t="str">
        <f t="shared" si="45"/>
        <v/>
      </c>
      <c r="V181" s="10" t="str">
        <f t="shared" si="52"/>
        <v/>
      </c>
      <c r="W181" s="10" t="str">
        <f t="shared" si="53"/>
        <v/>
      </c>
      <c r="X181" s="53" t="str">
        <f t="shared" si="46"/>
        <v/>
      </c>
      <c r="Y181" s="34" t="str">
        <f t="shared" si="47"/>
        <v/>
      </c>
      <c r="Z181" s="10" t="s">
        <v>483</v>
      </c>
      <c r="AA181" s="10"/>
      <c r="AB181" s="53" t="str">
        <f t="shared" si="54"/>
        <v/>
      </c>
      <c r="AC181" s="53" t="str">
        <f>IFERROR(MID(#REF!,SEARCH("@",#REF!),9999),"")</f>
        <v/>
      </c>
      <c r="AD181" s="53" t="str">
        <f t="shared" si="55"/>
        <v/>
      </c>
      <c r="AE181" s="53" t="e">
        <f>IF(#REF!="","",OR(COUNTIF($AH$12:$AH$23,AC181)&gt;0,COUNTIF($AI$12:$AI$16,#REF!)&gt;0))</f>
        <v>#REF!</v>
      </c>
      <c r="AF181" s="53" t="str">
        <f t="shared" si="48"/>
        <v/>
      </c>
      <c r="AG181" s="34" t="str">
        <f t="shared" si="56"/>
        <v/>
      </c>
      <c r="AH181" s="10"/>
      <c r="AI181" s="10"/>
      <c r="AJ181" s="10"/>
      <c r="AO181" s="100" t="str">
        <f>IF(COUNTIF(R$13:R368,R181)&gt;1,"DUBBEL","")</f>
        <v/>
      </c>
    </row>
    <row r="182" spans="1:41" ht="15.75" customHeight="1" thickTop="1" thickBot="1" x14ac:dyDescent="0.25">
      <c r="A182" s="12" t="str">
        <f t="shared" si="50"/>
        <v/>
      </c>
      <c r="B182" s="12" t="str">
        <f t="shared" si="51"/>
        <v/>
      </c>
      <c r="C182" s="82"/>
      <c r="D182" s="32"/>
      <c r="E182" s="4"/>
      <c r="F182" s="4"/>
      <c r="G182" s="4"/>
      <c r="H182" s="5"/>
      <c r="I182" s="41"/>
      <c r="J182" s="112"/>
      <c r="K182" s="113"/>
      <c r="L182" s="35"/>
      <c r="M182" s="6"/>
      <c r="N182" s="67"/>
      <c r="O182" s="36"/>
      <c r="P182" s="36"/>
      <c r="Q182" s="36"/>
      <c r="R182" s="97"/>
      <c r="S182" s="74"/>
      <c r="T182" s="7" t="b">
        <f t="shared" si="49"/>
        <v>1</v>
      </c>
      <c r="U182" s="53" t="str">
        <f t="shared" si="45"/>
        <v/>
      </c>
      <c r="V182" s="10" t="str">
        <f t="shared" si="52"/>
        <v/>
      </c>
      <c r="W182" s="10" t="str">
        <f t="shared" si="53"/>
        <v/>
      </c>
      <c r="X182" s="53" t="str">
        <f t="shared" si="46"/>
        <v/>
      </c>
      <c r="Y182" s="34" t="str">
        <f t="shared" si="47"/>
        <v/>
      </c>
      <c r="Z182" s="10" t="s">
        <v>139</v>
      </c>
      <c r="AA182" s="10"/>
      <c r="AB182" s="53" t="str">
        <f t="shared" si="54"/>
        <v/>
      </c>
      <c r="AC182" s="53" t="str">
        <f>IFERROR(MID(#REF!,SEARCH("@",#REF!),9999),"")</f>
        <v/>
      </c>
      <c r="AD182" s="53" t="str">
        <f t="shared" si="55"/>
        <v/>
      </c>
      <c r="AE182" s="53" t="e">
        <f>IF(#REF!="","",OR(COUNTIF($AH$12:$AH$23,AC182)&gt;0,COUNTIF($AI$12:$AI$16,#REF!)&gt;0))</f>
        <v>#REF!</v>
      </c>
      <c r="AF182" s="53" t="str">
        <f t="shared" si="48"/>
        <v/>
      </c>
      <c r="AG182" s="34" t="str">
        <f t="shared" si="56"/>
        <v/>
      </c>
      <c r="AH182" s="10"/>
      <c r="AI182" s="10"/>
      <c r="AJ182" s="10"/>
      <c r="AO182" s="100" t="str">
        <f>IF(COUNTIF(R$13:R369,R182)&gt;1,"DUBBEL","")</f>
        <v/>
      </c>
    </row>
    <row r="183" spans="1:41" ht="15.75" customHeight="1" thickTop="1" thickBot="1" x14ac:dyDescent="0.25">
      <c r="A183" s="12" t="str">
        <f t="shared" si="50"/>
        <v/>
      </c>
      <c r="B183" s="12" t="str">
        <f t="shared" si="51"/>
        <v/>
      </c>
      <c r="C183" s="82">
        <v>171</v>
      </c>
      <c r="D183" s="32"/>
      <c r="E183" s="4"/>
      <c r="F183" s="4"/>
      <c r="G183" s="4"/>
      <c r="H183" s="5"/>
      <c r="I183" s="41"/>
      <c r="J183" s="112"/>
      <c r="K183" s="113"/>
      <c r="L183" s="35"/>
      <c r="M183" s="6"/>
      <c r="N183" s="67"/>
      <c r="O183" s="36"/>
      <c r="P183" s="36"/>
      <c r="Q183" s="36"/>
      <c r="R183" s="97"/>
      <c r="S183" s="74"/>
      <c r="T183" s="7" t="b">
        <f t="shared" si="49"/>
        <v>1</v>
      </c>
      <c r="U183" s="53" t="str">
        <f t="shared" si="45"/>
        <v/>
      </c>
      <c r="V183" s="10" t="str">
        <f t="shared" si="52"/>
        <v/>
      </c>
      <c r="W183" s="10" t="str">
        <f t="shared" si="53"/>
        <v/>
      </c>
      <c r="X183" s="53" t="str">
        <f t="shared" si="46"/>
        <v/>
      </c>
      <c r="Y183" s="34" t="str">
        <f t="shared" si="47"/>
        <v/>
      </c>
      <c r="Z183" s="10" t="s">
        <v>140</v>
      </c>
      <c r="AA183" s="10"/>
      <c r="AB183" s="53" t="str">
        <f t="shared" si="54"/>
        <v/>
      </c>
      <c r="AC183" s="53" t="str">
        <f>IFERROR(MID(#REF!,SEARCH("@",#REF!),9999),"")</f>
        <v/>
      </c>
      <c r="AD183" s="53" t="str">
        <f t="shared" si="55"/>
        <v/>
      </c>
      <c r="AE183" s="53" t="e">
        <f>IF(#REF!="","",OR(COUNTIF($AH$12:$AH$23,AC183)&gt;0,COUNTIF($AI$12:$AI$16,#REF!)&gt;0))</f>
        <v>#REF!</v>
      </c>
      <c r="AF183" s="53" t="str">
        <f t="shared" si="48"/>
        <v/>
      </c>
      <c r="AG183" s="34" t="str">
        <f t="shared" si="56"/>
        <v/>
      </c>
      <c r="AH183" s="10"/>
      <c r="AI183" s="10"/>
      <c r="AJ183" s="10"/>
      <c r="AO183" s="100" t="str">
        <f>IF(COUNTIF(R$13:R370,R183)&gt;1,"DUBBEL","")</f>
        <v/>
      </c>
    </row>
    <row r="184" spans="1:41" ht="15.75" customHeight="1" thickTop="1" thickBot="1" x14ac:dyDescent="0.25">
      <c r="A184" s="12" t="str">
        <f t="shared" si="50"/>
        <v/>
      </c>
      <c r="B184" s="12" t="str">
        <f t="shared" si="51"/>
        <v/>
      </c>
      <c r="C184" s="82">
        <v>172</v>
      </c>
      <c r="D184" s="32"/>
      <c r="E184" s="4"/>
      <c r="F184" s="4"/>
      <c r="G184" s="4"/>
      <c r="H184" s="5"/>
      <c r="I184" s="41"/>
      <c r="J184" s="112"/>
      <c r="K184" s="113"/>
      <c r="L184" s="35"/>
      <c r="M184" s="6"/>
      <c r="N184" s="67"/>
      <c r="O184" s="36"/>
      <c r="P184" s="36"/>
      <c r="Q184" s="36"/>
      <c r="R184" s="97"/>
      <c r="S184" s="74"/>
      <c r="T184" s="7" t="b">
        <f t="shared" si="49"/>
        <v>1</v>
      </c>
      <c r="U184" s="53" t="str">
        <f t="shared" si="45"/>
        <v/>
      </c>
      <c r="V184" s="10" t="str">
        <f t="shared" si="52"/>
        <v/>
      </c>
      <c r="W184" s="10" t="str">
        <f t="shared" si="53"/>
        <v/>
      </c>
      <c r="X184" s="53" t="str">
        <f t="shared" si="46"/>
        <v/>
      </c>
      <c r="Y184" s="34" t="str">
        <f t="shared" si="47"/>
        <v/>
      </c>
      <c r="Z184" s="10" t="s">
        <v>141</v>
      </c>
      <c r="AA184" s="10"/>
      <c r="AB184" s="53" t="str">
        <f t="shared" si="54"/>
        <v/>
      </c>
      <c r="AC184" s="53" t="str">
        <f>IFERROR(MID(#REF!,SEARCH("@",#REF!),9999),"")</f>
        <v/>
      </c>
      <c r="AD184" s="53" t="str">
        <f t="shared" si="55"/>
        <v/>
      </c>
      <c r="AE184" s="53" t="e">
        <f>IF(#REF!="","",OR(COUNTIF($AH$12:$AH$23,AC184)&gt;0,COUNTIF($AI$12:$AI$16,#REF!)&gt;0))</f>
        <v>#REF!</v>
      </c>
      <c r="AF184" s="53" t="str">
        <f t="shared" si="48"/>
        <v/>
      </c>
      <c r="AG184" s="34" t="str">
        <f t="shared" si="56"/>
        <v/>
      </c>
      <c r="AH184" s="10"/>
      <c r="AI184" s="10"/>
      <c r="AJ184" s="10"/>
      <c r="AO184" s="100" t="str">
        <f>IF(COUNTIF(R$13:R371,R184)&gt;1,"DUBBEL","")</f>
        <v/>
      </c>
    </row>
    <row r="185" spans="1:41" ht="15.75" customHeight="1" thickTop="1" thickBot="1" x14ac:dyDescent="0.25">
      <c r="A185" s="12" t="str">
        <f t="shared" si="50"/>
        <v/>
      </c>
      <c r="B185" s="12" t="str">
        <f t="shared" si="51"/>
        <v/>
      </c>
      <c r="C185" s="82">
        <v>173</v>
      </c>
      <c r="D185" s="32"/>
      <c r="E185" s="4"/>
      <c r="F185" s="4"/>
      <c r="G185" s="4"/>
      <c r="H185" s="5"/>
      <c r="I185" s="41"/>
      <c r="J185" s="112"/>
      <c r="K185" s="113"/>
      <c r="L185" s="35"/>
      <c r="M185" s="6"/>
      <c r="N185" s="67"/>
      <c r="O185" s="36"/>
      <c r="P185" s="36"/>
      <c r="Q185" s="36"/>
      <c r="R185" s="97"/>
      <c r="S185" s="74"/>
      <c r="T185" s="7" t="b">
        <f t="shared" si="49"/>
        <v>1</v>
      </c>
      <c r="U185" s="53" t="str">
        <f t="shared" si="45"/>
        <v/>
      </c>
      <c r="V185" s="10" t="str">
        <f t="shared" si="52"/>
        <v/>
      </c>
      <c r="W185" s="10" t="str">
        <f t="shared" si="53"/>
        <v/>
      </c>
      <c r="X185" s="53" t="str">
        <f t="shared" si="46"/>
        <v/>
      </c>
      <c r="Y185" s="34" t="str">
        <f t="shared" si="47"/>
        <v/>
      </c>
      <c r="Z185" s="10" t="s">
        <v>142</v>
      </c>
      <c r="AA185" s="10"/>
      <c r="AB185" s="53" t="str">
        <f t="shared" si="54"/>
        <v/>
      </c>
      <c r="AC185" s="53" t="str">
        <f>IFERROR(MID(#REF!,SEARCH("@",#REF!),9999),"")</f>
        <v/>
      </c>
      <c r="AD185" s="53" t="str">
        <f t="shared" si="55"/>
        <v/>
      </c>
      <c r="AE185" s="53" t="e">
        <f>IF(#REF!="","",OR(COUNTIF($AH$12:$AH$23,AC185)&gt;0,COUNTIF($AI$12:$AI$16,#REF!)&gt;0))</f>
        <v>#REF!</v>
      </c>
      <c r="AF185" s="53" t="str">
        <f t="shared" si="48"/>
        <v/>
      </c>
      <c r="AG185" s="34" t="str">
        <f t="shared" si="56"/>
        <v/>
      </c>
      <c r="AH185" s="10"/>
      <c r="AI185" s="10"/>
      <c r="AJ185" s="10"/>
      <c r="AO185" s="100" t="str">
        <f>IF(COUNTIF(R$13:R372,R185)&gt;1,"DUBBEL","")</f>
        <v/>
      </c>
    </row>
    <row r="186" spans="1:41" ht="15.75" customHeight="1" thickTop="1" thickBot="1" x14ac:dyDescent="0.25">
      <c r="A186" s="12" t="str">
        <f t="shared" si="50"/>
        <v/>
      </c>
      <c r="B186" s="12" t="str">
        <f t="shared" si="51"/>
        <v/>
      </c>
      <c r="C186" s="82">
        <v>174</v>
      </c>
      <c r="D186" s="32"/>
      <c r="E186" s="4"/>
      <c r="F186" s="4"/>
      <c r="G186" s="4"/>
      <c r="H186" s="5"/>
      <c r="I186" s="41"/>
      <c r="J186" s="112"/>
      <c r="K186" s="113"/>
      <c r="L186" s="35"/>
      <c r="M186" s="6"/>
      <c r="N186" s="67"/>
      <c r="O186" s="36"/>
      <c r="P186" s="36"/>
      <c r="Q186" s="36"/>
      <c r="R186" s="97"/>
      <c r="S186" s="74"/>
      <c r="T186" s="7" t="b">
        <f t="shared" si="49"/>
        <v>1</v>
      </c>
      <c r="U186" s="53" t="str">
        <f t="shared" si="45"/>
        <v/>
      </c>
      <c r="V186" s="10" t="str">
        <f t="shared" si="52"/>
        <v/>
      </c>
      <c r="W186" s="10" t="str">
        <f t="shared" si="53"/>
        <v/>
      </c>
      <c r="X186" s="53" t="str">
        <f t="shared" si="46"/>
        <v/>
      </c>
      <c r="Y186" s="34" t="str">
        <f t="shared" si="47"/>
        <v/>
      </c>
      <c r="Z186" s="10" t="s">
        <v>143</v>
      </c>
      <c r="AA186" s="10"/>
      <c r="AB186" s="53" t="str">
        <f t="shared" si="54"/>
        <v/>
      </c>
      <c r="AC186" s="53" t="str">
        <f>IFERROR(MID(#REF!,SEARCH("@",#REF!),9999),"")</f>
        <v/>
      </c>
      <c r="AD186" s="53" t="str">
        <f t="shared" si="55"/>
        <v/>
      </c>
      <c r="AE186" s="53" t="e">
        <f>IF(#REF!="","",OR(COUNTIF($AH$12:$AH$23,AC186)&gt;0,COUNTIF($AI$12:$AI$16,#REF!)&gt;0))</f>
        <v>#REF!</v>
      </c>
      <c r="AF186" s="53" t="str">
        <f t="shared" si="48"/>
        <v/>
      </c>
      <c r="AG186" s="34" t="str">
        <f t="shared" si="56"/>
        <v/>
      </c>
      <c r="AH186" s="10"/>
      <c r="AI186" s="10"/>
      <c r="AJ186" s="10"/>
      <c r="AO186" s="100" t="str">
        <f>IF(COUNTIF(R$13:R373,R186)&gt;1,"DUBBEL","")</f>
        <v/>
      </c>
    </row>
    <row r="187" spans="1:41" ht="15.75" customHeight="1" thickTop="1" thickBot="1" x14ac:dyDescent="0.25">
      <c r="A187" s="12" t="str">
        <f t="shared" si="50"/>
        <v/>
      </c>
      <c r="B187" s="12" t="str">
        <f t="shared" si="51"/>
        <v/>
      </c>
      <c r="C187" s="82">
        <v>175</v>
      </c>
      <c r="D187" s="32"/>
      <c r="E187" s="4"/>
      <c r="F187" s="4"/>
      <c r="G187" s="4"/>
      <c r="H187" s="5"/>
      <c r="I187" s="41"/>
      <c r="J187" s="112"/>
      <c r="K187" s="113"/>
      <c r="L187" s="35"/>
      <c r="M187" s="6"/>
      <c r="N187" s="67"/>
      <c r="O187" s="36"/>
      <c r="P187" s="36"/>
      <c r="Q187" s="36"/>
      <c r="R187" s="97"/>
      <c r="S187" s="74"/>
      <c r="T187" s="7" t="b">
        <f t="shared" si="49"/>
        <v>1</v>
      </c>
      <c r="U187" s="53" t="str">
        <f t="shared" si="45"/>
        <v/>
      </c>
      <c r="V187" s="10" t="str">
        <f t="shared" si="52"/>
        <v/>
      </c>
      <c r="W187" s="10" t="str">
        <f t="shared" si="53"/>
        <v/>
      </c>
      <c r="X187" s="53" t="str">
        <f t="shared" si="46"/>
        <v/>
      </c>
      <c r="Y187" s="34" t="str">
        <f t="shared" si="47"/>
        <v/>
      </c>
      <c r="Z187" s="10" t="s">
        <v>144</v>
      </c>
      <c r="AA187" s="10"/>
      <c r="AB187" s="53" t="str">
        <f t="shared" si="54"/>
        <v/>
      </c>
      <c r="AC187" s="53" t="str">
        <f>IFERROR(MID(#REF!,SEARCH("@",#REF!),9999),"")</f>
        <v/>
      </c>
      <c r="AD187" s="53" t="str">
        <f t="shared" si="55"/>
        <v/>
      </c>
      <c r="AE187" s="53" t="e">
        <f>IF(#REF!="","",OR(COUNTIF($AH$12:$AH$23,AC187)&gt;0,COUNTIF($AI$12:$AI$16,#REF!)&gt;0))</f>
        <v>#REF!</v>
      </c>
      <c r="AF187" s="53" t="str">
        <f t="shared" si="48"/>
        <v/>
      </c>
      <c r="AG187" s="34" t="str">
        <f t="shared" si="56"/>
        <v/>
      </c>
      <c r="AH187" s="10"/>
      <c r="AI187" s="10"/>
      <c r="AJ187" s="10"/>
      <c r="AO187" s="100" t="str">
        <f>IF(COUNTIF(R$13:R374,R187)&gt;1,"DUBBEL","")</f>
        <v/>
      </c>
    </row>
    <row r="188" spans="1:41" ht="15.75" customHeight="1" thickTop="1" thickBot="1" x14ac:dyDescent="0.25">
      <c r="A188" s="12" t="str">
        <f t="shared" si="50"/>
        <v/>
      </c>
      <c r="B188" s="12" t="str">
        <f t="shared" si="51"/>
        <v/>
      </c>
      <c r="C188" s="82">
        <v>176</v>
      </c>
      <c r="D188" s="32"/>
      <c r="E188" s="4"/>
      <c r="F188" s="4"/>
      <c r="G188" s="4"/>
      <c r="H188" s="5"/>
      <c r="I188" s="41"/>
      <c r="J188" s="112"/>
      <c r="K188" s="113"/>
      <c r="L188" s="35"/>
      <c r="M188" s="6"/>
      <c r="N188" s="67"/>
      <c r="O188" s="36"/>
      <c r="P188" s="36"/>
      <c r="Q188" s="36"/>
      <c r="R188" s="97"/>
      <c r="S188" s="74"/>
      <c r="T188" s="7" t="b">
        <f t="shared" si="49"/>
        <v>1</v>
      </c>
      <c r="U188" s="53" t="str">
        <f t="shared" si="45"/>
        <v/>
      </c>
      <c r="V188" s="10" t="str">
        <f t="shared" si="52"/>
        <v/>
      </c>
      <c r="W188" s="10" t="str">
        <f t="shared" si="53"/>
        <v/>
      </c>
      <c r="X188" s="53" t="str">
        <f t="shared" si="46"/>
        <v/>
      </c>
      <c r="Y188" s="34" t="str">
        <f t="shared" si="47"/>
        <v/>
      </c>
      <c r="Z188" s="10" t="s">
        <v>145</v>
      </c>
      <c r="AA188" s="10"/>
      <c r="AB188" s="53" t="str">
        <f t="shared" si="54"/>
        <v/>
      </c>
      <c r="AC188" s="53" t="str">
        <f>IFERROR(MID(#REF!,SEARCH("@",#REF!),9999),"")</f>
        <v/>
      </c>
      <c r="AD188" s="53" t="str">
        <f t="shared" si="55"/>
        <v/>
      </c>
      <c r="AE188" s="53" t="e">
        <f>IF(#REF!="","",OR(COUNTIF($AH$12:$AH$23,AC188)&gt;0,COUNTIF($AI$12:$AI$16,#REF!)&gt;0))</f>
        <v>#REF!</v>
      </c>
      <c r="AF188" s="53" t="str">
        <f t="shared" si="48"/>
        <v/>
      </c>
      <c r="AG188" s="34" t="str">
        <f t="shared" si="56"/>
        <v/>
      </c>
      <c r="AH188" s="10"/>
      <c r="AI188" s="10"/>
      <c r="AJ188" s="10"/>
      <c r="AO188" s="100" t="str">
        <f>IF(COUNTIF(R$13:R375,R188)&gt;1,"DUBBEL","")</f>
        <v/>
      </c>
    </row>
    <row r="189" spans="1:41" ht="15.75" customHeight="1" thickTop="1" thickBot="1" x14ac:dyDescent="0.25">
      <c r="A189" s="12" t="str">
        <f t="shared" si="50"/>
        <v/>
      </c>
      <c r="B189" s="12" t="str">
        <f t="shared" si="51"/>
        <v/>
      </c>
      <c r="C189" s="82">
        <v>177</v>
      </c>
      <c r="D189" s="32"/>
      <c r="E189" s="4"/>
      <c r="F189" s="4"/>
      <c r="G189" s="4"/>
      <c r="H189" s="5"/>
      <c r="I189" s="41"/>
      <c r="J189" s="112"/>
      <c r="K189" s="113"/>
      <c r="L189" s="35"/>
      <c r="M189" s="6"/>
      <c r="N189" s="67"/>
      <c r="O189" s="36"/>
      <c r="P189" s="36"/>
      <c r="Q189" s="36"/>
      <c r="R189" s="97"/>
      <c r="S189" s="74"/>
      <c r="T189" s="7" t="b">
        <f t="shared" si="49"/>
        <v>1</v>
      </c>
      <c r="U189" s="53" t="str">
        <f t="shared" si="45"/>
        <v/>
      </c>
      <c r="V189" s="10" t="str">
        <f t="shared" si="52"/>
        <v/>
      </c>
      <c r="W189" s="10" t="str">
        <f t="shared" si="53"/>
        <v/>
      </c>
      <c r="X189" s="53" t="str">
        <f t="shared" si="46"/>
        <v/>
      </c>
      <c r="Y189" s="34" t="str">
        <f t="shared" si="47"/>
        <v/>
      </c>
      <c r="Z189" s="10" t="s">
        <v>146</v>
      </c>
      <c r="AA189" s="10"/>
      <c r="AB189" s="53" t="str">
        <f t="shared" si="54"/>
        <v/>
      </c>
      <c r="AC189" s="53" t="str">
        <f>IFERROR(MID(#REF!,SEARCH("@",#REF!),9999),"")</f>
        <v/>
      </c>
      <c r="AD189" s="53" t="str">
        <f t="shared" si="55"/>
        <v/>
      </c>
      <c r="AE189" s="53" t="e">
        <f>IF(#REF!="","",OR(COUNTIF($AH$12:$AH$23,AC189)&gt;0,COUNTIF($AI$12:$AI$16,#REF!)&gt;0))</f>
        <v>#REF!</v>
      </c>
      <c r="AF189" s="53" t="str">
        <f t="shared" si="48"/>
        <v/>
      </c>
      <c r="AG189" s="34" t="str">
        <f t="shared" si="56"/>
        <v/>
      </c>
      <c r="AH189" s="10"/>
      <c r="AI189" s="10"/>
      <c r="AJ189" s="10"/>
      <c r="AO189" s="100" t="str">
        <f>IF(COUNTIF(R$13:R376,R189)&gt;1,"DUBBEL","")</f>
        <v/>
      </c>
    </row>
    <row r="190" spans="1:41" ht="15.75" customHeight="1" thickTop="1" thickBot="1" x14ac:dyDescent="0.25">
      <c r="A190" s="12" t="str">
        <f t="shared" si="50"/>
        <v/>
      </c>
      <c r="B190" s="12" t="str">
        <f t="shared" si="51"/>
        <v/>
      </c>
      <c r="C190" s="82">
        <v>178</v>
      </c>
      <c r="D190" s="32"/>
      <c r="E190" s="4"/>
      <c r="F190" s="4"/>
      <c r="G190" s="4"/>
      <c r="H190" s="5"/>
      <c r="I190" s="41"/>
      <c r="J190" s="112"/>
      <c r="K190" s="113"/>
      <c r="L190" s="35"/>
      <c r="M190" s="6"/>
      <c r="N190" s="67"/>
      <c r="O190" s="36"/>
      <c r="P190" s="36"/>
      <c r="Q190" s="36"/>
      <c r="R190" s="97"/>
      <c r="S190" s="74"/>
      <c r="T190" s="7" t="b">
        <f t="shared" si="49"/>
        <v>1</v>
      </c>
      <c r="U190" s="53" t="str">
        <f t="shared" si="45"/>
        <v/>
      </c>
      <c r="V190" s="10" t="str">
        <f t="shared" si="52"/>
        <v/>
      </c>
      <c r="W190" s="10" t="str">
        <f t="shared" si="53"/>
        <v/>
      </c>
      <c r="X190" s="53" t="str">
        <f t="shared" si="46"/>
        <v/>
      </c>
      <c r="Y190" s="34" t="str">
        <f t="shared" si="47"/>
        <v/>
      </c>
      <c r="Z190" s="10" t="s">
        <v>147</v>
      </c>
      <c r="AA190" s="10"/>
      <c r="AB190" s="53" t="str">
        <f t="shared" si="54"/>
        <v/>
      </c>
      <c r="AC190" s="53" t="str">
        <f>IFERROR(MID(#REF!,SEARCH("@",#REF!),9999),"")</f>
        <v/>
      </c>
      <c r="AD190" s="53" t="str">
        <f t="shared" si="55"/>
        <v/>
      </c>
      <c r="AE190" s="53" t="e">
        <f>IF(#REF!="","",OR(COUNTIF($AH$12:$AH$23,AC190)&gt;0,COUNTIF($AI$12:$AI$16,#REF!)&gt;0))</f>
        <v>#REF!</v>
      </c>
      <c r="AF190" s="53" t="str">
        <f t="shared" si="48"/>
        <v/>
      </c>
      <c r="AG190" s="34" t="str">
        <f t="shared" si="56"/>
        <v/>
      </c>
      <c r="AH190" s="10"/>
      <c r="AI190" s="10"/>
      <c r="AJ190" s="10"/>
      <c r="AO190" s="100" t="str">
        <f>IF(COUNTIF(R$13:R377,R190)&gt;1,"DUBBEL","")</f>
        <v/>
      </c>
    </row>
    <row r="191" spans="1:41" ht="15.75" customHeight="1" thickTop="1" thickBot="1" x14ac:dyDescent="0.25">
      <c r="A191" s="12" t="str">
        <f t="shared" si="50"/>
        <v/>
      </c>
      <c r="B191" s="12" t="str">
        <f t="shared" si="51"/>
        <v/>
      </c>
      <c r="C191" s="82">
        <v>179</v>
      </c>
      <c r="D191" s="32"/>
      <c r="E191" s="4"/>
      <c r="F191" s="4"/>
      <c r="G191" s="4"/>
      <c r="H191" s="5"/>
      <c r="I191" s="41"/>
      <c r="J191" s="112"/>
      <c r="K191" s="113"/>
      <c r="L191" s="35"/>
      <c r="M191" s="6"/>
      <c r="N191" s="67"/>
      <c r="O191" s="36"/>
      <c r="P191" s="36"/>
      <c r="Q191" s="36"/>
      <c r="R191" s="97"/>
      <c r="S191" s="74"/>
      <c r="T191" s="7" t="b">
        <f t="shared" si="49"/>
        <v>1</v>
      </c>
      <c r="U191" s="53" t="str">
        <f t="shared" si="45"/>
        <v/>
      </c>
      <c r="V191" s="10" t="str">
        <f t="shared" si="52"/>
        <v/>
      </c>
      <c r="W191" s="10" t="str">
        <f t="shared" si="53"/>
        <v/>
      </c>
      <c r="X191" s="53" t="str">
        <f t="shared" si="46"/>
        <v/>
      </c>
      <c r="Y191" s="34" t="str">
        <f t="shared" si="47"/>
        <v/>
      </c>
      <c r="Z191" s="10" t="s">
        <v>148</v>
      </c>
      <c r="AA191" s="10"/>
      <c r="AB191" s="53" t="str">
        <f t="shared" si="54"/>
        <v/>
      </c>
      <c r="AC191" s="53" t="str">
        <f>IFERROR(MID(#REF!,SEARCH("@",#REF!),9999),"")</f>
        <v/>
      </c>
      <c r="AD191" s="53" t="str">
        <f t="shared" si="55"/>
        <v/>
      </c>
      <c r="AE191" s="53" t="e">
        <f>IF(#REF!="","",OR(COUNTIF($AH$12:$AH$23,AC191)&gt;0,COUNTIF($AI$12:$AI$16,#REF!)&gt;0))</f>
        <v>#REF!</v>
      </c>
      <c r="AF191" s="53" t="str">
        <f t="shared" si="48"/>
        <v/>
      </c>
      <c r="AG191" s="34" t="str">
        <f t="shared" si="56"/>
        <v/>
      </c>
      <c r="AH191" s="10"/>
      <c r="AI191" s="10"/>
      <c r="AJ191" s="10"/>
      <c r="AO191" s="100" t="str">
        <f>IF(COUNTIF(R$13:R378,R191)&gt;1,"DUBBEL","")</f>
        <v/>
      </c>
    </row>
    <row r="192" spans="1:41" ht="15.75" customHeight="1" thickTop="1" thickBot="1" x14ac:dyDescent="0.25">
      <c r="A192" s="12" t="str">
        <f t="shared" si="50"/>
        <v/>
      </c>
      <c r="B192" s="12" t="str">
        <f t="shared" si="51"/>
        <v/>
      </c>
      <c r="C192" s="82">
        <v>180</v>
      </c>
      <c r="D192" s="32"/>
      <c r="E192" s="4"/>
      <c r="F192" s="4"/>
      <c r="G192" s="4"/>
      <c r="H192" s="5"/>
      <c r="I192" s="41"/>
      <c r="J192" s="112"/>
      <c r="K192" s="113"/>
      <c r="L192" s="35"/>
      <c r="M192" s="6"/>
      <c r="N192" s="67"/>
      <c r="O192" s="36"/>
      <c r="P192" s="36"/>
      <c r="Q192" s="36"/>
      <c r="R192" s="97"/>
      <c r="S192" s="74"/>
      <c r="T192" s="7" t="b">
        <f t="shared" si="49"/>
        <v>1</v>
      </c>
      <c r="U192" s="53" t="str">
        <f t="shared" si="45"/>
        <v/>
      </c>
      <c r="V192" s="10" t="str">
        <f t="shared" si="52"/>
        <v/>
      </c>
      <c r="W192" s="10" t="str">
        <f t="shared" si="53"/>
        <v/>
      </c>
      <c r="X192" s="53" t="str">
        <f t="shared" si="46"/>
        <v/>
      </c>
      <c r="Y192" s="34" t="str">
        <f t="shared" si="47"/>
        <v/>
      </c>
      <c r="Z192" s="10" t="s">
        <v>149</v>
      </c>
      <c r="AA192" s="10"/>
      <c r="AB192" s="53" t="str">
        <f t="shared" si="54"/>
        <v/>
      </c>
      <c r="AC192" s="53" t="str">
        <f>IFERROR(MID(#REF!,SEARCH("@",#REF!),9999),"")</f>
        <v/>
      </c>
      <c r="AD192" s="53" t="str">
        <f t="shared" si="55"/>
        <v/>
      </c>
      <c r="AE192" s="53" t="e">
        <f>IF(#REF!="","",OR(COUNTIF($AH$12:$AH$23,AC192)&gt;0,COUNTIF($AI$12:$AI$16,#REF!)&gt;0))</f>
        <v>#REF!</v>
      </c>
      <c r="AF192" s="53" t="str">
        <f t="shared" si="48"/>
        <v/>
      </c>
      <c r="AG192" s="34" t="str">
        <f t="shared" si="56"/>
        <v/>
      </c>
      <c r="AH192" s="10"/>
      <c r="AI192" s="10"/>
      <c r="AJ192" s="10"/>
      <c r="AO192" s="100" t="str">
        <f>IF(COUNTIF(R$13:R379,R192)&gt;1,"DUBBEL","")</f>
        <v/>
      </c>
    </row>
    <row r="193" spans="1:41" ht="15.75" customHeight="1" thickTop="1" thickBot="1" x14ac:dyDescent="0.25">
      <c r="A193" s="12" t="str">
        <f t="shared" si="50"/>
        <v/>
      </c>
      <c r="B193" s="12" t="str">
        <f t="shared" si="51"/>
        <v/>
      </c>
      <c r="C193" s="82">
        <v>181</v>
      </c>
      <c r="D193" s="32"/>
      <c r="E193" s="4"/>
      <c r="F193" s="4"/>
      <c r="G193" s="4"/>
      <c r="H193" s="5"/>
      <c r="I193" s="41"/>
      <c r="J193" s="112"/>
      <c r="K193" s="113"/>
      <c r="L193" s="35"/>
      <c r="M193" s="6"/>
      <c r="N193" s="67"/>
      <c r="O193" s="36"/>
      <c r="P193" s="36"/>
      <c r="Q193" s="36"/>
      <c r="R193" s="97"/>
      <c r="S193" s="74"/>
      <c r="T193" s="7" t="b">
        <f t="shared" si="49"/>
        <v>1</v>
      </c>
      <c r="U193" s="53" t="str">
        <f t="shared" si="45"/>
        <v/>
      </c>
      <c r="V193" s="10" t="str">
        <f t="shared" si="52"/>
        <v/>
      </c>
      <c r="W193" s="10" t="str">
        <f t="shared" si="53"/>
        <v/>
      </c>
      <c r="X193" s="53" t="str">
        <f t="shared" si="46"/>
        <v/>
      </c>
      <c r="Y193" s="34" t="str">
        <f t="shared" si="47"/>
        <v/>
      </c>
      <c r="Z193" s="10" t="s">
        <v>150</v>
      </c>
      <c r="AA193" s="10"/>
      <c r="AB193" s="53" t="str">
        <f t="shared" si="54"/>
        <v/>
      </c>
      <c r="AC193" s="53" t="str">
        <f>IFERROR(MID(#REF!,SEARCH("@",#REF!),9999),"")</f>
        <v/>
      </c>
      <c r="AD193" s="53" t="str">
        <f t="shared" si="55"/>
        <v/>
      </c>
      <c r="AE193" s="53" t="e">
        <f>IF(#REF!="","",OR(COUNTIF($AH$12:$AH$23,AC193)&gt;0,COUNTIF($AI$12:$AI$16,#REF!)&gt;0))</f>
        <v>#REF!</v>
      </c>
      <c r="AF193" s="53" t="str">
        <f t="shared" si="48"/>
        <v/>
      </c>
      <c r="AG193" s="34" t="str">
        <f t="shared" si="56"/>
        <v/>
      </c>
      <c r="AH193" s="10"/>
      <c r="AI193" s="10"/>
      <c r="AJ193" s="10"/>
      <c r="AO193" s="100" t="str">
        <f>IF(COUNTIF(R$13:R380,R193)&gt;1,"DUBBEL","")</f>
        <v/>
      </c>
    </row>
    <row r="194" spans="1:41" ht="15.75" customHeight="1" thickTop="1" thickBot="1" x14ac:dyDescent="0.25">
      <c r="A194" s="12" t="str">
        <f t="shared" si="50"/>
        <v/>
      </c>
      <c r="B194" s="12" t="str">
        <f t="shared" si="51"/>
        <v/>
      </c>
      <c r="C194" s="82">
        <v>182</v>
      </c>
      <c r="D194" s="32"/>
      <c r="E194" s="4"/>
      <c r="F194" s="4"/>
      <c r="G194" s="4"/>
      <c r="H194" s="5"/>
      <c r="I194" s="41"/>
      <c r="J194" s="112"/>
      <c r="K194" s="113"/>
      <c r="L194" s="35"/>
      <c r="M194" s="6"/>
      <c r="N194" s="67"/>
      <c r="O194" s="36"/>
      <c r="P194" s="36"/>
      <c r="Q194" s="36"/>
      <c r="R194" s="97"/>
      <c r="S194" s="74"/>
      <c r="T194" s="7" t="b">
        <f t="shared" si="49"/>
        <v>1</v>
      </c>
      <c r="U194" s="53" t="str">
        <f t="shared" si="45"/>
        <v/>
      </c>
      <c r="V194" s="10" t="str">
        <f t="shared" si="52"/>
        <v/>
      </c>
      <c r="W194" s="10" t="str">
        <f t="shared" si="53"/>
        <v/>
      </c>
      <c r="X194" s="53" t="str">
        <f t="shared" si="46"/>
        <v/>
      </c>
      <c r="Y194" s="34" t="str">
        <f t="shared" si="47"/>
        <v/>
      </c>
      <c r="Z194" s="10" t="s">
        <v>151</v>
      </c>
      <c r="AA194" s="10"/>
      <c r="AB194" s="53" t="str">
        <f t="shared" si="54"/>
        <v/>
      </c>
      <c r="AC194" s="53" t="str">
        <f>IFERROR(MID(#REF!,SEARCH("@",#REF!),9999),"")</f>
        <v/>
      </c>
      <c r="AD194" s="53" t="str">
        <f t="shared" si="55"/>
        <v/>
      </c>
      <c r="AE194" s="53" t="e">
        <f>IF(#REF!="","",OR(COUNTIF($AH$12:$AH$23,AC194)&gt;0,COUNTIF($AI$12:$AI$16,#REF!)&gt;0))</f>
        <v>#REF!</v>
      </c>
      <c r="AF194" s="53" t="str">
        <f t="shared" si="48"/>
        <v/>
      </c>
      <c r="AG194" s="34" t="str">
        <f t="shared" si="56"/>
        <v/>
      </c>
      <c r="AH194" s="10"/>
      <c r="AI194" s="10"/>
      <c r="AJ194" s="10"/>
      <c r="AO194" s="100" t="str">
        <f>IF(COUNTIF(R$13:R381,R194)&gt;1,"DUBBEL","")</f>
        <v/>
      </c>
    </row>
    <row r="195" spans="1:41" ht="15.75" customHeight="1" thickTop="1" thickBot="1" x14ac:dyDescent="0.25">
      <c r="A195" s="12" t="str">
        <f t="shared" si="50"/>
        <v/>
      </c>
      <c r="B195" s="12" t="str">
        <f t="shared" si="51"/>
        <v/>
      </c>
      <c r="C195" s="82">
        <v>183</v>
      </c>
      <c r="D195" s="32"/>
      <c r="E195" s="4"/>
      <c r="F195" s="4"/>
      <c r="G195" s="4"/>
      <c r="H195" s="5"/>
      <c r="I195" s="41"/>
      <c r="J195" s="112"/>
      <c r="K195" s="113"/>
      <c r="L195" s="35"/>
      <c r="M195" s="6"/>
      <c r="N195" s="67"/>
      <c r="O195" s="36"/>
      <c r="P195" s="36"/>
      <c r="Q195" s="36"/>
      <c r="R195" s="97"/>
      <c r="S195" s="74"/>
      <c r="T195" s="7" t="b">
        <f t="shared" si="49"/>
        <v>1</v>
      </c>
      <c r="U195" s="53" t="str">
        <f t="shared" si="45"/>
        <v/>
      </c>
      <c r="V195" s="10" t="str">
        <f t="shared" si="52"/>
        <v/>
      </c>
      <c r="W195" s="10" t="str">
        <f t="shared" si="53"/>
        <v/>
      </c>
      <c r="X195" s="53" t="str">
        <f t="shared" si="46"/>
        <v/>
      </c>
      <c r="Y195" s="34" t="str">
        <f t="shared" si="47"/>
        <v/>
      </c>
      <c r="Z195" s="10" t="s">
        <v>267</v>
      </c>
      <c r="AA195" s="10"/>
      <c r="AB195" s="53" t="str">
        <f t="shared" si="54"/>
        <v/>
      </c>
      <c r="AC195" s="53" t="str">
        <f>IFERROR(MID(#REF!,SEARCH("@",#REF!),9999),"")</f>
        <v/>
      </c>
      <c r="AD195" s="53" t="str">
        <f t="shared" si="55"/>
        <v/>
      </c>
      <c r="AE195" s="53" t="e">
        <f>IF(#REF!="","",OR(COUNTIF($AH$12:$AH$23,AC195)&gt;0,COUNTIF($AI$12:$AI$16,#REF!)&gt;0))</f>
        <v>#REF!</v>
      </c>
      <c r="AF195" s="53" t="str">
        <f t="shared" si="48"/>
        <v/>
      </c>
      <c r="AG195" s="34" t="str">
        <f t="shared" si="56"/>
        <v/>
      </c>
      <c r="AH195" s="10"/>
      <c r="AI195" s="10"/>
      <c r="AJ195" s="10"/>
      <c r="AO195" s="100" t="str">
        <f>IF(COUNTIF(R$13:R382,R195)&gt;1,"DUBBEL","")</f>
        <v/>
      </c>
    </row>
    <row r="196" spans="1:41" ht="15.75" customHeight="1" thickTop="1" thickBot="1" x14ac:dyDescent="0.25">
      <c r="A196" s="12" t="str">
        <f t="shared" si="50"/>
        <v/>
      </c>
      <c r="B196" s="12" t="str">
        <f t="shared" si="51"/>
        <v/>
      </c>
      <c r="C196" s="82">
        <v>184</v>
      </c>
      <c r="D196" s="32"/>
      <c r="E196" s="4"/>
      <c r="F196" s="4"/>
      <c r="G196" s="4"/>
      <c r="H196" s="5"/>
      <c r="I196" s="41"/>
      <c r="J196" s="112"/>
      <c r="K196" s="113"/>
      <c r="L196" s="35"/>
      <c r="M196" s="6"/>
      <c r="N196" s="67"/>
      <c r="O196" s="36"/>
      <c r="P196" s="36"/>
      <c r="Q196" s="36"/>
      <c r="R196" s="97"/>
      <c r="S196" s="74"/>
      <c r="T196" s="7" t="b">
        <f t="shared" si="49"/>
        <v>1</v>
      </c>
      <c r="U196" s="53" t="str">
        <f t="shared" si="45"/>
        <v/>
      </c>
      <c r="V196" s="10" t="str">
        <f t="shared" si="52"/>
        <v/>
      </c>
      <c r="W196" s="10" t="str">
        <f t="shared" si="53"/>
        <v/>
      </c>
      <c r="X196" s="53" t="str">
        <f t="shared" si="46"/>
        <v/>
      </c>
      <c r="Y196" s="34" t="str">
        <f t="shared" si="47"/>
        <v/>
      </c>
      <c r="Z196" s="10" t="s">
        <v>268</v>
      </c>
      <c r="AA196" s="10"/>
      <c r="AB196" s="53" t="str">
        <f t="shared" si="54"/>
        <v/>
      </c>
      <c r="AC196" s="53" t="str">
        <f>IFERROR(MID(#REF!,SEARCH("@",#REF!),9999),"")</f>
        <v/>
      </c>
      <c r="AD196" s="53" t="str">
        <f t="shared" si="55"/>
        <v/>
      </c>
      <c r="AE196" s="53" t="e">
        <f>IF(#REF!="","",OR(COUNTIF($AH$12:$AH$23,AC196)&gt;0,COUNTIF($AI$12:$AI$16,#REF!)&gt;0))</f>
        <v>#REF!</v>
      </c>
      <c r="AF196" s="53" t="str">
        <f t="shared" si="48"/>
        <v/>
      </c>
      <c r="AG196" s="34" t="str">
        <f t="shared" si="56"/>
        <v/>
      </c>
      <c r="AH196" s="10"/>
      <c r="AI196" s="10"/>
      <c r="AJ196" s="10"/>
      <c r="AO196" s="100" t="str">
        <f>IF(COUNTIF(R$13:R383,R196)&gt;1,"DUBBEL","")</f>
        <v/>
      </c>
    </row>
    <row r="197" spans="1:41" ht="15.75" customHeight="1" thickTop="1" thickBot="1" x14ac:dyDescent="0.25">
      <c r="A197" s="12" t="str">
        <f t="shared" si="50"/>
        <v/>
      </c>
      <c r="B197" s="12" t="str">
        <f t="shared" si="51"/>
        <v/>
      </c>
      <c r="C197" s="82">
        <v>185</v>
      </c>
      <c r="D197" s="32"/>
      <c r="E197" s="4"/>
      <c r="F197" s="4"/>
      <c r="G197" s="4"/>
      <c r="H197" s="5"/>
      <c r="I197" s="41"/>
      <c r="J197" s="112"/>
      <c r="K197" s="113"/>
      <c r="L197" s="35"/>
      <c r="M197" s="6"/>
      <c r="N197" s="67"/>
      <c r="O197" s="36"/>
      <c r="P197" s="36"/>
      <c r="Q197" s="36"/>
      <c r="R197" s="97"/>
      <c r="S197" s="74"/>
      <c r="T197" s="7" t="b">
        <f t="shared" si="49"/>
        <v>1</v>
      </c>
      <c r="U197" s="53" t="str">
        <f t="shared" si="45"/>
        <v/>
      </c>
      <c r="V197" s="10" t="str">
        <f t="shared" si="52"/>
        <v/>
      </c>
      <c r="W197" s="10" t="str">
        <f t="shared" si="53"/>
        <v/>
      </c>
      <c r="X197" s="53" t="str">
        <f t="shared" si="46"/>
        <v/>
      </c>
      <c r="Y197" s="34" t="str">
        <f t="shared" si="47"/>
        <v/>
      </c>
      <c r="Z197" s="10" t="s">
        <v>269</v>
      </c>
      <c r="AA197" s="10"/>
      <c r="AB197" s="53" t="str">
        <f t="shared" si="54"/>
        <v/>
      </c>
      <c r="AC197" s="53" t="str">
        <f>IFERROR(MID(#REF!,SEARCH("@",#REF!),9999),"")</f>
        <v/>
      </c>
      <c r="AD197" s="53" t="str">
        <f t="shared" si="55"/>
        <v/>
      </c>
      <c r="AE197" s="53" t="e">
        <f>IF(#REF!="","",OR(COUNTIF($AH$12:$AH$23,AC197)&gt;0,COUNTIF($AI$12:$AI$16,#REF!)&gt;0))</f>
        <v>#REF!</v>
      </c>
      <c r="AF197" s="53" t="str">
        <f t="shared" si="48"/>
        <v/>
      </c>
      <c r="AG197" s="34" t="str">
        <f t="shared" si="56"/>
        <v/>
      </c>
      <c r="AH197" s="10"/>
      <c r="AI197" s="10"/>
      <c r="AJ197" s="10"/>
      <c r="AO197" s="100" t="str">
        <f>IF(COUNTIF(R$13:R384,R197)&gt;1,"DUBBEL","")</f>
        <v/>
      </c>
    </row>
    <row r="198" spans="1:41" ht="15.75" customHeight="1" thickTop="1" thickBot="1" x14ac:dyDescent="0.25">
      <c r="A198" s="12" t="str">
        <f t="shared" si="50"/>
        <v/>
      </c>
      <c r="B198" s="12" t="str">
        <f t="shared" si="51"/>
        <v/>
      </c>
      <c r="C198" s="82">
        <v>186</v>
      </c>
      <c r="D198" s="32"/>
      <c r="E198" s="4"/>
      <c r="F198" s="4"/>
      <c r="G198" s="4"/>
      <c r="H198" s="5"/>
      <c r="I198" s="41"/>
      <c r="J198" s="112"/>
      <c r="K198" s="113"/>
      <c r="L198" s="35"/>
      <c r="M198" s="6"/>
      <c r="N198" s="67"/>
      <c r="O198" s="36"/>
      <c r="P198" s="36"/>
      <c r="Q198" s="36"/>
      <c r="R198" s="97"/>
      <c r="S198" s="74"/>
      <c r="T198" s="7" t="b">
        <f t="shared" si="49"/>
        <v>1</v>
      </c>
      <c r="U198" s="53" t="str">
        <f t="shared" si="45"/>
        <v/>
      </c>
      <c r="V198" s="10" t="str">
        <f t="shared" si="52"/>
        <v/>
      </c>
      <c r="W198" s="10" t="str">
        <f t="shared" si="53"/>
        <v/>
      </c>
      <c r="X198" s="53" t="str">
        <f t="shared" si="46"/>
        <v/>
      </c>
      <c r="Y198" s="34" t="str">
        <f t="shared" si="47"/>
        <v/>
      </c>
      <c r="Z198" s="10" t="s">
        <v>270</v>
      </c>
      <c r="AA198" s="10"/>
      <c r="AB198" s="53" t="str">
        <f t="shared" si="54"/>
        <v/>
      </c>
      <c r="AC198" s="53" t="str">
        <f>IFERROR(MID(#REF!,SEARCH("@",#REF!),9999),"")</f>
        <v/>
      </c>
      <c r="AD198" s="53" t="str">
        <f t="shared" si="55"/>
        <v/>
      </c>
      <c r="AE198" s="53" t="e">
        <f>IF(#REF!="","",OR(COUNTIF($AH$12:$AH$23,AC198)&gt;0,COUNTIF($AI$12:$AI$16,#REF!)&gt;0))</f>
        <v>#REF!</v>
      </c>
      <c r="AF198" s="53" t="str">
        <f t="shared" si="48"/>
        <v/>
      </c>
      <c r="AG198" s="34" t="str">
        <f t="shared" si="56"/>
        <v/>
      </c>
      <c r="AH198" s="10"/>
      <c r="AI198" s="10"/>
      <c r="AJ198" s="10"/>
      <c r="AO198" s="100" t="str">
        <f>IF(COUNTIF(R$13:R385,R198)&gt;1,"DUBBEL","")</f>
        <v/>
      </c>
    </row>
    <row r="199" spans="1:41" ht="15.75" customHeight="1" thickTop="1" thickBot="1" x14ac:dyDescent="0.25">
      <c r="A199" s="12" t="str">
        <f t="shared" si="50"/>
        <v/>
      </c>
      <c r="B199" s="12" t="str">
        <f t="shared" si="51"/>
        <v/>
      </c>
      <c r="C199" s="82">
        <v>187</v>
      </c>
      <c r="D199" s="32"/>
      <c r="E199" s="4"/>
      <c r="F199" s="4"/>
      <c r="G199" s="4"/>
      <c r="H199" s="5"/>
      <c r="I199" s="41"/>
      <c r="J199" s="112"/>
      <c r="K199" s="113"/>
      <c r="L199" s="35"/>
      <c r="M199" s="6"/>
      <c r="N199" s="67"/>
      <c r="O199" s="36"/>
      <c r="P199" s="36"/>
      <c r="Q199" s="36"/>
      <c r="R199" s="97"/>
      <c r="S199" s="74"/>
      <c r="T199" s="7" t="b">
        <f t="shared" si="49"/>
        <v>1</v>
      </c>
      <c r="U199" s="53" t="str">
        <f t="shared" si="45"/>
        <v/>
      </c>
      <c r="V199" s="10" t="str">
        <f t="shared" si="52"/>
        <v/>
      </c>
      <c r="W199" s="10" t="str">
        <f t="shared" si="53"/>
        <v/>
      </c>
      <c r="X199" s="53" t="str">
        <f t="shared" si="46"/>
        <v/>
      </c>
      <c r="Y199" s="34" t="str">
        <f t="shared" si="47"/>
        <v/>
      </c>
      <c r="Z199" s="10" t="s">
        <v>484</v>
      </c>
      <c r="AA199" s="10"/>
      <c r="AB199" s="53" t="str">
        <f t="shared" si="54"/>
        <v/>
      </c>
      <c r="AC199" s="53" t="str">
        <f>IFERROR(MID(#REF!,SEARCH("@",#REF!),9999),"")</f>
        <v/>
      </c>
      <c r="AD199" s="53" t="str">
        <f t="shared" si="55"/>
        <v/>
      </c>
      <c r="AE199" s="53" t="e">
        <f>IF(#REF!="","",OR(COUNTIF($AH$12:$AH$23,AC199)&gt;0,COUNTIF($AI$12:$AI$16,#REF!)&gt;0))</f>
        <v>#REF!</v>
      </c>
      <c r="AF199" s="53" t="str">
        <f t="shared" si="48"/>
        <v/>
      </c>
      <c r="AG199" s="34" t="str">
        <f t="shared" si="56"/>
        <v/>
      </c>
      <c r="AH199" s="10"/>
      <c r="AI199" s="10"/>
      <c r="AJ199" s="10"/>
      <c r="AO199" s="100" t="str">
        <f>IF(COUNTIF(R$13:R386,R199)&gt;1,"DUBBEL","")</f>
        <v/>
      </c>
    </row>
    <row r="200" spans="1:41" ht="15.75" customHeight="1" thickTop="1" thickBot="1" x14ac:dyDescent="0.25">
      <c r="A200" s="12" t="str">
        <f t="shared" si="50"/>
        <v/>
      </c>
      <c r="B200" s="12" t="str">
        <f t="shared" si="51"/>
        <v/>
      </c>
      <c r="C200" s="82">
        <v>188</v>
      </c>
      <c r="D200" s="32"/>
      <c r="E200" s="4"/>
      <c r="F200" s="4"/>
      <c r="G200" s="4"/>
      <c r="H200" s="5"/>
      <c r="I200" s="41"/>
      <c r="J200" s="112"/>
      <c r="K200" s="113"/>
      <c r="L200" s="35"/>
      <c r="M200" s="6"/>
      <c r="N200" s="67"/>
      <c r="O200" s="36"/>
      <c r="P200" s="36"/>
      <c r="Q200" s="36"/>
      <c r="R200" s="97"/>
      <c r="S200" s="74"/>
      <c r="T200" s="7" t="b">
        <f t="shared" si="49"/>
        <v>1</v>
      </c>
      <c r="U200" s="53" t="str">
        <f t="shared" si="45"/>
        <v/>
      </c>
      <c r="V200" s="10" t="str">
        <f t="shared" si="52"/>
        <v/>
      </c>
      <c r="W200" s="10" t="str">
        <f t="shared" si="53"/>
        <v/>
      </c>
      <c r="X200" s="53" t="str">
        <f t="shared" si="46"/>
        <v/>
      </c>
      <c r="Y200" s="34" t="str">
        <f t="shared" si="47"/>
        <v/>
      </c>
      <c r="Z200" s="10" t="s">
        <v>271</v>
      </c>
      <c r="AA200" s="10"/>
      <c r="AB200" s="53" t="str">
        <f t="shared" si="54"/>
        <v/>
      </c>
      <c r="AC200" s="53" t="str">
        <f>IFERROR(MID(#REF!,SEARCH("@",#REF!),9999),"")</f>
        <v/>
      </c>
      <c r="AD200" s="53" t="str">
        <f t="shared" si="55"/>
        <v/>
      </c>
      <c r="AE200" s="53" t="e">
        <f>IF(#REF!="","",OR(COUNTIF($AH$12:$AH$23,AC200)&gt;0,COUNTIF($AI$12:$AI$16,#REF!)&gt;0))</f>
        <v>#REF!</v>
      </c>
      <c r="AF200" s="53" t="str">
        <f t="shared" si="48"/>
        <v/>
      </c>
      <c r="AG200" s="34" t="str">
        <f t="shared" si="56"/>
        <v/>
      </c>
      <c r="AH200" s="10"/>
      <c r="AI200" s="10"/>
      <c r="AJ200" s="10"/>
      <c r="AO200" s="100" t="str">
        <f>IF(COUNTIF(R$13:R387,R200)&gt;1,"DUBBEL","")</f>
        <v/>
      </c>
    </row>
    <row r="201" spans="1:41" ht="13.5" thickTop="1" x14ac:dyDescent="0.2">
      <c r="A201" s="78"/>
      <c r="B201" s="71" t="str">
        <f t="shared" ref="B201:B232" si="57">Y201</f>
        <v/>
      </c>
      <c r="C201" s="82"/>
      <c r="D201" s="78"/>
      <c r="E201" s="78"/>
      <c r="F201" s="78"/>
      <c r="G201" s="78"/>
      <c r="H201" s="83"/>
      <c r="I201" s="78"/>
      <c r="J201" s="83"/>
      <c r="K201" s="78"/>
      <c r="L201" s="84"/>
      <c r="M201" s="85"/>
      <c r="N201" s="84"/>
      <c r="O201" s="85"/>
      <c r="P201" s="78"/>
      <c r="Q201" s="78"/>
      <c r="R201" s="78"/>
      <c r="S201" s="74" t="str">
        <f t="shared" ref="S201:S218" si="58">X201</f>
        <v/>
      </c>
      <c r="T201" s="7" t="b">
        <f t="shared" si="49"/>
        <v>1</v>
      </c>
      <c r="U201" s="53" t="str">
        <f t="shared" si="45"/>
        <v/>
      </c>
      <c r="V201" s="10" t="str">
        <f t="shared" ref="V201:V203" si="59">IF(T201=TRUE,"",IF(J201="",TRUE,ISNUMBER(TRIM(J201)*1)))</f>
        <v/>
      </c>
      <c r="W201" s="10" t="str">
        <f t="shared" ref="W201:W203" si="60">IF(T201=TRUE,"",N201&gt;=L201)</f>
        <v/>
      </c>
      <c r="X201" s="53" t="str">
        <f t="shared" si="46"/>
        <v/>
      </c>
      <c r="Y201" s="34" t="str">
        <f t="shared" ref="Y201" si="61">IF(T201=TRUE,"",IF(AF201=FALSE,(AND(U201,V201,W201,X201,AG201))))</f>
        <v/>
      </c>
      <c r="Z201" s="10" t="s">
        <v>272</v>
      </c>
      <c r="AA201" s="10"/>
      <c r="AB201" s="53" t="str">
        <f t="shared" ref="AB201:AB203" si="62">IFERROR(MID(I201,SEARCH("@",I201),9999),"")</f>
        <v/>
      </c>
      <c r="AC201" s="53" t="str">
        <f>IFERROR(MID(#REF!,SEARCH("@",#REF!),9999),"")</f>
        <v/>
      </c>
      <c r="AD201" s="53" t="str">
        <f t="shared" ref="AD201:AD203" si="63">IFERROR(LEFT(R201,SEARCH("@",R201)),"")</f>
        <v/>
      </c>
      <c r="AE201" s="53" t="e">
        <f>IF(#REF!="","",OR(COUNTIF($AH$12:$AH$23,AC201)&gt;0,COUNTIF($AI$12:$AI$16,#REF!)&gt;0))</f>
        <v>#REF!</v>
      </c>
      <c r="AF201" s="53" t="str">
        <f t="shared" si="48"/>
        <v/>
      </c>
      <c r="AG201" s="34" t="str">
        <f t="shared" ref="AG201:AG232" si="64">IF(I201="","",OR(COUNTIF($AH$12:$AH$23,AB201)&gt;0,COUNTIF($AI$12:$AI$15,I201)&gt;0))</f>
        <v/>
      </c>
      <c r="AH201" s="10"/>
      <c r="AI201" s="10"/>
      <c r="AJ201" s="10"/>
      <c r="AO201" s="78"/>
    </row>
    <row r="202" spans="1:41" hidden="1" x14ac:dyDescent="0.2">
      <c r="B202" s="11" t="str">
        <f t="shared" si="57"/>
        <v/>
      </c>
      <c r="S202" s="7" t="str">
        <f t="shared" si="58"/>
        <v/>
      </c>
      <c r="T202" s="7" t="b">
        <f t="shared" si="49"/>
        <v>1</v>
      </c>
      <c r="U202" s="53" t="str">
        <f t="shared" si="45"/>
        <v/>
      </c>
      <c r="V202" s="10" t="str">
        <f t="shared" si="59"/>
        <v/>
      </c>
      <c r="W202" s="10" t="str">
        <f t="shared" si="60"/>
        <v/>
      </c>
      <c r="X202" s="53" t="str">
        <f t="shared" ref="X202:X204" si="65">IF(AND(D202=0,E202=0,F202=0,G202=0,H202=0,I202=0,J202=0,L202=0,M202=0,N202=0,O202=0,P202=0,Q202=0,R202=0),"",AND(D202&lt;&gt;0,E202&lt;&gt;0,F202&lt;&gt;0,G202&lt;&gt;0,H202&lt;&gt;0,I202&lt;&gt;0,J202&lt;&gt;0,L202&lt;&gt;0,M202&lt;&gt;0,N202&lt;&gt;0,O202&lt;&gt;0,P202&lt;&gt;0,Q202&lt;&gt;0,R202&lt;&gt;0))</f>
        <v/>
      </c>
      <c r="Y202" s="34" t="str">
        <f t="shared" ref="Y202:Y205" si="66">IF(AO202="",IF(T202=TRUE,"",IF(AF202=FALSE,(AND(U202,V202,W202,X202,AG202)))))</f>
        <v/>
      </c>
      <c r="Z202" s="10" t="s">
        <v>273</v>
      </c>
      <c r="AA202" s="15"/>
      <c r="AB202" s="53" t="str">
        <f t="shared" si="62"/>
        <v/>
      </c>
      <c r="AC202" s="53" t="str">
        <f>IFERROR(MID(#REF!,SEARCH("@",#REF!),9999),"")</f>
        <v/>
      </c>
      <c r="AD202" s="53" t="str">
        <f t="shared" si="63"/>
        <v/>
      </c>
      <c r="AE202" s="53" t="e">
        <f>IF(#REF!="","",OR(COUNTIF($AH$12:$AH$23,AC202)&gt;0,COUNTIF($AI$12:$AI$16,#REF!)&gt;0))</f>
        <v>#REF!</v>
      </c>
      <c r="AF202" s="53" t="str">
        <f t="shared" si="48"/>
        <v/>
      </c>
      <c r="AG202" s="34" t="str">
        <f t="shared" si="64"/>
        <v/>
      </c>
      <c r="AH202" s="10"/>
      <c r="AI202" s="10"/>
      <c r="AJ202" s="10"/>
    </row>
    <row r="203" spans="1:41" hidden="1" x14ac:dyDescent="0.2">
      <c r="B203" s="11" t="str">
        <f t="shared" si="57"/>
        <v/>
      </c>
      <c r="S203" s="7" t="str">
        <f t="shared" si="58"/>
        <v/>
      </c>
      <c r="T203" s="7" t="b">
        <f t="shared" si="49"/>
        <v>1</v>
      </c>
      <c r="U203" s="53" t="str">
        <f t="shared" si="45"/>
        <v/>
      </c>
      <c r="V203" s="10" t="str">
        <f t="shared" si="59"/>
        <v/>
      </c>
      <c r="W203" s="10" t="str">
        <f t="shared" si="60"/>
        <v/>
      </c>
      <c r="X203" s="53" t="str">
        <f t="shared" si="65"/>
        <v/>
      </c>
      <c r="Y203" s="34" t="str">
        <f t="shared" si="66"/>
        <v/>
      </c>
      <c r="Z203" s="10" t="s">
        <v>274</v>
      </c>
      <c r="AA203" s="15"/>
      <c r="AB203" s="53" t="str">
        <f t="shared" si="62"/>
        <v/>
      </c>
      <c r="AC203" s="53" t="str">
        <f>IFERROR(MID(#REF!,SEARCH("@",#REF!),9999),"")</f>
        <v/>
      </c>
      <c r="AD203" s="53" t="str">
        <f t="shared" si="63"/>
        <v/>
      </c>
      <c r="AE203" s="53" t="e">
        <f>IF(#REF!="","",OR(COUNTIF($AH$12:$AH$23,AC203)&gt;0,COUNTIF($AI$12:$AI$16,#REF!)&gt;0))</f>
        <v>#REF!</v>
      </c>
      <c r="AF203" s="53" t="str">
        <f t="shared" si="48"/>
        <v/>
      </c>
      <c r="AG203" s="34" t="str">
        <f t="shared" si="64"/>
        <v/>
      </c>
      <c r="AH203" s="10"/>
      <c r="AI203" s="10"/>
      <c r="AJ203" s="10"/>
    </row>
    <row r="204" spans="1:41" hidden="1" x14ac:dyDescent="0.2">
      <c r="B204" s="11" t="str">
        <f t="shared" si="57"/>
        <v/>
      </c>
      <c r="S204" s="7" t="str">
        <f t="shared" si="58"/>
        <v/>
      </c>
      <c r="T204" s="7" t="b">
        <f t="shared" si="49"/>
        <v>1</v>
      </c>
      <c r="U204" s="53" t="str">
        <f t="shared" si="45"/>
        <v/>
      </c>
      <c r="V204" s="10" t="str">
        <f t="shared" ref="V204:V267" si="67">IF(T204=TRUE,"",IF(J204="",TRUE,ISNUMBER(TRIM(J204)*1)))</f>
        <v/>
      </c>
      <c r="W204" s="10" t="str">
        <f t="shared" ref="W204:W267" si="68">IF(T204=TRUE,"",N204&gt;=L204)</f>
        <v/>
      </c>
      <c r="X204" s="53" t="str">
        <f t="shared" si="65"/>
        <v/>
      </c>
      <c r="Y204" s="34" t="str">
        <f t="shared" si="66"/>
        <v/>
      </c>
      <c r="Z204" s="10" t="s">
        <v>275</v>
      </c>
      <c r="AA204" s="15"/>
      <c r="AB204" s="53" t="str">
        <f t="shared" ref="AB204:AB267" si="69">IFERROR(MID(I204,SEARCH("@",I204),9999),"")</f>
        <v/>
      </c>
      <c r="AC204" s="53" t="str">
        <f>IFERROR(MID(#REF!,SEARCH("@",#REF!),9999),"")</f>
        <v/>
      </c>
      <c r="AD204" s="53" t="str">
        <f t="shared" ref="AD204:AD267" si="70">IFERROR(LEFT(R204,SEARCH("@",R204)),"")</f>
        <v/>
      </c>
      <c r="AE204" s="53" t="e">
        <f>IF(#REF!="","",OR(COUNTIF($AH$12:$AH$23,AC204)&gt;0,COUNTIF($AI$12:$AI$16,#REF!)&gt;0))</f>
        <v>#REF!</v>
      </c>
      <c r="AF204" s="53" t="str">
        <f t="shared" si="48"/>
        <v/>
      </c>
      <c r="AG204" s="34" t="str">
        <f t="shared" si="64"/>
        <v/>
      </c>
      <c r="AH204" s="10"/>
      <c r="AI204" s="10"/>
      <c r="AJ204" s="10"/>
    </row>
    <row r="205" spans="1:41" hidden="1" x14ac:dyDescent="0.2">
      <c r="B205" s="11" t="str">
        <f t="shared" si="57"/>
        <v/>
      </c>
      <c r="S205" s="7" t="str">
        <f t="shared" si="58"/>
        <v/>
      </c>
      <c r="T205" s="7" t="b">
        <f t="shared" si="49"/>
        <v>1</v>
      </c>
      <c r="U205" s="53" t="str">
        <f t="shared" ref="U205:U268" si="71">IF(T205=TRUE,"",ISNUMBER(TRIM(H205)*1))</f>
        <v/>
      </c>
      <c r="V205" s="10" t="str">
        <f t="shared" si="67"/>
        <v/>
      </c>
      <c r="W205" s="10" t="str">
        <f t="shared" si="68"/>
        <v/>
      </c>
      <c r="X205" s="53" t="str">
        <f t="shared" ref="X205:X268" si="72">IF(AND(D205=0,E205=0,F205=0,G205=0,H205=0,I205=0,J205=0,L205=0,M205=0,N205=0,O205=0,P205=0,Q205=0,R205=0),"",AND(D205&lt;&gt;0,E205&lt;&gt;0,F205&lt;&gt;0,G205&lt;&gt;0,H205&lt;&gt;0,I205&lt;&gt;0,J205&lt;&gt;0,L205&lt;&gt;0,M205&lt;&gt;0,N205&lt;&gt;0,O205&lt;&gt;0,P205&lt;&gt;0,Q205&lt;&gt;0,R205&lt;&gt;0))</f>
        <v/>
      </c>
      <c r="Y205" s="34" t="str">
        <f t="shared" si="66"/>
        <v/>
      </c>
      <c r="Z205" s="10" t="s">
        <v>276</v>
      </c>
      <c r="AA205" s="15"/>
      <c r="AB205" s="53" t="str">
        <f t="shared" si="69"/>
        <v/>
      </c>
      <c r="AC205" s="53" t="str">
        <f>IFERROR(MID(#REF!,SEARCH("@",#REF!),9999),"")</f>
        <v/>
      </c>
      <c r="AD205" s="53" t="str">
        <f t="shared" si="70"/>
        <v/>
      </c>
      <c r="AE205" s="53" t="e">
        <f>IF(#REF!="","",OR(COUNTIF($AH$12:$AH$23,AC205)&gt;0,COUNTIF($AI$12:$AI$16,#REF!)&gt;0))</f>
        <v>#REF!</v>
      </c>
      <c r="AF205" s="53" t="str">
        <f t="shared" ref="AF205:AF268" si="73">IF(R205="","",OR(COUNTIF($AJ$12:$AJ$14,AD205)))</f>
        <v/>
      </c>
      <c r="AG205" s="34" t="str">
        <f t="shared" si="64"/>
        <v/>
      </c>
      <c r="AH205" s="10"/>
      <c r="AI205" s="10"/>
      <c r="AJ205" s="10"/>
    </row>
    <row r="206" spans="1:41" hidden="1" x14ac:dyDescent="0.2">
      <c r="B206" s="11" t="str">
        <f t="shared" si="57"/>
        <v/>
      </c>
      <c r="S206" s="7" t="str">
        <f t="shared" si="58"/>
        <v/>
      </c>
      <c r="T206" s="7" t="b">
        <f t="shared" si="49"/>
        <v>1</v>
      </c>
      <c r="U206" s="53" t="str">
        <f t="shared" si="71"/>
        <v/>
      </c>
      <c r="V206" s="10" t="str">
        <f t="shared" si="67"/>
        <v/>
      </c>
      <c r="W206" s="10" t="str">
        <f t="shared" si="68"/>
        <v/>
      </c>
      <c r="X206" s="53" t="str">
        <f t="shared" si="72"/>
        <v/>
      </c>
      <c r="Y206" s="34" t="str">
        <f t="shared" ref="Y206:Y269" si="74">IF(AO206="",IF(T206=TRUE,"",IF(AF206=FALSE,(AND(U206,V206,W206,X206,AG206)))))</f>
        <v/>
      </c>
      <c r="Z206" s="10" t="s">
        <v>277</v>
      </c>
      <c r="AA206" s="10"/>
      <c r="AB206" s="53" t="str">
        <f t="shared" si="69"/>
        <v/>
      </c>
      <c r="AC206" s="53" t="str">
        <f>IFERROR(MID(#REF!,SEARCH("@",#REF!),9999),"")</f>
        <v/>
      </c>
      <c r="AD206" s="53" t="str">
        <f t="shared" si="70"/>
        <v/>
      </c>
      <c r="AE206" s="53" t="e">
        <f>IF(#REF!="","",OR(COUNTIF($AH$12:$AH$23,AC206)&gt;0,COUNTIF($AI$12:$AI$16,#REF!)&gt;0))</f>
        <v>#REF!</v>
      </c>
      <c r="AF206" s="53" t="str">
        <f t="shared" si="73"/>
        <v/>
      </c>
      <c r="AG206" s="34" t="str">
        <f t="shared" si="64"/>
        <v/>
      </c>
      <c r="AH206" s="10"/>
      <c r="AI206" s="10"/>
      <c r="AJ206" s="10"/>
    </row>
    <row r="207" spans="1:41" hidden="1" x14ac:dyDescent="0.2">
      <c r="B207" s="11" t="str">
        <f t="shared" si="57"/>
        <v/>
      </c>
      <c r="S207" s="7" t="str">
        <f t="shared" si="58"/>
        <v/>
      </c>
      <c r="T207" s="7" t="b">
        <f t="shared" si="49"/>
        <v>1</v>
      </c>
      <c r="U207" s="53" t="str">
        <f t="shared" si="71"/>
        <v/>
      </c>
      <c r="V207" s="10" t="str">
        <f t="shared" si="67"/>
        <v/>
      </c>
      <c r="W207" s="10" t="str">
        <f t="shared" si="68"/>
        <v/>
      </c>
      <c r="X207" s="53" t="str">
        <f t="shared" si="72"/>
        <v/>
      </c>
      <c r="Y207" s="34" t="str">
        <f t="shared" si="74"/>
        <v/>
      </c>
      <c r="Z207" s="10" t="s">
        <v>278</v>
      </c>
      <c r="AA207" s="10"/>
      <c r="AB207" s="53" t="str">
        <f t="shared" si="69"/>
        <v/>
      </c>
      <c r="AC207" s="53" t="str">
        <f>IFERROR(MID(#REF!,SEARCH("@",#REF!),9999),"")</f>
        <v/>
      </c>
      <c r="AD207" s="53" t="str">
        <f t="shared" si="70"/>
        <v/>
      </c>
      <c r="AE207" s="53" t="e">
        <f>IF(#REF!="","",OR(COUNTIF($AH$12:$AH$23,AC207)&gt;0,COUNTIF($AI$12:$AI$16,#REF!)&gt;0))</f>
        <v>#REF!</v>
      </c>
      <c r="AF207" s="53" t="str">
        <f t="shared" si="73"/>
        <v/>
      </c>
      <c r="AG207" s="34" t="str">
        <f t="shared" si="64"/>
        <v/>
      </c>
      <c r="AH207" s="10"/>
      <c r="AI207" s="10"/>
      <c r="AJ207" s="10"/>
    </row>
    <row r="208" spans="1:41" hidden="1" x14ac:dyDescent="0.2">
      <c r="B208" s="11" t="str">
        <f t="shared" si="57"/>
        <v/>
      </c>
      <c r="S208" s="7" t="str">
        <f t="shared" si="58"/>
        <v/>
      </c>
      <c r="T208" s="7" t="b">
        <f t="shared" ref="T208:T271" si="75">COUNTBLANK(D208:R208)&gt;$U$10</f>
        <v>1</v>
      </c>
      <c r="U208" s="53" t="str">
        <f t="shared" si="71"/>
        <v/>
      </c>
      <c r="V208" s="10" t="str">
        <f t="shared" si="67"/>
        <v/>
      </c>
      <c r="W208" s="10" t="str">
        <f t="shared" si="68"/>
        <v/>
      </c>
      <c r="X208" s="53" t="str">
        <f t="shared" si="72"/>
        <v/>
      </c>
      <c r="Y208" s="34" t="str">
        <f t="shared" si="74"/>
        <v/>
      </c>
      <c r="Z208" s="10" t="s">
        <v>279</v>
      </c>
      <c r="AA208" s="10"/>
      <c r="AB208" s="53" t="str">
        <f t="shared" si="69"/>
        <v/>
      </c>
      <c r="AC208" s="53" t="str">
        <f>IFERROR(MID(#REF!,SEARCH("@",#REF!),9999),"")</f>
        <v/>
      </c>
      <c r="AD208" s="53" t="str">
        <f t="shared" si="70"/>
        <v/>
      </c>
      <c r="AE208" s="53" t="e">
        <f>IF(#REF!="","",OR(COUNTIF($AH$12:$AH$23,AC208)&gt;0,COUNTIF($AI$12:$AI$16,#REF!)&gt;0))</f>
        <v>#REF!</v>
      </c>
      <c r="AF208" s="53" t="str">
        <f t="shared" si="73"/>
        <v/>
      </c>
      <c r="AG208" s="34" t="str">
        <f t="shared" si="64"/>
        <v/>
      </c>
      <c r="AH208" s="10"/>
      <c r="AI208" s="10"/>
      <c r="AJ208" s="10"/>
    </row>
    <row r="209" spans="2:36" hidden="1" x14ac:dyDescent="0.2">
      <c r="B209" s="11" t="str">
        <f t="shared" si="57"/>
        <v/>
      </c>
      <c r="S209" s="7" t="str">
        <f t="shared" si="58"/>
        <v/>
      </c>
      <c r="T209" s="7" t="b">
        <f t="shared" si="75"/>
        <v>1</v>
      </c>
      <c r="U209" s="53" t="str">
        <f t="shared" si="71"/>
        <v/>
      </c>
      <c r="V209" s="10" t="str">
        <f t="shared" si="67"/>
        <v/>
      </c>
      <c r="W209" s="10" t="str">
        <f t="shared" si="68"/>
        <v/>
      </c>
      <c r="X209" s="53" t="str">
        <f t="shared" si="72"/>
        <v/>
      </c>
      <c r="Y209" s="34" t="str">
        <f t="shared" si="74"/>
        <v/>
      </c>
      <c r="Z209" s="10" t="s">
        <v>280</v>
      </c>
      <c r="AA209" s="10"/>
      <c r="AB209" s="53" t="str">
        <f t="shared" si="69"/>
        <v/>
      </c>
      <c r="AC209" s="53" t="str">
        <f>IFERROR(MID(#REF!,SEARCH("@",#REF!),9999),"")</f>
        <v/>
      </c>
      <c r="AD209" s="53" t="str">
        <f t="shared" si="70"/>
        <v/>
      </c>
      <c r="AE209" s="53" t="e">
        <f>IF(#REF!="","",OR(COUNTIF($AH$12:$AH$23,AC209)&gt;0,COUNTIF($AI$12:$AI$16,#REF!)&gt;0))</f>
        <v>#REF!</v>
      </c>
      <c r="AF209" s="53" t="str">
        <f t="shared" si="73"/>
        <v/>
      </c>
      <c r="AG209" s="34" t="str">
        <f t="shared" si="64"/>
        <v/>
      </c>
      <c r="AH209" s="10"/>
      <c r="AI209" s="10"/>
      <c r="AJ209" s="10"/>
    </row>
    <row r="210" spans="2:36" hidden="1" x14ac:dyDescent="0.2">
      <c r="B210" s="11" t="str">
        <f t="shared" si="57"/>
        <v/>
      </c>
      <c r="S210" s="7" t="str">
        <f t="shared" si="58"/>
        <v/>
      </c>
      <c r="T210" s="7" t="b">
        <f t="shared" si="75"/>
        <v>1</v>
      </c>
      <c r="U210" s="53" t="str">
        <f t="shared" si="71"/>
        <v/>
      </c>
      <c r="V210" s="10" t="str">
        <f t="shared" si="67"/>
        <v/>
      </c>
      <c r="W210" s="10" t="str">
        <f t="shared" si="68"/>
        <v/>
      </c>
      <c r="X210" s="53" t="str">
        <f t="shared" si="72"/>
        <v/>
      </c>
      <c r="Y210" s="34" t="str">
        <f t="shared" si="74"/>
        <v/>
      </c>
      <c r="Z210" s="10" t="s">
        <v>281</v>
      </c>
      <c r="AA210" s="10"/>
      <c r="AB210" s="53" t="str">
        <f t="shared" si="69"/>
        <v/>
      </c>
      <c r="AC210" s="53" t="str">
        <f>IFERROR(MID(#REF!,SEARCH("@",#REF!),9999),"")</f>
        <v/>
      </c>
      <c r="AD210" s="53" t="str">
        <f t="shared" si="70"/>
        <v/>
      </c>
      <c r="AE210" s="53" t="e">
        <f>IF(#REF!="","",OR(COUNTIF($AH$12:$AH$23,AC210)&gt;0,COUNTIF($AI$12:$AI$16,#REF!)&gt;0))</f>
        <v>#REF!</v>
      </c>
      <c r="AF210" s="53" t="str">
        <f t="shared" si="73"/>
        <v/>
      </c>
      <c r="AG210" s="34" t="str">
        <f t="shared" si="64"/>
        <v/>
      </c>
      <c r="AH210" s="10"/>
      <c r="AI210" s="10"/>
      <c r="AJ210" s="10"/>
    </row>
    <row r="211" spans="2:36" hidden="1" x14ac:dyDescent="0.2">
      <c r="B211" s="11" t="str">
        <f t="shared" si="57"/>
        <v/>
      </c>
      <c r="S211" s="7" t="str">
        <f t="shared" si="58"/>
        <v/>
      </c>
      <c r="T211" s="7" t="b">
        <f t="shared" si="75"/>
        <v>1</v>
      </c>
      <c r="U211" s="53" t="str">
        <f t="shared" si="71"/>
        <v/>
      </c>
      <c r="V211" s="10" t="str">
        <f t="shared" si="67"/>
        <v/>
      </c>
      <c r="W211" s="10" t="str">
        <f t="shared" si="68"/>
        <v/>
      </c>
      <c r="X211" s="53" t="str">
        <f t="shared" si="72"/>
        <v/>
      </c>
      <c r="Y211" s="34" t="str">
        <f t="shared" si="74"/>
        <v/>
      </c>
      <c r="Z211" s="10" t="s">
        <v>282</v>
      </c>
      <c r="AA211" s="10"/>
      <c r="AB211" s="53" t="str">
        <f t="shared" si="69"/>
        <v/>
      </c>
      <c r="AC211" s="53" t="str">
        <f>IFERROR(MID(#REF!,SEARCH("@",#REF!),9999),"")</f>
        <v/>
      </c>
      <c r="AD211" s="53" t="str">
        <f t="shared" si="70"/>
        <v/>
      </c>
      <c r="AE211" s="53" t="e">
        <f>IF(#REF!="","",OR(COUNTIF($AH$12:$AH$23,AC211)&gt;0,COUNTIF($AI$12:$AI$16,#REF!)&gt;0))</f>
        <v>#REF!</v>
      </c>
      <c r="AF211" s="53" t="str">
        <f t="shared" si="73"/>
        <v/>
      </c>
      <c r="AG211" s="34" t="str">
        <f t="shared" si="64"/>
        <v/>
      </c>
      <c r="AH211" s="10"/>
      <c r="AI211" s="10"/>
      <c r="AJ211" s="10"/>
    </row>
    <row r="212" spans="2:36" hidden="1" x14ac:dyDescent="0.2">
      <c r="B212" s="11" t="str">
        <f t="shared" si="57"/>
        <v/>
      </c>
      <c r="S212" s="7" t="str">
        <f t="shared" si="58"/>
        <v/>
      </c>
      <c r="T212" s="7" t="b">
        <f t="shared" si="75"/>
        <v>1</v>
      </c>
      <c r="U212" s="53" t="str">
        <f t="shared" si="71"/>
        <v/>
      </c>
      <c r="V212" s="10" t="str">
        <f t="shared" si="67"/>
        <v/>
      </c>
      <c r="W212" s="10" t="str">
        <f t="shared" si="68"/>
        <v/>
      </c>
      <c r="X212" s="53" t="str">
        <f t="shared" si="72"/>
        <v/>
      </c>
      <c r="Y212" s="34" t="str">
        <f t="shared" si="74"/>
        <v/>
      </c>
      <c r="Z212" s="10" t="s">
        <v>283</v>
      </c>
      <c r="AA212" s="10"/>
      <c r="AB212" s="53" t="str">
        <f t="shared" si="69"/>
        <v/>
      </c>
      <c r="AC212" s="53" t="str">
        <f>IFERROR(MID(#REF!,SEARCH("@",#REF!),9999),"")</f>
        <v/>
      </c>
      <c r="AD212" s="53" t="str">
        <f t="shared" si="70"/>
        <v/>
      </c>
      <c r="AE212" s="53" t="e">
        <f>IF(#REF!="","",OR(COUNTIF($AH$12:$AH$23,AC212)&gt;0,COUNTIF($AI$12:$AI$16,#REF!)&gt;0))</f>
        <v>#REF!</v>
      </c>
      <c r="AF212" s="53" t="str">
        <f t="shared" si="73"/>
        <v/>
      </c>
      <c r="AG212" s="34" t="str">
        <f t="shared" si="64"/>
        <v/>
      </c>
      <c r="AH212" s="10"/>
      <c r="AI212" s="10"/>
      <c r="AJ212" s="10"/>
    </row>
    <row r="213" spans="2:36" hidden="1" x14ac:dyDescent="0.2">
      <c r="B213" s="11" t="str">
        <f t="shared" si="57"/>
        <v/>
      </c>
      <c r="S213" s="7" t="str">
        <f t="shared" si="58"/>
        <v/>
      </c>
      <c r="T213" s="7" t="b">
        <f t="shared" si="75"/>
        <v>1</v>
      </c>
      <c r="U213" s="53" t="str">
        <f t="shared" si="71"/>
        <v/>
      </c>
      <c r="V213" s="10" t="str">
        <f t="shared" si="67"/>
        <v/>
      </c>
      <c r="W213" s="10" t="str">
        <f t="shared" si="68"/>
        <v/>
      </c>
      <c r="X213" s="53" t="str">
        <f t="shared" si="72"/>
        <v/>
      </c>
      <c r="Y213" s="34" t="str">
        <f t="shared" si="74"/>
        <v/>
      </c>
      <c r="Z213" s="10" t="s">
        <v>284</v>
      </c>
      <c r="AA213" s="10"/>
      <c r="AB213" s="53" t="str">
        <f t="shared" si="69"/>
        <v/>
      </c>
      <c r="AC213" s="53" t="str">
        <f>IFERROR(MID(#REF!,SEARCH("@",#REF!),9999),"")</f>
        <v/>
      </c>
      <c r="AD213" s="53" t="str">
        <f t="shared" si="70"/>
        <v/>
      </c>
      <c r="AE213" s="53" t="e">
        <f>IF(#REF!="","",OR(COUNTIF($AH$12:$AH$23,AC213)&gt;0,COUNTIF($AI$12:$AI$16,#REF!)&gt;0))</f>
        <v>#REF!</v>
      </c>
      <c r="AF213" s="53" t="str">
        <f t="shared" si="73"/>
        <v/>
      </c>
      <c r="AG213" s="34" t="str">
        <f t="shared" si="64"/>
        <v/>
      </c>
      <c r="AH213" s="10"/>
      <c r="AI213" s="10"/>
      <c r="AJ213" s="10"/>
    </row>
    <row r="214" spans="2:36" hidden="1" x14ac:dyDescent="0.2">
      <c r="B214" s="11" t="str">
        <f t="shared" si="57"/>
        <v/>
      </c>
      <c r="S214" s="7" t="str">
        <f t="shared" si="58"/>
        <v/>
      </c>
      <c r="T214" s="7" t="b">
        <f t="shared" si="75"/>
        <v>1</v>
      </c>
      <c r="U214" s="53" t="str">
        <f t="shared" si="71"/>
        <v/>
      </c>
      <c r="V214" s="10" t="str">
        <f t="shared" si="67"/>
        <v/>
      </c>
      <c r="W214" s="10" t="str">
        <f t="shared" si="68"/>
        <v/>
      </c>
      <c r="X214" s="53" t="str">
        <f t="shared" si="72"/>
        <v/>
      </c>
      <c r="Y214" s="34" t="str">
        <f t="shared" si="74"/>
        <v/>
      </c>
      <c r="Z214" s="10" t="s">
        <v>285</v>
      </c>
      <c r="AA214" s="10"/>
      <c r="AB214" s="53" t="str">
        <f t="shared" si="69"/>
        <v/>
      </c>
      <c r="AC214" s="53" t="str">
        <f>IFERROR(MID(#REF!,SEARCH("@",#REF!),9999),"")</f>
        <v/>
      </c>
      <c r="AD214" s="53" t="str">
        <f t="shared" si="70"/>
        <v/>
      </c>
      <c r="AE214" s="53" t="e">
        <f>IF(#REF!="","",OR(COUNTIF($AH$12:$AH$23,AC214)&gt;0,COUNTIF($AI$12:$AI$16,#REF!)&gt;0))</f>
        <v>#REF!</v>
      </c>
      <c r="AF214" s="53" t="str">
        <f t="shared" si="73"/>
        <v/>
      </c>
      <c r="AG214" s="34" t="str">
        <f t="shared" si="64"/>
        <v/>
      </c>
      <c r="AH214" s="10"/>
      <c r="AI214" s="10"/>
      <c r="AJ214" s="10"/>
    </row>
    <row r="215" spans="2:36" hidden="1" x14ac:dyDescent="0.2">
      <c r="B215" s="11" t="str">
        <f t="shared" si="57"/>
        <v/>
      </c>
      <c r="S215" s="7" t="str">
        <f t="shared" si="58"/>
        <v/>
      </c>
      <c r="T215" s="7" t="b">
        <f t="shared" si="75"/>
        <v>1</v>
      </c>
      <c r="U215" s="53" t="str">
        <f t="shared" si="71"/>
        <v/>
      </c>
      <c r="V215" s="10" t="str">
        <f t="shared" si="67"/>
        <v/>
      </c>
      <c r="W215" s="10" t="str">
        <f t="shared" si="68"/>
        <v/>
      </c>
      <c r="X215" s="53" t="str">
        <f t="shared" si="72"/>
        <v/>
      </c>
      <c r="Y215" s="34" t="str">
        <f t="shared" si="74"/>
        <v/>
      </c>
      <c r="Z215" s="10" t="s">
        <v>286</v>
      </c>
      <c r="AA215" s="10"/>
      <c r="AB215" s="53" t="str">
        <f t="shared" si="69"/>
        <v/>
      </c>
      <c r="AC215" s="53" t="str">
        <f>IFERROR(MID(#REF!,SEARCH("@",#REF!),9999),"")</f>
        <v/>
      </c>
      <c r="AD215" s="53" t="str">
        <f t="shared" si="70"/>
        <v/>
      </c>
      <c r="AE215" s="53" t="e">
        <f>IF(#REF!="","",OR(COUNTIF($AH$12:$AH$23,AC215)&gt;0,COUNTIF($AI$12:$AI$16,#REF!)&gt;0))</f>
        <v>#REF!</v>
      </c>
      <c r="AF215" s="53" t="str">
        <f t="shared" si="73"/>
        <v/>
      </c>
      <c r="AG215" s="34" t="str">
        <f t="shared" si="64"/>
        <v/>
      </c>
      <c r="AH215" s="10"/>
      <c r="AI215" s="10"/>
      <c r="AJ215" s="10"/>
    </row>
    <row r="216" spans="2:36" hidden="1" x14ac:dyDescent="0.2">
      <c r="B216" s="11" t="str">
        <f t="shared" si="57"/>
        <v/>
      </c>
      <c r="S216" s="7" t="str">
        <f t="shared" si="58"/>
        <v/>
      </c>
      <c r="T216" s="7" t="b">
        <f t="shared" si="75"/>
        <v>1</v>
      </c>
      <c r="U216" s="53" t="str">
        <f t="shared" si="71"/>
        <v/>
      </c>
      <c r="V216" s="10" t="str">
        <f t="shared" si="67"/>
        <v/>
      </c>
      <c r="W216" s="10" t="str">
        <f t="shared" si="68"/>
        <v/>
      </c>
      <c r="X216" s="53" t="str">
        <f t="shared" si="72"/>
        <v/>
      </c>
      <c r="Y216" s="34" t="str">
        <f t="shared" si="74"/>
        <v/>
      </c>
      <c r="Z216" s="10" t="s">
        <v>287</v>
      </c>
      <c r="AA216" s="10"/>
      <c r="AB216" s="53" t="str">
        <f t="shared" si="69"/>
        <v/>
      </c>
      <c r="AC216" s="53" t="str">
        <f>IFERROR(MID(#REF!,SEARCH("@",#REF!),9999),"")</f>
        <v/>
      </c>
      <c r="AD216" s="53" t="str">
        <f t="shared" si="70"/>
        <v/>
      </c>
      <c r="AE216" s="53" t="e">
        <f>IF(#REF!="","",OR(COUNTIF($AH$12:$AH$23,AC216)&gt;0,COUNTIF($AI$12:$AI$16,#REF!)&gt;0))</f>
        <v>#REF!</v>
      </c>
      <c r="AF216" s="53" t="str">
        <f t="shared" si="73"/>
        <v/>
      </c>
      <c r="AG216" s="34" t="str">
        <f t="shared" si="64"/>
        <v/>
      </c>
      <c r="AH216" s="10"/>
      <c r="AI216" s="10"/>
      <c r="AJ216" s="10"/>
    </row>
    <row r="217" spans="2:36" hidden="1" x14ac:dyDescent="0.2">
      <c r="B217" s="11" t="str">
        <f t="shared" si="57"/>
        <v/>
      </c>
      <c r="S217" s="7" t="str">
        <f t="shared" si="58"/>
        <v/>
      </c>
      <c r="T217" s="7" t="b">
        <f t="shared" si="75"/>
        <v>1</v>
      </c>
      <c r="U217" s="53" t="str">
        <f t="shared" si="71"/>
        <v/>
      </c>
      <c r="V217" s="10" t="str">
        <f t="shared" si="67"/>
        <v/>
      </c>
      <c r="W217" s="10" t="str">
        <f t="shared" si="68"/>
        <v/>
      </c>
      <c r="X217" s="53" t="str">
        <f t="shared" si="72"/>
        <v/>
      </c>
      <c r="Y217" s="34" t="str">
        <f t="shared" si="74"/>
        <v/>
      </c>
      <c r="Z217" s="10" t="s">
        <v>288</v>
      </c>
      <c r="AA217" s="10"/>
      <c r="AB217" s="53" t="str">
        <f t="shared" si="69"/>
        <v/>
      </c>
      <c r="AC217" s="53" t="str">
        <f>IFERROR(MID(#REF!,SEARCH("@",#REF!),9999),"")</f>
        <v/>
      </c>
      <c r="AD217" s="53" t="str">
        <f t="shared" si="70"/>
        <v/>
      </c>
      <c r="AE217" s="53" t="e">
        <f>IF(#REF!="","",OR(COUNTIF($AH$12:$AH$23,AC217)&gt;0,COUNTIF($AI$12:$AI$16,#REF!)&gt;0))</f>
        <v>#REF!</v>
      </c>
      <c r="AF217" s="53" t="str">
        <f t="shared" si="73"/>
        <v/>
      </c>
      <c r="AG217" s="34" t="str">
        <f t="shared" si="64"/>
        <v/>
      </c>
      <c r="AH217" s="10"/>
      <c r="AI217" s="10"/>
      <c r="AJ217" s="10"/>
    </row>
    <row r="218" spans="2:36" hidden="1" x14ac:dyDescent="0.2">
      <c r="B218" s="11" t="str">
        <f t="shared" si="57"/>
        <v/>
      </c>
      <c r="S218" s="7" t="str">
        <f t="shared" si="58"/>
        <v/>
      </c>
      <c r="T218" s="7" t="b">
        <f t="shared" si="75"/>
        <v>1</v>
      </c>
      <c r="U218" s="53" t="str">
        <f t="shared" si="71"/>
        <v/>
      </c>
      <c r="V218" s="10" t="str">
        <f t="shared" si="67"/>
        <v/>
      </c>
      <c r="W218" s="10" t="str">
        <f t="shared" si="68"/>
        <v/>
      </c>
      <c r="X218" s="53" t="str">
        <f t="shared" si="72"/>
        <v/>
      </c>
      <c r="Y218" s="34" t="str">
        <f t="shared" si="74"/>
        <v/>
      </c>
      <c r="Z218" s="10" t="s">
        <v>289</v>
      </c>
      <c r="AA218" s="10"/>
      <c r="AB218" s="53" t="str">
        <f t="shared" si="69"/>
        <v/>
      </c>
      <c r="AC218" s="53" t="str">
        <f>IFERROR(MID(#REF!,SEARCH("@",#REF!),9999),"")</f>
        <v/>
      </c>
      <c r="AD218" s="53" t="str">
        <f t="shared" si="70"/>
        <v/>
      </c>
      <c r="AE218" s="53" t="e">
        <f>IF(#REF!="","",OR(COUNTIF($AH$12:$AH$23,AC218)&gt;0,COUNTIF($AI$12:$AI$16,#REF!)&gt;0))</f>
        <v>#REF!</v>
      </c>
      <c r="AF218" s="53" t="str">
        <f t="shared" si="73"/>
        <v/>
      </c>
      <c r="AG218" s="34" t="str">
        <f t="shared" si="64"/>
        <v/>
      </c>
      <c r="AH218" s="10"/>
      <c r="AI218" s="10"/>
      <c r="AJ218" s="10"/>
    </row>
    <row r="219" spans="2:36" hidden="1" x14ac:dyDescent="0.2">
      <c r="B219" s="11" t="str">
        <f t="shared" si="57"/>
        <v/>
      </c>
      <c r="S219" s="7" t="str">
        <f t="shared" ref="S219:S282" si="76">X219</f>
        <v/>
      </c>
      <c r="T219" s="7" t="b">
        <f t="shared" si="75"/>
        <v>1</v>
      </c>
      <c r="U219" s="53" t="str">
        <f t="shared" si="71"/>
        <v/>
      </c>
      <c r="V219" s="10" t="str">
        <f t="shared" si="67"/>
        <v/>
      </c>
      <c r="W219" s="10" t="str">
        <f t="shared" si="68"/>
        <v/>
      </c>
      <c r="X219" s="53" t="str">
        <f t="shared" si="72"/>
        <v/>
      </c>
      <c r="Y219" s="34" t="str">
        <f t="shared" si="74"/>
        <v/>
      </c>
      <c r="Z219" s="10" t="s">
        <v>290</v>
      </c>
      <c r="AA219" s="10"/>
      <c r="AB219" s="53" t="str">
        <f t="shared" si="69"/>
        <v/>
      </c>
      <c r="AC219" s="53" t="str">
        <f>IFERROR(MID(#REF!,SEARCH("@",#REF!),9999),"")</f>
        <v/>
      </c>
      <c r="AD219" s="53" t="str">
        <f t="shared" si="70"/>
        <v/>
      </c>
      <c r="AE219" s="53" t="e">
        <f>IF(#REF!="","",OR(COUNTIF($AH$12:$AH$23,AC219)&gt;0,COUNTIF($AI$12:$AI$16,#REF!)&gt;0))</f>
        <v>#REF!</v>
      </c>
      <c r="AF219" s="53" t="str">
        <f t="shared" si="73"/>
        <v/>
      </c>
      <c r="AG219" s="34" t="str">
        <f t="shared" si="64"/>
        <v/>
      </c>
      <c r="AH219" s="10"/>
      <c r="AI219" s="10"/>
      <c r="AJ219" s="10"/>
    </row>
    <row r="220" spans="2:36" hidden="1" x14ac:dyDescent="0.2">
      <c r="B220" s="11" t="str">
        <f t="shared" si="57"/>
        <v/>
      </c>
      <c r="S220" s="7" t="str">
        <f t="shared" si="76"/>
        <v/>
      </c>
      <c r="T220" s="7" t="b">
        <f t="shared" si="75"/>
        <v>1</v>
      </c>
      <c r="U220" s="53" t="str">
        <f t="shared" si="71"/>
        <v/>
      </c>
      <c r="V220" s="10" t="str">
        <f t="shared" si="67"/>
        <v/>
      </c>
      <c r="W220" s="10" t="str">
        <f t="shared" si="68"/>
        <v/>
      </c>
      <c r="X220" s="53" t="str">
        <f t="shared" si="72"/>
        <v/>
      </c>
      <c r="Y220" s="34" t="str">
        <f t="shared" si="74"/>
        <v/>
      </c>
      <c r="Z220" s="10" t="s">
        <v>291</v>
      </c>
      <c r="AA220" s="10"/>
      <c r="AB220" s="53" t="str">
        <f t="shared" si="69"/>
        <v/>
      </c>
      <c r="AC220" s="53" t="str">
        <f>IFERROR(MID(#REF!,SEARCH("@",#REF!),9999),"")</f>
        <v/>
      </c>
      <c r="AD220" s="53" t="str">
        <f t="shared" si="70"/>
        <v/>
      </c>
      <c r="AE220" s="53" t="e">
        <f>IF(#REF!="","",OR(COUNTIF($AH$12:$AH$23,AC220)&gt;0,COUNTIF($AI$12:$AI$16,#REF!)&gt;0))</f>
        <v>#REF!</v>
      </c>
      <c r="AF220" s="53" t="str">
        <f t="shared" si="73"/>
        <v/>
      </c>
      <c r="AG220" s="34" t="str">
        <f t="shared" si="64"/>
        <v/>
      </c>
      <c r="AH220" s="10"/>
      <c r="AI220" s="10"/>
      <c r="AJ220" s="10"/>
    </row>
    <row r="221" spans="2:36" hidden="1" x14ac:dyDescent="0.2">
      <c r="B221" s="11" t="str">
        <f t="shared" si="57"/>
        <v/>
      </c>
      <c r="S221" s="7" t="str">
        <f t="shared" si="76"/>
        <v/>
      </c>
      <c r="T221" s="7" t="b">
        <f t="shared" si="75"/>
        <v>1</v>
      </c>
      <c r="U221" s="53" t="str">
        <f t="shared" si="71"/>
        <v/>
      </c>
      <c r="V221" s="10" t="str">
        <f t="shared" si="67"/>
        <v/>
      </c>
      <c r="W221" s="10" t="str">
        <f t="shared" si="68"/>
        <v/>
      </c>
      <c r="X221" s="53" t="str">
        <f t="shared" si="72"/>
        <v/>
      </c>
      <c r="Y221" s="34" t="str">
        <f t="shared" si="74"/>
        <v/>
      </c>
      <c r="Z221" s="10" t="s">
        <v>292</v>
      </c>
      <c r="AA221" s="10"/>
      <c r="AB221" s="53" t="str">
        <f t="shared" si="69"/>
        <v/>
      </c>
      <c r="AC221" s="53" t="str">
        <f>IFERROR(MID(#REF!,SEARCH("@",#REF!),9999),"")</f>
        <v/>
      </c>
      <c r="AD221" s="53" t="str">
        <f t="shared" si="70"/>
        <v/>
      </c>
      <c r="AE221" s="53" t="e">
        <f>IF(#REF!="","",OR(COUNTIF($AH$12:$AH$23,AC221)&gt;0,COUNTIF($AI$12:$AI$16,#REF!)&gt;0))</f>
        <v>#REF!</v>
      </c>
      <c r="AF221" s="53" t="str">
        <f t="shared" si="73"/>
        <v/>
      </c>
      <c r="AG221" s="34" t="str">
        <f t="shared" si="64"/>
        <v/>
      </c>
      <c r="AH221" s="10"/>
      <c r="AI221" s="10"/>
      <c r="AJ221" s="10"/>
    </row>
    <row r="222" spans="2:36" hidden="1" x14ac:dyDescent="0.2">
      <c r="B222" s="11" t="str">
        <f t="shared" si="57"/>
        <v/>
      </c>
      <c r="S222" s="7" t="str">
        <f t="shared" si="76"/>
        <v/>
      </c>
      <c r="T222" s="7" t="b">
        <f t="shared" si="75"/>
        <v>1</v>
      </c>
      <c r="U222" s="53" t="str">
        <f t="shared" si="71"/>
        <v/>
      </c>
      <c r="V222" s="10" t="str">
        <f t="shared" si="67"/>
        <v/>
      </c>
      <c r="W222" s="10" t="str">
        <f t="shared" si="68"/>
        <v/>
      </c>
      <c r="X222" s="53" t="str">
        <f t="shared" si="72"/>
        <v/>
      </c>
      <c r="Y222" s="34" t="str">
        <f t="shared" si="74"/>
        <v/>
      </c>
      <c r="Z222" s="10" t="s">
        <v>293</v>
      </c>
      <c r="AA222" s="10"/>
      <c r="AB222" s="53" t="str">
        <f t="shared" si="69"/>
        <v/>
      </c>
      <c r="AC222" s="53" t="str">
        <f>IFERROR(MID(#REF!,SEARCH("@",#REF!),9999),"")</f>
        <v/>
      </c>
      <c r="AD222" s="53" t="str">
        <f t="shared" si="70"/>
        <v/>
      </c>
      <c r="AE222" s="53" t="e">
        <f>IF(#REF!="","",OR(COUNTIF($AH$12:$AH$23,AC222)&gt;0,COUNTIF($AI$12:$AI$16,#REF!)&gt;0))</f>
        <v>#REF!</v>
      </c>
      <c r="AF222" s="53" t="str">
        <f t="shared" si="73"/>
        <v/>
      </c>
      <c r="AG222" s="34" t="str">
        <f t="shared" si="64"/>
        <v/>
      </c>
      <c r="AH222" s="10"/>
      <c r="AI222" s="10"/>
      <c r="AJ222" s="10"/>
    </row>
    <row r="223" spans="2:36" hidden="1" x14ac:dyDescent="0.2">
      <c r="B223" s="11" t="str">
        <f t="shared" si="57"/>
        <v/>
      </c>
      <c r="S223" s="7" t="str">
        <f t="shared" si="76"/>
        <v/>
      </c>
      <c r="T223" s="7" t="b">
        <f t="shared" si="75"/>
        <v>1</v>
      </c>
      <c r="U223" s="53" t="str">
        <f t="shared" si="71"/>
        <v/>
      </c>
      <c r="V223" s="10" t="str">
        <f t="shared" si="67"/>
        <v/>
      </c>
      <c r="W223" s="10" t="str">
        <f t="shared" si="68"/>
        <v/>
      </c>
      <c r="X223" s="53" t="str">
        <f t="shared" si="72"/>
        <v/>
      </c>
      <c r="Y223" s="34" t="str">
        <f t="shared" si="74"/>
        <v/>
      </c>
      <c r="Z223" s="10" t="s">
        <v>294</v>
      </c>
      <c r="AA223" s="10"/>
      <c r="AB223" s="53" t="str">
        <f t="shared" si="69"/>
        <v/>
      </c>
      <c r="AC223" s="53" t="str">
        <f>IFERROR(MID(#REF!,SEARCH("@",#REF!),9999),"")</f>
        <v/>
      </c>
      <c r="AD223" s="53" t="str">
        <f t="shared" si="70"/>
        <v/>
      </c>
      <c r="AE223" s="53" t="e">
        <f>IF(#REF!="","",OR(COUNTIF($AH$12:$AH$23,AC223)&gt;0,COUNTIF($AI$12:$AI$16,#REF!)&gt;0))</f>
        <v>#REF!</v>
      </c>
      <c r="AF223" s="53" t="str">
        <f t="shared" si="73"/>
        <v/>
      </c>
      <c r="AG223" s="34" t="str">
        <f t="shared" si="64"/>
        <v/>
      </c>
      <c r="AH223" s="10"/>
      <c r="AI223" s="10"/>
      <c r="AJ223" s="10"/>
    </row>
    <row r="224" spans="2:36" hidden="1" x14ac:dyDescent="0.2">
      <c r="B224" s="11" t="str">
        <f t="shared" si="57"/>
        <v/>
      </c>
      <c r="S224" s="7" t="str">
        <f t="shared" si="76"/>
        <v/>
      </c>
      <c r="T224" s="7" t="b">
        <f t="shared" si="75"/>
        <v>1</v>
      </c>
      <c r="U224" s="53" t="str">
        <f t="shared" si="71"/>
        <v/>
      </c>
      <c r="V224" s="10" t="str">
        <f t="shared" si="67"/>
        <v/>
      </c>
      <c r="W224" s="10" t="str">
        <f t="shared" si="68"/>
        <v/>
      </c>
      <c r="X224" s="53" t="str">
        <f t="shared" si="72"/>
        <v/>
      </c>
      <c r="Y224" s="34" t="str">
        <f t="shared" si="74"/>
        <v/>
      </c>
      <c r="Z224" s="10" t="s">
        <v>295</v>
      </c>
      <c r="AA224" s="10"/>
      <c r="AB224" s="53" t="str">
        <f t="shared" si="69"/>
        <v/>
      </c>
      <c r="AC224" s="53" t="str">
        <f>IFERROR(MID(#REF!,SEARCH("@",#REF!),9999),"")</f>
        <v/>
      </c>
      <c r="AD224" s="53" t="str">
        <f t="shared" si="70"/>
        <v/>
      </c>
      <c r="AE224" s="53" t="e">
        <f>IF(#REF!="","",OR(COUNTIF($AH$12:$AH$23,AC224)&gt;0,COUNTIF($AI$12:$AI$16,#REF!)&gt;0))</f>
        <v>#REF!</v>
      </c>
      <c r="AF224" s="53" t="str">
        <f t="shared" si="73"/>
        <v/>
      </c>
      <c r="AG224" s="34" t="str">
        <f t="shared" si="64"/>
        <v/>
      </c>
      <c r="AH224" s="10"/>
      <c r="AI224" s="10"/>
      <c r="AJ224" s="10"/>
    </row>
    <row r="225" spans="2:36" hidden="1" x14ac:dyDescent="0.2">
      <c r="B225" s="11" t="str">
        <f t="shared" si="57"/>
        <v/>
      </c>
      <c r="S225" s="7" t="str">
        <f t="shared" si="76"/>
        <v/>
      </c>
      <c r="T225" s="7" t="b">
        <f t="shared" si="75"/>
        <v>1</v>
      </c>
      <c r="U225" s="53" t="str">
        <f t="shared" si="71"/>
        <v/>
      </c>
      <c r="V225" s="10" t="str">
        <f t="shared" si="67"/>
        <v/>
      </c>
      <c r="W225" s="10" t="str">
        <f t="shared" si="68"/>
        <v/>
      </c>
      <c r="X225" s="53" t="str">
        <f t="shared" si="72"/>
        <v/>
      </c>
      <c r="Y225" s="34" t="str">
        <f t="shared" si="74"/>
        <v/>
      </c>
      <c r="Z225" s="10" t="s">
        <v>296</v>
      </c>
      <c r="AA225" s="10"/>
      <c r="AB225" s="53" t="str">
        <f t="shared" si="69"/>
        <v/>
      </c>
      <c r="AC225" s="53" t="str">
        <f>IFERROR(MID(#REF!,SEARCH("@",#REF!),9999),"")</f>
        <v/>
      </c>
      <c r="AD225" s="53" t="str">
        <f t="shared" si="70"/>
        <v/>
      </c>
      <c r="AE225" s="53" t="e">
        <f>IF(#REF!="","",OR(COUNTIF($AH$12:$AH$23,AC225)&gt;0,COUNTIF($AI$12:$AI$16,#REF!)&gt;0))</f>
        <v>#REF!</v>
      </c>
      <c r="AF225" s="53" t="str">
        <f t="shared" si="73"/>
        <v/>
      </c>
      <c r="AG225" s="34" t="str">
        <f t="shared" si="64"/>
        <v/>
      </c>
      <c r="AH225" s="10"/>
      <c r="AI225" s="10"/>
      <c r="AJ225" s="10"/>
    </row>
    <row r="226" spans="2:36" hidden="1" x14ac:dyDescent="0.2">
      <c r="B226" s="11" t="str">
        <f t="shared" si="57"/>
        <v/>
      </c>
      <c r="S226" s="7" t="str">
        <f t="shared" si="76"/>
        <v/>
      </c>
      <c r="T226" s="7" t="b">
        <f t="shared" si="75"/>
        <v>1</v>
      </c>
      <c r="U226" s="53" t="str">
        <f t="shared" si="71"/>
        <v/>
      </c>
      <c r="V226" s="10" t="str">
        <f t="shared" si="67"/>
        <v/>
      </c>
      <c r="W226" s="10" t="str">
        <f t="shared" si="68"/>
        <v/>
      </c>
      <c r="X226" s="53" t="str">
        <f t="shared" si="72"/>
        <v/>
      </c>
      <c r="Y226" s="34" t="str">
        <f t="shared" si="74"/>
        <v/>
      </c>
      <c r="Z226" s="10" t="s">
        <v>297</v>
      </c>
      <c r="AA226" s="10"/>
      <c r="AB226" s="53" t="str">
        <f t="shared" si="69"/>
        <v/>
      </c>
      <c r="AC226" s="53" t="str">
        <f>IFERROR(MID(#REF!,SEARCH("@",#REF!),9999),"")</f>
        <v/>
      </c>
      <c r="AD226" s="53" t="str">
        <f t="shared" si="70"/>
        <v/>
      </c>
      <c r="AE226" s="53" t="e">
        <f>IF(#REF!="","",OR(COUNTIF($AH$12:$AH$23,AC226)&gt;0,COUNTIF($AI$12:$AI$16,#REF!)&gt;0))</f>
        <v>#REF!</v>
      </c>
      <c r="AF226" s="53" t="str">
        <f t="shared" si="73"/>
        <v/>
      </c>
      <c r="AG226" s="34" t="str">
        <f t="shared" si="64"/>
        <v/>
      </c>
      <c r="AH226" s="10"/>
      <c r="AI226" s="10"/>
      <c r="AJ226" s="10"/>
    </row>
    <row r="227" spans="2:36" hidden="1" x14ac:dyDescent="0.2">
      <c r="B227" s="11" t="str">
        <f t="shared" si="57"/>
        <v/>
      </c>
      <c r="S227" s="7" t="str">
        <f t="shared" si="76"/>
        <v/>
      </c>
      <c r="T227" s="7" t="b">
        <f t="shared" si="75"/>
        <v>1</v>
      </c>
      <c r="U227" s="53" t="str">
        <f t="shared" si="71"/>
        <v/>
      </c>
      <c r="V227" s="10" t="str">
        <f t="shared" si="67"/>
        <v/>
      </c>
      <c r="W227" s="10" t="str">
        <f t="shared" si="68"/>
        <v/>
      </c>
      <c r="X227" s="53" t="str">
        <f t="shared" si="72"/>
        <v/>
      </c>
      <c r="Y227" s="34" t="str">
        <f t="shared" si="74"/>
        <v/>
      </c>
      <c r="Z227" s="10" t="s">
        <v>298</v>
      </c>
      <c r="AA227" s="10"/>
      <c r="AB227" s="53" t="str">
        <f t="shared" si="69"/>
        <v/>
      </c>
      <c r="AC227" s="53" t="str">
        <f>IFERROR(MID(#REF!,SEARCH("@",#REF!),9999),"")</f>
        <v/>
      </c>
      <c r="AD227" s="53" t="str">
        <f t="shared" si="70"/>
        <v/>
      </c>
      <c r="AE227" s="53" t="e">
        <f>IF(#REF!="","",OR(COUNTIF($AH$12:$AH$23,AC227)&gt;0,COUNTIF($AI$12:$AI$16,#REF!)&gt;0))</f>
        <v>#REF!</v>
      </c>
      <c r="AF227" s="53" t="str">
        <f t="shared" si="73"/>
        <v/>
      </c>
      <c r="AG227" s="34" t="str">
        <f t="shared" si="64"/>
        <v/>
      </c>
      <c r="AH227" s="10"/>
      <c r="AI227" s="10"/>
      <c r="AJ227" s="10"/>
    </row>
    <row r="228" spans="2:36" hidden="1" x14ac:dyDescent="0.2">
      <c r="B228" s="11" t="str">
        <f t="shared" si="57"/>
        <v/>
      </c>
      <c r="S228" s="7" t="str">
        <f t="shared" si="76"/>
        <v/>
      </c>
      <c r="T228" s="7" t="b">
        <f t="shared" si="75"/>
        <v>1</v>
      </c>
      <c r="U228" s="53" t="str">
        <f t="shared" si="71"/>
        <v/>
      </c>
      <c r="V228" s="10" t="str">
        <f t="shared" si="67"/>
        <v/>
      </c>
      <c r="W228" s="10" t="str">
        <f t="shared" si="68"/>
        <v/>
      </c>
      <c r="X228" s="53" t="str">
        <f t="shared" si="72"/>
        <v/>
      </c>
      <c r="Y228" s="34" t="str">
        <f t="shared" si="74"/>
        <v/>
      </c>
      <c r="Z228" s="10" t="s">
        <v>299</v>
      </c>
      <c r="AA228" s="10"/>
      <c r="AB228" s="53" t="str">
        <f t="shared" si="69"/>
        <v/>
      </c>
      <c r="AC228" s="53" t="str">
        <f>IFERROR(MID(#REF!,SEARCH("@",#REF!),9999),"")</f>
        <v/>
      </c>
      <c r="AD228" s="53" t="str">
        <f t="shared" si="70"/>
        <v/>
      </c>
      <c r="AE228" s="53" t="e">
        <f>IF(#REF!="","",OR(COUNTIF($AH$12:$AH$23,AC228)&gt;0,COUNTIF($AI$12:$AI$16,#REF!)&gt;0))</f>
        <v>#REF!</v>
      </c>
      <c r="AF228" s="53" t="str">
        <f t="shared" si="73"/>
        <v/>
      </c>
      <c r="AG228" s="34" t="str">
        <f t="shared" si="64"/>
        <v/>
      </c>
      <c r="AH228" s="10"/>
      <c r="AI228" s="10"/>
      <c r="AJ228" s="10"/>
    </row>
    <row r="229" spans="2:36" hidden="1" x14ac:dyDescent="0.2">
      <c r="B229" s="11" t="str">
        <f t="shared" si="57"/>
        <v/>
      </c>
      <c r="S229" s="7" t="str">
        <f t="shared" si="76"/>
        <v/>
      </c>
      <c r="T229" s="7" t="b">
        <f t="shared" si="75"/>
        <v>1</v>
      </c>
      <c r="U229" s="53" t="str">
        <f t="shared" si="71"/>
        <v/>
      </c>
      <c r="V229" s="10" t="str">
        <f t="shared" si="67"/>
        <v/>
      </c>
      <c r="W229" s="10" t="str">
        <f t="shared" si="68"/>
        <v/>
      </c>
      <c r="X229" s="53" t="str">
        <f t="shared" si="72"/>
        <v/>
      </c>
      <c r="Y229" s="34" t="str">
        <f t="shared" si="74"/>
        <v/>
      </c>
      <c r="Z229" s="10" t="s">
        <v>300</v>
      </c>
      <c r="AA229" s="10"/>
      <c r="AB229" s="53" t="str">
        <f t="shared" si="69"/>
        <v/>
      </c>
      <c r="AC229" s="53" t="str">
        <f>IFERROR(MID(#REF!,SEARCH("@",#REF!),9999),"")</f>
        <v/>
      </c>
      <c r="AD229" s="53" t="str">
        <f t="shared" si="70"/>
        <v/>
      </c>
      <c r="AE229" s="53" t="e">
        <f>IF(#REF!="","",OR(COUNTIF($AH$12:$AH$23,AC229)&gt;0,COUNTIF($AI$12:$AI$16,#REF!)&gt;0))</f>
        <v>#REF!</v>
      </c>
      <c r="AF229" s="53" t="str">
        <f t="shared" si="73"/>
        <v/>
      </c>
      <c r="AG229" s="34" t="str">
        <f t="shared" si="64"/>
        <v/>
      </c>
      <c r="AH229" s="10"/>
      <c r="AI229" s="10"/>
      <c r="AJ229" s="10"/>
    </row>
    <row r="230" spans="2:36" hidden="1" x14ac:dyDescent="0.2">
      <c r="B230" s="11" t="str">
        <f t="shared" si="57"/>
        <v/>
      </c>
      <c r="S230" s="7" t="str">
        <f t="shared" si="76"/>
        <v/>
      </c>
      <c r="T230" s="7" t="b">
        <f t="shared" si="75"/>
        <v>1</v>
      </c>
      <c r="U230" s="53" t="str">
        <f t="shared" si="71"/>
        <v/>
      </c>
      <c r="V230" s="10" t="str">
        <f t="shared" si="67"/>
        <v/>
      </c>
      <c r="W230" s="10" t="str">
        <f t="shared" si="68"/>
        <v/>
      </c>
      <c r="X230" s="53" t="str">
        <f t="shared" si="72"/>
        <v/>
      </c>
      <c r="Y230" s="34" t="str">
        <f t="shared" si="74"/>
        <v/>
      </c>
      <c r="Z230" s="10" t="s">
        <v>301</v>
      </c>
      <c r="AA230" s="10"/>
      <c r="AB230" s="53" t="str">
        <f t="shared" si="69"/>
        <v/>
      </c>
      <c r="AC230" s="53" t="str">
        <f>IFERROR(MID(#REF!,SEARCH("@",#REF!),9999),"")</f>
        <v/>
      </c>
      <c r="AD230" s="53" t="str">
        <f t="shared" si="70"/>
        <v/>
      </c>
      <c r="AE230" s="53" t="e">
        <f>IF(#REF!="","",OR(COUNTIF($AH$12:$AH$23,AC230)&gt;0,COUNTIF($AI$12:$AI$16,#REF!)&gt;0))</f>
        <v>#REF!</v>
      </c>
      <c r="AF230" s="53" t="str">
        <f t="shared" si="73"/>
        <v/>
      </c>
      <c r="AG230" s="34" t="str">
        <f t="shared" si="64"/>
        <v/>
      </c>
      <c r="AH230" s="10"/>
      <c r="AI230" s="10"/>
      <c r="AJ230" s="10"/>
    </row>
    <row r="231" spans="2:36" hidden="1" x14ac:dyDescent="0.2">
      <c r="B231" s="11" t="str">
        <f t="shared" si="57"/>
        <v/>
      </c>
      <c r="S231" s="7" t="str">
        <f t="shared" si="76"/>
        <v/>
      </c>
      <c r="T231" s="7" t="b">
        <f t="shared" si="75"/>
        <v>1</v>
      </c>
      <c r="U231" s="53" t="str">
        <f t="shared" si="71"/>
        <v/>
      </c>
      <c r="V231" s="10" t="str">
        <f t="shared" si="67"/>
        <v/>
      </c>
      <c r="W231" s="10" t="str">
        <f t="shared" si="68"/>
        <v/>
      </c>
      <c r="X231" s="53" t="str">
        <f t="shared" si="72"/>
        <v/>
      </c>
      <c r="Y231" s="34" t="str">
        <f t="shared" si="74"/>
        <v/>
      </c>
      <c r="Z231" s="10" t="s">
        <v>302</v>
      </c>
      <c r="AA231" s="10"/>
      <c r="AB231" s="53" t="str">
        <f t="shared" si="69"/>
        <v/>
      </c>
      <c r="AC231" s="53" t="str">
        <f>IFERROR(MID(#REF!,SEARCH("@",#REF!),9999),"")</f>
        <v/>
      </c>
      <c r="AD231" s="53" t="str">
        <f t="shared" si="70"/>
        <v/>
      </c>
      <c r="AE231" s="53" t="e">
        <f>IF(#REF!="","",OR(COUNTIF($AH$12:$AH$23,AC231)&gt;0,COUNTIF($AI$12:$AI$16,#REF!)&gt;0))</f>
        <v>#REF!</v>
      </c>
      <c r="AF231" s="53" t="str">
        <f t="shared" si="73"/>
        <v/>
      </c>
      <c r="AG231" s="34" t="str">
        <f t="shared" si="64"/>
        <v/>
      </c>
      <c r="AH231" s="10"/>
      <c r="AI231" s="10"/>
      <c r="AJ231" s="10"/>
    </row>
    <row r="232" spans="2:36" hidden="1" x14ac:dyDescent="0.2">
      <c r="B232" s="11" t="str">
        <f t="shared" si="57"/>
        <v/>
      </c>
      <c r="S232" s="7" t="str">
        <f t="shared" si="76"/>
        <v/>
      </c>
      <c r="T232" s="7" t="b">
        <f t="shared" si="75"/>
        <v>1</v>
      </c>
      <c r="U232" s="53" t="str">
        <f t="shared" si="71"/>
        <v/>
      </c>
      <c r="V232" s="10" t="str">
        <f t="shared" si="67"/>
        <v/>
      </c>
      <c r="W232" s="10" t="str">
        <f t="shared" si="68"/>
        <v/>
      </c>
      <c r="X232" s="53" t="str">
        <f t="shared" si="72"/>
        <v/>
      </c>
      <c r="Y232" s="34" t="str">
        <f t="shared" si="74"/>
        <v/>
      </c>
      <c r="Z232" s="10" t="s">
        <v>303</v>
      </c>
      <c r="AA232" s="10"/>
      <c r="AB232" s="53" t="str">
        <f t="shared" si="69"/>
        <v/>
      </c>
      <c r="AC232" s="53" t="str">
        <f>IFERROR(MID(#REF!,SEARCH("@",#REF!),9999),"")</f>
        <v/>
      </c>
      <c r="AD232" s="53" t="str">
        <f t="shared" si="70"/>
        <v/>
      </c>
      <c r="AE232" s="53" t="e">
        <f>IF(#REF!="","",OR(COUNTIF($AH$12:$AH$23,AC232)&gt;0,COUNTIF($AI$12:$AI$16,#REF!)&gt;0))</f>
        <v>#REF!</v>
      </c>
      <c r="AF232" s="53" t="str">
        <f t="shared" si="73"/>
        <v/>
      </c>
      <c r="AG232" s="34" t="str">
        <f t="shared" si="64"/>
        <v/>
      </c>
      <c r="AH232" s="10"/>
      <c r="AI232" s="10"/>
      <c r="AJ232" s="10"/>
    </row>
    <row r="233" spans="2:36" hidden="1" x14ac:dyDescent="0.2">
      <c r="B233" s="11" t="str">
        <f t="shared" ref="B233:B264" si="77">Y233</f>
        <v/>
      </c>
      <c r="S233" s="7" t="str">
        <f t="shared" si="76"/>
        <v/>
      </c>
      <c r="T233" s="7" t="b">
        <f t="shared" si="75"/>
        <v>1</v>
      </c>
      <c r="U233" s="53" t="str">
        <f t="shared" si="71"/>
        <v/>
      </c>
      <c r="V233" s="10" t="str">
        <f t="shared" si="67"/>
        <v/>
      </c>
      <c r="W233" s="10" t="str">
        <f t="shared" si="68"/>
        <v/>
      </c>
      <c r="X233" s="53" t="str">
        <f t="shared" si="72"/>
        <v/>
      </c>
      <c r="Y233" s="34" t="str">
        <f t="shared" si="74"/>
        <v/>
      </c>
      <c r="Z233" s="10" t="s">
        <v>304</v>
      </c>
      <c r="AA233" s="10"/>
      <c r="AB233" s="53" t="str">
        <f t="shared" si="69"/>
        <v/>
      </c>
      <c r="AC233" s="53" t="str">
        <f>IFERROR(MID(#REF!,SEARCH("@",#REF!),9999),"")</f>
        <v/>
      </c>
      <c r="AD233" s="53" t="str">
        <f t="shared" si="70"/>
        <v/>
      </c>
      <c r="AE233" s="53" t="e">
        <f>IF(#REF!="","",OR(COUNTIF($AH$12:$AH$23,AC233)&gt;0,COUNTIF($AI$12:$AI$16,#REF!)&gt;0))</f>
        <v>#REF!</v>
      </c>
      <c r="AF233" s="53" t="str">
        <f t="shared" si="73"/>
        <v/>
      </c>
      <c r="AG233" s="34" t="str">
        <f t="shared" ref="AG233:AG264" si="78">IF(I233="","",OR(COUNTIF($AH$12:$AH$23,AB233)&gt;0,COUNTIF($AI$12:$AI$15,I233)&gt;0))</f>
        <v/>
      </c>
      <c r="AH233" s="10"/>
      <c r="AI233" s="10"/>
      <c r="AJ233" s="10"/>
    </row>
    <row r="234" spans="2:36" hidden="1" x14ac:dyDescent="0.2">
      <c r="B234" s="11" t="str">
        <f t="shared" si="77"/>
        <v/>
      </c>
      <c r="S234" s="7" t="str">
        <f t="shared" si="76"/>
        <v/>
      </c>
      <c r="T234" s="7" t="b">
        <f t="shared" si="75"/>
        <v>1</v>
      </c>
      <c r="U234" s="53" t="str">
        <f t="shared" si="71"/>
        <v/>
      </c>
      <c r="V234" s="10" t="str">
        <f t="shared" si="67"/>
        <v/>
      </c>
      <c r="W234" s="10" t="str">
        <f t="shared" si="68"/>
        <v/>
      </c>
      <c r="X234" s="53" t="str">
        <f t="shared" si="72"/>
        <v/>
      </c>
      <c r="Y234" s="34" t="str">
        <f t="shared" si="74"/>
        <v/>
      </c>
      <c r="Z234" s="10" t="s">
        <v>305</v>
      </c>
      <c r="AA234" s="10"/>
      <c r="AB234" s="53" t="str">
        <f t="shared" si="69"/>
        <v/>
      </c>
      <c r="AC234" s="53" t="str">
        <f>IFERROR(MID(#REF!,SEARCH("@",#REF!),9999),"")</f>
        <v/>
      </c>
      <c r="AD234" s="53" t="str">
        <f t="shared" si="70"/>
        <v/>
      </c>
      <c r="AE234" s="53" t="e">
        <f>IF(#REF!="","",OR(COUNTIF($AH$12:$AH$23,AC234)&gt;0,COUNTIF($AI$12:$AI$16,#REF!)&gt;0))</f>
        <v>#REF!</v>
      </c>
      <c r="AF234" s="53" t="str">
        <f t="shared" si="73"/>
        <v/>
      </c>
      <c r="AG234" s="34" t="str">
        <f t="shared" si="78"/>
        <v/>
      </c>
      <c r="AH234" s="10"/>
      <c r="AI234" s="10"/>
      <c r="AJ234" s="10"/>
    </row>
    <row r="235" spans="2:36" hidden="1" x14ac:dyDescent="0.2">
      <c r="B235" s="11" t="str">
        <f t="shared" si="77"/>
        <v/>
      </c>
      <c r="S235" s="7" t="str">
        <f t="shared" si="76"/>
        <v/>
      </c>
      <c r="T235" s="7" t="b">
        <f t="shared" si="75"/>
        <v>1</v>
      </c>
      <c r="U235" s="53" t="str">
        <f t="shared" si="71"/>
        <v/>
      </c>
      <c r="V235" s="10" t="str">
        <f t="shared" si="67"/>
        <v/>
      </c>
      <c r="W235" s="10" t="str">
        <f t="shared" si="68"/>
        <v/>
      </c>
      <c r="X235" s="53" t="str">
        <f t="shared" si="72"/>
        <v/>
      </c>
      <c r="Y235" s="34" t="str">
        <f t="shared" si="74"/>
        <v/>
      </c>
      <c r="Z235" s="10" t="s">
        <v>306</v>
      </c>
      <c r="AA235" s="10"/>
      <c r="AB235" s="53" t="str">
        <f t="shared" si="69"/>
        <v/>
      </c>
      <c r="AC235" s="53" t="str">
        <f>IFERROR(MID(#REF!,SEARCH("@",#REF!),9999),"")</f>
        <v/>
      </c>
      <c r="AD235" s="53" t="str">
        <f t="shared" si="70"/>
        <v/>
      </c>
      <c r="AE235" s="53" t="e">
        <f>IF(#REF!="","",OR(COUNTIF($AH$12:$AH$23,AC235)&gt;0,COUNTIF($AI$12:$AI$16,#REF!)&gt;0))</f>
        <v>#REF!</v>
      </c>
      <c r="AF235" s="53" t="str">
        <f t="shared" si="73"/>
        <v/>
      </c>
      <c r="AG235" s="34" t="str">
        <f t="shared" si="78"/>
        <v/>
      </c>
      <c r="AH235" s="10"/>
      <c r="AI235" s="10"/>
      <c r="AJ235" s="10"/>
    </row>
    <row r="236" spans="2:36" hidden="1" x14ac:dyDescent="0.2">
      <c r="B236" s="11" t="str">
        <f t="shared" si="77"/>
        <v/>
      </c>
      <c r="S236" s="7" t="str">
        <f t="shared" si="76"/>
        <v/>
      </c>
      <c r="T236" s="7" t="b">
        <f t="shared" si="75"/>
        <v>1</v>
      </c>
      <c r="U236" s="53" t="str">
        <f t="shared" si="71"/>
        <v/>
      </c>
      <c r="V236" s="10" t="str">
        <f t="shared" si="67"/>
        <v/>
      </c>
      <c r="W236" s="10" t="str">
        <f t="shared" si="68"/>
        <v/>
      </c>
      <c r="X236" s="53" t="str">
        <f t="shared" si="72"/>
        <v/>
      </c>
      <c r="Y236" s="34" t="str">
        <f t="shared" si="74"/>
        <v/>
      </c>
      <c r="Z236" s="10" t="s">
        <v>307</v>
      </c>
      <c r="AA236" s="10"/>
      <c r="AB236" s="53" t="str">
        <f t="shared" si="69"/>
        <v/>
      </c>
      <c r="AC236" s="53" t="str">
        <f>IFERROR(MID(#REF!,SEARCH("@",#REF!),9999),"")</f>
        <v/>
      </c>
      <c r="AD236" s="53" t="str">
        <f t="shared" si="70"/>
        <v/>
      </c>
      <c r="AE236" s="53" t="e">
        <f>IF(#REF!="","",OR(COUNTIF($AH$12:$AH$23,AC236)&gt;0,COUNTIF($AI$12:$AI$16,#REF!)&gt;0))</f>
        <v>#REF!</v>
      </c>
      <c r="AF236" s="53" t="str">
        <f t="shared" si="73"/>
        <v/>
      </c>
      <c r="AG236" s="34" t="str">
        <f t="shared" si="78"/>
        <v/>
      </c>
      <c r="AH236" s="10"/>
      <c r="AI236" s="10"/>
      <c r="AJ236" s="10"/>
    </row>
    <row r="237" spans="2:36" hidden="1" x14ac:dyDescent="0.2">
      <c r="B237" s="11" t="str">
        <f t="shared" si="77"/>
        <v/>
      </c>
      <c r="S237" s="7" t="str">
        <f t="shared" si="76"/>
        <v/>
      </c>
      <c r="T237" s="7" t="b">
        <f t="shared" si="75"/>
        <v>1</v>
      </c>
      <c r="U237" s="53" t="str">
        <f t="shared" si="71"/>
        <v/>
      </c>
      <c r="V237" s="10" t="str">
        <f t="shared" si="67"/>
        <v/>
      </c>
      <c r="W237" s="10" t="str">
        <f t="shared" si="68"/>
        <v/>
      </c>
      <c r="X237" s="53" t="str">
        <f t="shared" si="72"/>
        <v/>
      </c>
      <c r="Y237" s="34" t="str">
        <f t="shared" si="74"/>
        <v/>
      </c>
      <c r="Z237" s="10" t="s">
        <v>308</v>
      </c>
      <c r="AA237" s="10"/>
      <c r="AB237" s="53" t="str">
        <f t="shared" si="69"/>
        <v/>
      </c>
      <c r="AC237" s="53" t="str">
        <f>IFERROR(MID(#REF!,SEARCH("@",#REF!),9999),"")</f>
        <v/>
      </c>
      <c r="AD237" s="53" t="str">
        <f t="shared" si="70"/>
        <v/>
      </c>
      <c r="AE237" s="53" t="e">
        <f>IF(#REF!="","",OR(COUNTIF($AH$12:$AH$23,AC237)&gt;0,COUNTIF($AI$12:$AI$16,#REF!)&gt;0))</f>
        <v>#REF!</v>
      </c>
      <c r="AF237" s="53" t="str">
        <f t="shared" si="73"/>
        <v/>
      </c>
      <c r="AG237" s="34" t="str">
        <f t="shared" si="78"/>
        <v/>
      </c>
      <c r="AH237" s="10"/>
      <c r="AI237" s="10"/>
      <c r="AJ237" s="10"/>
    </row>
    <row r="238" spans="2:36" hidden="1" x14ac:dyDescent="0.2">
      <c r="B238" s="11" t="str">
        <f t="shared" si="77"/>
        <v/>
      </c>
      <c r="S238" s="7" t="str">
        <f t="shared" si="76"/>
        <v/>
      </c>
      <c r="T238" s="7" t="b">
        <f t="shared" si="75"/>
        <v>1</v>
      </c>
      <c r="U238" s="53" t="str">
        <f t="shared" si="71"/>
        <v/>
      </c>
      <c r="V238" s="10" t="str">
        <f t="shared" si="67"/>
        <v/>
      </c>
      <c r="W238" s="10" t="str">
        <f t="shared" si="68"/>
        <v/>
      </c>
      <c r="X238" s="53" t="str">
        <f t="shared" si="72"/>
        <v/>
      </c>
      <c r="Y238" s="34" t="str">
        <f t="shared" si="74"/>
        <v/>
      </c>
      <c r="Z238" s="10" t="s">
        <v>309</v>
      </c>
      <c r="AA238" s="10"/>
      <c r="AB238" s="53" t="str">
        <f t="shared" si="69"/>
        <v/>
      </c>
      <c r="AC238" s="53" t="str">
        <f>IFERROR(MID(#REF!,SEARCH("@",#REF!),9999),"")</f>
        <v/>
      </c>
      <c r="AD238" s="53" t="str">
        <f t="shared" si="70"/>
        <v/>
      </c>
      <c r="AE238" s="53" t="e">
        <f>IF(#REF!="","",OR(COUNTIF($AH$12:$AH$23,AC238)&gt;0,COUNTIF($AI$12:$AI$16,#REF!)&gt;0))</f>
        <v>#REF!</v>
      </c>
      <c r="AF238" s="53" t="str">
        <f t="shared" si="73"/>
        <v/>
      </c>
      <c r="AG238" s="34" t="str">
        <f t="shared" si="78"/>
        <v/>
      </c>
      <c r="AH238" s="10"/>
      <c r="AI238" s="10"/>
      <c r="AJ238" s="10"/>
    </row>
    <row r="239" spans="2:36" hidden="1" x14ac:dyDescent="0.2">
      <c r="B239" s="11" t="str">
        <f t="shared" si="77"/>
        <v/>
      </c>
      <c r="S239" s="7" t="str">
        <f t="shared" si="76"/>
        <v/>
      </c>
      <c r="T239" s="7" t="b">
        <f t="shared" si="75"/>
        <v>1</v>
      </c>
      <c r="U239" s="53" t="str">
        <f t="shared" si="71"/>
        <v/>
      </c>
      <c r="V239" s="10" t="str">
        <f t="shared" si="67"/>
        <v/>
      </c>
      <c r="W239" s="10" t="str">
        <f t="shared" si="68"/>
        <v/>
      </c>
      <c r="X239" s="53" t="str">
        <f t="shared" si="72"/>
        <v/>
      </c>
      <c r="Y239" s="34" t="str">
        <f t="shared" si="74"/>
        <v/>
      </c>
      <c r="Z239" s="10" t="s">
        <v>310</v>
      </c>
      <c r="AA239" s="10"/>
      <c r="AB239" s="53" t="str">
        <f t="shared" si="69"/>
        <v/>
      </c>
      <c r="AC239" s="53" t="str">
        <f>IFERROR(MID(#REF!,SEARCH("@",#REF!),9999),"")</f>
        <v/>
      </c>
      <c r="AD239" s="53" t="str">
        <f t="shared" si="70"/>
        <v/>
      </c>
      <c r="AE239" s="53" t="e">
        <f>IF(#REF!="","",OR(COUNTIF($AH$12:$AH$23,AC239)&gt;0,COUNTIF($AI$12:$AI$16,#REF!)&gt;0))</f>
        <v>#REF!</v>
      </c>
      <c r="AF239" s="53" t="str">
        <f t="shared" si="73"/>
        <v/>
      </c>
      <c r="AG239" s="34" t="str">
        <f t="shared" si="78"/>
        <v/>
      </c>
      <c r="AH239" s="10"/>
      <c r="AI239" s="10"/>
      <c r="AJ239" s="10"/>
    </row>
    <row r="240" spans="2:36" hidden="1" x14ac:dyDescent="0.2">
      <c r="B240" s="11" t="str">
        <f t="shared" si="77"/>
        <v/>
      </c>
      <c r="S240" s="7" t="str">
        <f t="shared" si="76"/>
        <v/>
      </c>
      <c r="T240" s="7" t="b">
        <f t="shared" si="75"/>
        <v>1</v>
      </c>
      <c r="U240" s="53" t="str">
        <f t="shared" si="71"/>
        <v/>
      </c>
      <c r="V240" s="10" t="str">
        <f t="shared" si="67"/>
        <v/>
      </c>
      <c r="W240" s="10" t="str">
        <f t="shared" si="68"/>
        <v/>
      </c>
      <c r="X240" s="53" t="str">
        <f t="shared" si="72"/>
        <v/>
      </c>
      <c r="Y240" s="34" t="str">
        <f t="shared" si="74"/>
        <v/>
      </c>
      <c r="Z240" s="10" t="s">
        <v>311</v>
      </c>
      <c r="AA240" s="10"/>
      <c r="AB240" s="53" t="str">
        <f t="shared" si="69"/>
        <v/>
      </c>
      <c r="AC240" s="53" t="str">
        <f>IFERROR(MID(#REF!,SEARCH("@",#REF!),9999),"")</f>
        <v/>
      </c>
      <c r="AD240" s="53" t="str">
        <f t="shared" si="70"/>
        <v/>
      </c>
      <c r="AE240" s="53" t="e">
        <f>IF(#REF!="","",OR(COUNTIF($AH$12:$AH$23,AC240)&gt;0,COUNTIF($AI$12:$AI$16,#REF!)&gt;0))</f>
        <v>#REF!</v>
      </c>
      <c r="AF240" s="53" t="str">
        <f t="shared" si="73"/>
        <v/>
      </c>
      <c r="AG240" s="34" t="str">
        <f t="shared" si="78"/>
        <v/>
      </c>
      <c r="AH240" s="10"/>
      <c r="AI240" s="10"/>
      <c r="AJ240" s="10"/>
    </row>
    <row r="241" spans="2:36" hidden="1" x14ac:dyDescent="0.2">
      <c r="B241" s="11" t="str">
        <f t="shared" si="77"/>
        <v/>
      </c>
      <c r="S241" s="7" t="str">
        <f t="shared" si="76"/>
        <v/>
      </c>
      <c r="T241" s="7" t="b">
        <f t="shared" si="75"/>
        <v>1</v>
      </c>
      <c r="U241" s="53" t="str">
        <f t="shared" si="71"/>
        <v/>
      </c>
      <c r="V241" s="10" t="str">
        <f t="shared" si="67"/>
        <v/>
      </c>
      <c r="W241" s="10" t="str">
        <f t="shared" si="68"/>
        <v/>
      </c>
      <c r="X241" s="53" t="str">
        <f t="shared" si="72"/>
        <v/>
      </c>
      <c r="Y241" s="34" t="str">
        <f t="shared" si="74"/>
        <v/>
      </c>
      <c r="Z241" s="10" t="s">
        <v>312</v>
      </c>
      <c r="AA241" s="10"/>
      <c r="AB241" s="53" t="str">
        <f t="shared" si="69"/>
        <v/>
      </c>
      <c r="AC241" s="53" t="str">
        <f>IFERROR(MID(#REF!,SEARCH("@",#REF!),9999),"")</f>
        <v/>
      </c>
      <c r="AD241" s="53" t="str">
        <f t="shared" si="70"/>
        <v/>
      </c>
      <c r="AE241" s="53" t="e">
        <f>IF(#REF!="","",OR(COUNTIF($AH$12:$AH$23,AC241)&gt;0,COUNTIF($AI$12:$AI$16,#REF!)&gt;0))</f>
        <v>#REF!</v>
      </c>
      <c r="AF241" s="53" t="str">
        <f t="shared" si="73"/>
        <v/>
      </c>
      <c r="AG241" s="34" t="str">
        <f t="shared" si="78"/>
        <v/>
      </c>
      <c r="AH241" s="10"/>
      <c r="AI241" s="10"/>
      <c r="AJ241" s="10"/>
    </row>
    <row r="242" spans="2:36" hidden="1" x14ac:dyDescent="0.2">
      <c r="B242" s="11" t="str">
        <f t="shared" si="77"/>
        <v/>
      </c>
      <c r="S242" s="7" t="str">
        <f t="shared" si="76"/>
        <v/>
      </c>
      <c r="T242" s="7" t="b">
        <f t="shared" si="75"/>
        <v>1</v>
      </c>
      <c r="U242" s="53" t="str">
        <f t="shared" si="71"/>
        <v/>
      </c>
      <c r="V242" s="10" t="str">
        <f t="shared" si="67"/>
        <v/>
      </c>
      <c r="W242" s="10" t="str">
        <f t="shared" si="68"/>
        <v/>
      </c>
      <c r="X242" s="53" t="str">
        <f t="shared" si="72"/>
        <v/>
      </c>
      <c r="Y242" s="34" t="str">
        <f t="shared" si="74"/>
        <v/>
      </c>
      <c r="Z242" s="10" t="s">
        <v>313</v>
      </c>
      <c r="AA242" s="10"/>
      <c r="AB242" s="53" t="str">
        <f t="shared" si="69"/>
        <v/>
      </c>
      <c r="AC242" s="53" t="str">
        <f>IFERROR(MID(#REF!,SEARCH("@",#REF!),9999),"")</f>
        <v/>
      </c>
      <c r="AD242" s="53" t="str">
        <f t="shared" si="70"/>
        <v/>
      </c>
      <c r="AE242" s="53" t="e">
        <f>IF(#REF!="","",OR(COUNTIF($AH$12:$AH$23,AC242)&gt;0,COUNTIF($AI$12:$AI$16,#REF!)&gt;0))</f>
        <v>#REF!</v>
      </c>
      <c r="AF242" s="53" t="str">
        <f t="shared" si="73"/>
        <v/>
      </c>
      <c r="AG242" s="34" t="str">
        <f t="shared" si="78"/>
        <v/>
      </c>
      <c r="AH242" s="10"/>
      <c r="AI242" s="10"/>
      <c r="AJ242" s="10"/>
    </row>
    <row r="243" spans="2:36" hidden="1" x14ac:dyDescent="0.2">
      <c r="B243" s="11" t="str">
        <f t="shared" si="77"/>
        <v/>
      </c>
      <c r="S243" s="7" t="str">
        <f t="shared" si="76"/>
        <v/>
      </c>
      <c r="T243" s="7" t="b">
        <f t="shared" si="75"/>
        <v>1</v>
      </c>
      <c r="U243" s="53" t="str">
        <f t="shared" si="71"/>
        <v/>
      </c>
      <c r="V243" s="10" t="str">
        <f t="shared" si="67"/>
        <v/>
      </c>
      <c r="W243" s="10" t="str">
        <f t="shared" si="68"/>
        <v/>
      </c>
      <c r="X243" s="53" t="str">
        <f t="shared" si="72"/>
        <v/>
      </c>
      <c r="Y243" s="34" t="str">
        <f t="shared" si="74"/>
        <v/>
      </c>
      <c r="Z243" s="10" t="s">
        <v>485</v>
      </c>
      <c r="AA243" s="10"/>
      <c r="AB243" s="53" t="str">
        <f t="shared" si="69"/>
        <v/>
      </c>
      <c r="AC243" s="53" t="str">
        <f>IFERROR(MID(#REF!,SEARCH("@",#REF!),9999),"")</f>
        <v/>
      </c>
      <c r="AD243" s="53" t="str">
        <f t="shared" si="70"/>
        <v/>
      </c>
      <c r="AE243" s="53" t="e">
        <f>IF(#REF!="","",OR(COUNTIF($AH$12:$AH$23,AC243)&gt;0,COUNTIF($AI$12:$AI$16,#REF!)&gt;0))</f>
        <v>#REF!</v>
      </c>
      <c r="AF243" s="53" t="str">
        <f t="shared" si="73"/>
        <v/>
      </c>
      <c r="AG243" s="34" t="str">
        <f t="shared" si="78"/>
        <v/>
      </c>
      <c r="AH243" s="10"/>
      <c r="AI243" s="10"/>
      <c r="AJ243" s="10"/>
    </row>
    <row r="244" spans="2:36" hidden="1" x14ac:dyDescent="0.2">
      <c r="B244" s="11" t="str">
        <f t="shared" si="77"/>
        <v/>
      </c>
      <c r="S244" s="7" t="str">
        <f t="shared" si="76"/>
        <v/>
      </c>
      <c r="T244" s="7" t="b">
        <f t="shared" si="75"/>
        <v>1</v>
      </c>
      <c r="U244" s="53" t="str">
        <f t="shared" si="71"/>
        <v/>
      </c>
      <c r="V244" s="10" t="str">
        <f t="shared" si="67"/>
        <v/>
      </c>
      <c r="W244" s="10" t="str">
        <f t="shared" si="68"/>
        <v/>
      </c>
      <c r="X244" s="53" t="str">
        <f t="shared" si="72"/>
        <v/>
      </c>
      <c r="Y244" s="34" t="str">
        <f t="shared" si="74"/>
        <v/>
      </c>
      <c r="Z244" s="10" t="s">
        <v>314</v>
      </c>
      <c r="AA244" s="10"/>
      <c r="AB244" s="53" t="str">
        <f t="shared" si="69"/>
        <v/>
      </c>
      <c r="AC244" s="53" t="str">
        <f>IFERROR(MID(#REF!,SEARCH("@",#REF!),9999),"")</f>
        <v/>
      </c>
      <c r="AD244" s="53" t="str">
        <f t="shared" si="70"/>
        <v/>
      </c>
      <c r="AE244" s="53" t="e">
        <f>IF(#REF!="","",OR(COUNTIF($AH$12:$AH$23,AC244)&gt;0,COUNTIF($AI$12:$AI$16,#REF!)&gt;0))</f>
        <v>#REF!</v>
      </c>
      <c r="AF244" s="53" t="str">
        <f t="shared" si="73"/>
        <v/>
      </c>
      <c r="AG244" s="34" t="str">
        <f t="shared" si="78"/>
        <v/>
      </c>
      <c r="AH244" s="10"/>
      <c r="AI244" s="10"/>
      <c r="AJ244" s="10"/>
    </row>
    <row r="245" spans="2:36" hidden="1" x14ac:dyDescent="0.2">
      <c r="B245" s="11" t="str">
        <f t="shared" si="77"/>
        <v/>
      </c>
      <c r="S245" s="7" t="str">
        <f t="shared" si="76"/>
        <v/>
      </c>
      <c r="T245" s="7" t="b">
        <f t="shared" si="75"/>
        <v>1</v>
      </c>
      <c r="U245" s="53" t="str">
        <f t="shared" si="71"/>
        <v/>
      </c>
      <c r="V245" s="10" t="str">
        <f t="shared" si="67"/>
        <v/>
      </c>
      <c r="W245" s="10" t="str">
        <f t="shared" si="68"/>
        <v/>
      </c>
      <c r="X245" s="53" t="str">
        <f t="shared" si="72"/>
        <v/>
      </c>
      <c r="Y245" s="34" t="str">
        <f t="shared" si="74"/>
        <v/>
      </c>
      <c r="Z245" s="10" t="s">
        <v>315</v>
      </c>
      <c r="AA245" s="10"/>
      <c r="AB245" s="53" t="str">
        <f t="shared" si="69"/>
        <v/>
      </c>
      <c r="AC245" s="53" t="str">
        <f>IFERROR(MID(#REF!,SEARCH("@",#REF!),9999),"")</f>
        <v/>
      </c>
      <c r="AD245" s="53" t="str">
        <f t="shared" si="70"/>
        <v/>
      </c>
      <c r="AE245" s="53" t="e">
        <f>IF(#REF!="","",OR(COUNTIF($AH$12:$AH$23,AC245)&gt;0,COUNTIF($AI$12:$AI$16,#REF!)&gt;0))</f>
        <v>#REF!</v>
      </c>
      <c r="AF245" s="53" t="str">
        <f t="shared" si="73"/>
        <v/>
      </c>
      <c r="AG245" s="34" t="str">
        <f t="shared" si="78"/>
        <v/>
      </c>
      <c r="AH245" s="10"/>
      <c r="AI245" s="10"/>
      <c r="AJ245" s="10"/>
    </row>
    <row r="246" spans="2:36" hidden="1" x14ac:dyDescent="0.2">
      <c r="B246" s="11" t="str">
        <f t="shared" si="77"/>
        <v/>
      </c>
      <c r="S246" s="7" t="str">
        <f t="shared" si="76"/>
        <v/>
      </c>
      <c r="T246" s="7" t="b">
        <f t="shared" si="75"/>
        <v>1</v>
      </c>
      <c r="U246" s="53" t="str">
        <f t="shared" si="71"/>
        <v/>
      </c>
      <c r="V246" s="10" t="str">
        <f t="shared" si="67"/>
        <v/>
      </c>
      <c r="W246" s="10" t="str">
        <f t="shared" si="68"/>
        <v/>
      </c>
      <c r="X246" s="53" t="str">
        <f t="shared" si="72"/>
        <v/>
      </c>
      <c r="Y246" s="34" t="str">
        <f t="shared" si="74"/>
        <v/>
      </c>
      <c r="Z246" s="10" t="s">
        <v>316</v>
      </c>
      <c r="AA246" s="10"/>
      <c r="AB246" s="53" t="str">
        <f t="shared" si="69"/>
        <v/>
      </c>
      <c r="AC246" s="53" t="str">
        <f>IFERROR(MID(#REF!,SEARCH("@",#REF!),9999),"")</f>
        <v/>
      </c>
      <c r="AD246" s="53" t="str">
        <f t="shared" si="70"/>
        <v/>
      </c>
      <c r="AE246" s="53" t="e">
        <f>IF(#REF!="","",OR(COUNTIF($AH$12:$AH$23,AC246)&gt;0,COUNTIF($AI$12:$AI$16,#REF!)&gt;0))</f>
        <v>#REF!</v>
      </c>
      <c r="AF246" s="53" t="str">
        <f t="shared" si="73"/>
        <v/>
      </c>
      <c r="AG246" s="34" t="str">
        <f t="shared" si="78"/>
        <v/>
      </c>
      <c r="AH246" s="10"/>
      <c r="AI246" s="10"/>
      <c r="AJ246" s="10"/>
    </row>
    <row r="247" spans="2:36" hidden="1" x14ac:dyDescent="0.2">
      <c r="B247" s="11" t="str">
        <f t="shared" si="77"/>
        <v/>
      </c>
      <c r="S247" s="7" t="str">
        <f t="shared" si="76"/>
        <v/>
      </c>
      <c r="T247" s="7" t="b">
        <f t="shared" si="75"/>
        <v>1</v>
      </c>
      <c r="U247" s="53" t="str">
        <f t="shared" si="71"/>
        <v/>
      </c>
      <c r="V247" s="10" t="str">
        <f t="shared" si="67"/>
        <v/>
      </c>
      <c r="W247" s="10" t="str">
        <f t="shared" si="68"/>
        <v/>
      </c>
      <c r="X247" s="53" t="str">
        <f t="shared" si="72"/>
        <v/>
      </c>
      <c r="Y247" s="34" t="str">
        <f t="shared" si="74"/>
        <v/>
      </c>
      <c r="Z247" s="10" t="s">
        <v>317</v>
      </c>
      <c r="AA247" s="10"/>
      <c r="AB247" s="53" t="str">
        <f t="shared" si="69"/>
        <v/>
      </c>
      <c r="AC247" s="53" t="str">
        <f>IFERROR(MID(#REF!,SEARCH("@",#REF!),9999),"")</f>
        <v/>
      </c>
      <c r="AD247" s="53" t="str">
        <f t="shared" si="70"/>
        <v/>
      </c>
      <c r="AE247" s="53" t="e">
        <f>IF(#REF!="","",OR(COUNTIF($AH$12:$AH$23,AC247)&gt;0,COUNTIF($AI$12:$AI$16,#REF!)&gt;0))</f>
        <v>#REF!</v>
      </c>
      <c r="AF247" s="53" t="str">
        <f t="shared" si="73"/>
        <v/>
      </c>
      <c r="AG247" s="34" t="str">
        <f t="shared" si="78"/>
        <v/>
      </c>
      <c r="AH247" s="10"/>
      <c r="AI247" s="10"/>
      <c r="AJ247" s="10"/>
    </row>
    <row r="248" spans="2:36" hidden="1" x14ac:dyDescent="0.2">
      <c r="B248" s="11" t="str">
        <f t="shared" si="77"/>
        <v/>
      </c>
      <c r="S248" s="7" t="str">
        <f t="shared" si="76"/>
        <v/>
      </c>
      <c r="T248" s="7" t="b">
        <f t="shared" si="75"/>
        <v>1</v>
      </c>
      <c r="U248" s="53" t="str">
        <f t="shared" si="71"/>
        <v/>
      </c>
      <c r="V248" s="10" t="str">
        <f t="shared" si="67"/>
        <v/>
      </c>
      <c r="W248" s="10" t="str">
        <f t="shared" si="68"/>
        <v/>
      </c>
      <c r="X248" s="53" t="str">
        <f t="shared" si="72"/>
        <v/>
      </c>
      <c r="Y248" s="34" t="str">
        <f t="shared" si="74"/>
        <v/>
      </c>
      <c r="Z248" s="10" t="s">
        <v>318</v>
      </c>
      <c r="AA248" s="10"/>
      <c r="AB248" s="53" t="str">
        <f t="shared" si="69"/>
        <v/>
      </c>
      <c r="AC248" s="53" t="str">
        <f>IFERROR(MID(#REF!,SEARCH("@",#REF!),9999),"")</f>
        <v/>
      </c>
      <c r="AD248" s="53" t="str">
        <f t="shared" si="70"/>
        <v/>
      </c>
      <c r="AE248" s="53" t="e">
        <f>IF(#REF!="","",OR(COUNTIF($AH$12:$AH$23,AC248)&gt;0,COUNTIF($AI$12:$AI$16,#REF!)&gt;0))</f>
        <v>#REF!</v>
      </c>
      <c r="AF248" s="53" t="str">
        <f t="shared" si="73"/>
        <v/>
      </c>
      <c r="AG248" s="34" t="str">
        <f t="shared" si="78"/>
        <v/>
      </c>
      <c r="AH248" s="10"/>
      <c r="AI248" s="10"/>
      <c r="AJ248" s="10"/>
    </row>
    <row r="249" spans="2:36" hidden="1" x14ac:dyDescent="0.2">
      <c r="B249" s="11" t="str">
        <f t="shared" si="77"/>
        <v/>
      </c>
      <c r="S249" s="7" t="str">
        <f t="shared" si="76"/>
        <v/>
      </c>
      <c r="T249" s="7" t="b">
        <f t="shared" si="75"/>
        <v>1</v>
      </c>
      <c r="U249" s="53" t="str">
        <f t="shared" si="71"/>
        <v/>
      </c>
      <c r="V249" s="10" t="str">
        <f t="shared" si="67"/>
        <v/>
      </c>
      <c r="W249" s="10" t="str">
        <f t="shared" si="68"/>
        <v/>
      </c>
      <c r="X249" s="53" t="str">
        <f t="shared" si="72"/>
        <v/>
      </c>
      <c r="Y249" s="34" t="str">
        <f t="shared" si="74"/>
        <v/>
      </c>
      <c r="Z249" s="10" t="s">
        <v>319</v>
      </c>
      <c r="AA249" s="10"/>
      <c r="AB249" s="53" t="str">
        <f t="shared" si="69"/>
        <v/>
      </c>
      <c r="AC249" s="53" t="str">
        <f>IFERROR(MID(#REF!,SEARCH("@",#REF!),9999),"")</f>
        <v/>
      </c>
      <c r="AD249" s="53" t="str">
        <f t="shared" si="70"/>
        <v/>
      </c>
      <c r="AE249" s="53" t="e">
        <f>IF(#REF!="","",OR(COUNTIF($AH$12:$AH$23,AC249)&gt;0,COUNTIF($AI$12:$AI$16,#REF!)&gt;0))</f>
        <v>#REF!</v>
      </c>
      <c r="AF249" s="53" t="str">
        <f t="shared" si="73"/>
        <v/>
      </c>
      <c r="AG249" s="34" t="str">
        <f t="shared" si="78"/>
        <v/>
      </c>
      <c r="AH249" s="10"/>
      <c r="AI249" s="10"/>
      <c r="AJ249" s="10"/>
    </row>
    <row r="250" spans="2:36" hidden="1" x14ac:dyDescent="0.2">
      <c r="B250" s="11" t="str">
        <f t="shared" si="77"/>
        <v/>
      </c>
      <c r="S250" s="7" t="str">
        <f t="shared" si="76"/>
        <v/>
      </c>
      <c r="T250" s="7" t="b">
        <f t="shared" si="75"/>
        <v>1</v>
      </c>
      <c r="U250" s="53" t="str">
        <f t="shared" si="71"/>
        <v/>
      </c>
      <c r="V250" s="10" t="str">
        <f t="shared" si="67"/>
        <v/>
      </c>
      <c r="W250" s="10" t="str">
        <f t="shared" si="68"/>
        <v/>
      </c>
      <c r="X250" s="53" t="str">
        <f t="shared" si="72"/>
        <v/>
      </c>
      <c r="Y250" s="34" t="str">
        <f t="shared" si="74"/>
        <v/>
      </c>
      <c r="Z250" s="10" t="s">
        <v>320</v>
      </c>
      <c r="AA250" s="10"/>
      <c r="AB250" s="53" t="str">
        <f t="shared" si="69"/>
        <v/>
      </c>
      <c r="AC250" s="53" t="str">
        <f>IFERROR(MID(#REF!,SEARCH("@",#REF!),9999),"")</f>
        <v/>
      </c>
      <c r="AD250" s="53" t="str">
        <f t="shared" si="70"/>
        <v/>
      </c>
      <c r="AE250" s="53" t="e">
        <f>IF(#REF!="","",OR(COUNTIF($AH$12:$AH$23,AC250)&gt;0,COUNTIF($AI$12:$AI$16,#REF!)&gt;0))</f>
        <v>#REF!</v>
      </c>
      <c r="AF250" s="53" t="str">
        <f t="shared" si="73"/>
        <v/>
      </c>
      <c r="AG250" s="34" t="str">
        <f t="shared" si="78"/>
        <v/>
      </c>
      <c r="AH250" s="10"/>
      <c r="AI250" s="10"/>
      <c r="AJ250" s="10"/>
    </row>
    <row r="251" spans="2:36" hidden="1" x14ac:dyDescent="0.2">
      <c r="B251" s="11" t="str">
        <f t="shared" si="77"/>
        <v/>
      </c>
      <c r="S251" s="7" t="str">
        <f t="shared" si="76"/>
        <v/>
      </c>
      <c r="T251" s="7" t="b">
        <f t="shared" si="75"/>
        <v>1</v>
      </c>
      <c r="U251" s="53" t="str">
        <f t="shared" si="71"/>
        <v/>
      </c>
      <c r="V251" s="10" t="str">
        <f t="shared" si="67"/>
        <v/>
      </c>
      <c r="W251" s="10" t="str">
        <f t="shared" si="68"/>
        <v/>
      </c>
      <c r="X251" s="53" t="str">
        <f t="shared" si="72"/>
        <v/>
      </c>
      <c r="Y251" s="34" t="str">
        <f t="shared" si="74"/>
        <v/>
      </c>
      <c r="Z251" s="10" t="s">
        <v>321</v>
      </c>
      <c r="AA251" s="10"/>
      <c r="AB251" s="53" t="str">
        <f t="shared" si="69"/>
        <v/>
      </c>
      <c r="AC251" s="53" t="str">
        <f>IFERROR(MID(#REF!,SEARCH("@",#REF!),9999),"")</f>
        <v/>
      </c>
      <c r="AD251" s="53" t="str">
        <f t="shared" si="70"/>
        <v/>
      </c>
      <c r="AE251" s="53" t="e">
        <f>IF(#REF!="","",OR(COUNTIF($AH$12:$AH$23,AC251)&gt;0,COUNTIF($AI$12:$AI$16,#REF!)&gt;0))</f>
        <v>#REF!</v>
      </c>
      <c r="AF251" s="53" t="str">
        <f t="shared" si="73"/>
        <v/>
      </c>
      <c r="AG251" s="34" t="str">
        <f t="shared" si="78"/>
        <v/>
      </c>
      <c r="AH251" s="10"/>
      <c r="AI251" s="10"/>
      <c r="AJ251" s="10"/>
    </row>
    <row r="252" spans="2:36" hidden="1" x14ac:dyDescent="0.2">
      <c r="B252" s="11" t="str">
        <f t="shared" si="77"/>
        <v/>
      </c>
      <c r="S252" s="7" t="str">
        <f t="shared" si="76"/>
        <v/>
      </c>
      <c r="T252" s="7" t="b">
        <f t="shared" si="75"/>
        <v>1</v>
      </c>
      <c r="U252" s="53" t="str">
        <f t="shared" si="71"/>
        <v/>
      </c>
      <c r="V252" s="10" t="str">
        <f t="shared" si="67"/>
        <v/>
      </c>
      <c r="W252" s="10" t="str">
        <f t="shared" si="68"/>
        <v/>
      </c>
      <c r="X252" s="53" t="str">
        <f t="shared" si="72"/>
        <v/>
      </c>
      <c r="Y252" s="34" t="str">
        <f t="shared" si="74"/>
        <v/>
      </c>
      <c r="Z252" s="10" t="s">
        <v>322</v>
      </c>
      <c r="AA252" s="10"/>
      <c r="AB252" s="53" t="str">
        <f t="shared" si="69"/>
        <v/>
      </c>
      <c r="AC252" s="53" t="str">
        <f>IFERROR(MID(#REF!,SEARCH("@",#REF!),9999),"")</f>
        <v/>
      </c>
      <c r="AD252" s="53" t="str">
        <f t="shared" si="70"/>
        <v/>
      </c>
      <c r="AE252" s="53" t="e">
        <f>IF(#REF!="","",OR(COUNTIF($AH$12:$AH$23,AC252)&gt;0,COUNTIF($AI$12:$AI$16,#REF!)&gt;0))</f>
        <v>#REF!</v>
      </c>
      <c r="AF252" s="53" t="str">
        <f t="shared" si="73"/>
        <v/>
      </c>
      <c r="AG252" s="34" t="str">
        <f t="shared" si="78"/>
        <v/>
      </c>
      <c r="AH252" s="10"/>
      <c r="AI252" s="10"/>
      <c r="AJ252" s="10"/>
    </row>
    <row r="253" spans="2:36" hidden="1" x14ac:dyDescent="0.2">
      <c r="B253" s="11" t="str">
        <f t="shared" si="77"/>
        <v/>
      </c>
      <c r="S253" s="7" t="str">
        <f t="shared" si="76"/>
        <v/>
      </c>
      <c r="T253" s="7" t="b">
        <f t="shared" si="75"/>
        <v>1</v>
      </c>
      <c r="U253" s="53" t="str">
        <f t="shared" si="71"/>
        <v/>
      </c>
      <c r="V253" s="10" t="str">
        <f t="shared" si="67"/>
        <v/>
      </c>
      <c r="W253" s="10" t="str">
        <f t="shared" si="68"/>
        <v/>
      </c>
      <c r="X253" s="53" t="str">
        <f t="shared" si="72"/>
        <v/>
      </c>
      <c r="Y253" s="34" t="str">
        <f t="shared" si="74"/>
        <v/>
      </c>
      <c r="Z253" s="10" t="s">
        <v>486</v>
      </c>
      <c r="AA253" s="10"/>
      <c r="AB253" s="53" t="str">
        <f t="shared" si="69"/>
        <v/>
      </c>
      <c r="AC253" s="53" t="str">
        <f>IFERROR(MID(#REF!,SEARCH("@",#REF!),9999),"")</f>
        <v/>
      </c>
      <c r="AD253" s="53" t="str">
        <f t="shared" si="70"/>
        <v/>
      </c>
      <c r="AE253" s="53" t="e">
        <f>IF(#REF!="","",OR(COUNTIF($AH$12:$AH$23,AC253)&gt;0,COUNTIF($AI$12:$AI$16,#REF!)&gt;0))</f>
        <v>#REF!</v>
      </c>
      <c r="AF253" s="53" t="str">
        <f t="shared" si="73"/>
        <v/>
      </c>
      <c r="AG253" s="34" t="str">
        <f t="shared" si="78"/>
        <v/>
      </c>
      <c r="AH253" s="10"/>
      <c r="AI253" s="10"/>
      <c r="AJ253" s="10"/>
    </row>
    <row r="254" spans="2:36" hidden="1" x14ac:dyDescent="0.2">
      <c r="B254" s="11" t="str">
        <f t="shared" si="77"/>
        <v/>
      </c>
      <c r="S254" s="7" t="str">
        <f t="shared" si="76"/>
        <v/>
      </c>
      <c r="T254" s="7" t="b">
        <f t="shared" si="75"/>
        <v>1</v>
      </c>
      <c r="U254" s="53" t="str">
        <f t="shared" si="71"/>
        <v/>
      </c>
      <c r="V254" s="10" t="str">
        <f t="shared" si="67"/>
        <v/>
      </c>
      <c r="W254" s="10" t="str">
        <f t="shared" si="68"/>
        <v/>
      </c>
      <c r="X254" s="53" t="str">
        <f t="shared" si="72"/>
        <v/>
      </c>
      <c r="Y254" s="34" t="str">
        <f t="shared" si="74"/>
        <v/>
      </c>
      <c r="Z254" s="10" t="s">
        <v>323</v>
      </c>
      <c r="AA254" s="10"/>
      <c r="AB254" s="53" t="str">
        <f t="shared" si="69"/>
        <v/>
      </c>
      <c r="AC254" s="53" t="str">
        <f>IFERROR(MID(#REF!,SEARCH("@",#REF!),9999),"")</f>
        <v/>
      </c>
      <c r="AD254" s="53" t="str">
        <f t="shared" si="70"/>
        <v/>
      </c>
      <c r="AE254" s="53" t="e">
        <f>IF(#REF!="","",OR(COUNTIF($AH$12:$AH$23,AC254)&gt;0,COUNTIF($AI$12:$AI$16,#REF!)&gt;0))</f>
        <v>#REF!</v>
      </c>
      <c r="AF254" s="53" t="str">
        <f t="shared" si="73"/>
        <v/>
      </c>
      <c r="AG254" s="34" t="str">
        <f t="shared" si="78"/>
        <v/>
      </c>
      <c r="AH254" s="10"/>
      <c r="AI254" s="10"/>
      <c r="AJ254" s="10"/>
    </row>
    <row r="255" spans="2:36" hidden="1" x14ac:dyDescent="0.2">
      <c r="B255" s="11" t="str">
        <f t="shared" si="77"/>
        <v/>
      </c>
      <c r="S255" s="7" t="str">
        <f t="shared" si="76"/>
        <v/>
      </c>
      <c r="T255" s="7" t="b">
        <f t="shared" si="75"/>
        <v>1</v>
      </c>
      <c r="U255" s="53" t="str">
        <f t="shared" si="71"/>
        <v/>
      </c>
      <c r="V255" s="10" t="str">
        <f t="shared" si="67"/>
        <v/>
      </c>
      <c r="W255" s="10" t="str">
        <f t="shared" si="68"/>
        <v/>
      </c>
      <c r="X255" s="53" t="str">
        <f t="shared" si="72"/>
        <v/>
      </c>
      <c r="Y255" s="34" t="str">
        <f t="shared" si="74"/>
        <v/>
      </c>
      <c r="Z255" s="10" t="s">
        <v>324</v>
      </c>
      <c r="AA255" s="10"/>
      <c r="AB255" s="53" t="str">
        <f t="shared" si="69"/>
        <v/>
      </c>
      <c r="AC255" s="53" t="str">
        <f>IFERROR(MID(#REF!,SEARCH("@",#REF!),9999),"")</f>
        <v/>
      </c>
      <c r="AD255" s="53" t="str">
        <f t="shared" si="70"/>
        <v/>
      </c>
      <c r="AE255" s="53" t="e">
        <f>IF(#REF!="","",OR(COUNTIF($AH$12:$AH$23,AC255)&gt;0,COUNTIF($AI$12:$AI$16,#REF!)&gt;0))</f>
        <v>#REF!</v>
      </c>
      <c r="AF255" s="53" t="str">
        <f t="shared" si="73"/>
        <v/>
      </c>
      <c r="AG255" s="34" t="str">
        <f t="shared" si="78"/>
        <v/>
      </c>
      <c r="AH255" s="10"/>
      <c r="AI255" s="10"/>
      <c r="AJ255" s="10"/>
    </row>
    <row r="256" spans="2:36" hidden="1" x14ac:dyDescent="0.2">
      <c r="B256" s="11" t="str">
        <f t="shared" si="77"/>
        <v/>
      </c>
      <c r="S256" s="7" t="str">
        <f t="shared" si="76"/>
        <v/>
      </c>
      <c r="T256" s="7" t="b">
        <f t="shared" si="75"/>
        <v>1</v>
      </c>
      <c r="U256" s="53" t="str">
        <f t="shared" si="71"/>
        <v/>
      </c>
      <c r="V256" s="10" t="str">
        <f t="shared" si="67"/>
        <v/>
      </c>
      <c r="W256" s="10" t="str">
        <f t="shared" si="68"/>
        <v/>
      </c>
      <c r="X256" s="53" t="str">
        <f t="shared" si="72"/>
        <v/>
      </c>
      <c r="Y256" s="34" t="str">
        <f t="shared" si="74"/>
        <v/>
      </c>
      <c r="Z256" s="10" t="s">
        <v>325</v>
      </c>
      <c r="AA256" s="10"/>
      <c r="AB256" s="53" t="str">
        <f t="shared" si="69"/>
        <v/>
      </c>
      <c r="AC256" s="53" t="str">
        <f>IFERROR(MID(#REF!,SEARCH("@",#REF!),9999),"")</f>
        <v/>
      </c>
      <c r="AD256" s="53" t="str">
        <f t="shared" si="70"/>
        <v/>
      </c>
      <c r="AE256" s="53" t="e">
        <f>IF(#REF!="","",OR(COUNTIF($AH$12:$AH$23,AC256)&gt;0,COUNTIF($AI$12:$AI$16,#REF!)&gt;0))</f>
        <v>#REF!</v>
      </c>
      <c r="AF256" s="53" t="str">
        <f t="shared" si="73"/>
        <v/>
      </c>
      <c r="AG256" s="34" t="str">
        <f t="shared" si="78"/>
        <v/>
      </c>
      <c r="AH256" s="10"/>
      <c r="AI256" s="10"/>
      <c r="AJ256" s="10"/>
    </row>
    <row r="257" spans="2:36" hidden="1" x14ac:dyDescent="0.2">
      <c r="B257" s="11" t="str">
        <f t="shared" si="77"/>
        <v/>
      </c>
      <c r="S257" s="7" t="str">
        <f t="shared" si="76"/>
        <v/>
      </c>
      <c r="T257" s="7" t="b">
        <f t="shared" si="75"/>
        <v>1</v>
      </c>
      <c r="U257" s="53" t="str">
        <f t="shared" si="71"/>
        <v/>
      </c>
      <c r="V257" s="10" t="str">
        <f t="shared" si="67"/>
        <v/>
      </c>
      <c r="W257" s="10" t="str">
        <f t="shared" si="68"/>
        <v/>
      </c>
      <c r="X257" s="53" t="str">
        <f t="shared" si="72"/>
        <v/>
      </c>
      <c r="Y257" s="34" t="str">
        <f t="shared" si="74"/>
        <v/>
      </c>
      <c r="Z257" s="10" t="s">
        <v>487</v>
      </c>
      <c r="AA257" s="10"/>
      <c r="AB257" s="53" t="str">
        <f t="shared" si="69"/>
        <v/>
      </c>
      <c r="AC257" s="53" t="str">
        <f>IFERROR(MID(#REF!,SEARCH("@",#REF!),9999),"")</f>
        <v/>
      </c>
      <c r="AD257" s="53" t="str">
        <f t="shared" si="70"/>
        <v/>
      </c>
      <c r="AE257" s="53" t="e">
        <f>IF(#REF!="","",OR(COUNTIF($AH$12:$AH$23,AC257)&gt;0,COUNTIF($AI$12:$AI$16,#REF!)&gt;0))</f>
        <v>#REF!</v>
      </c>
      <c r="AF257" s="53" t="str">
        <f t="shared" si="73"/>
        <v/>
      </c>
      <c r="AG257" s="34" t="str">
        <f t="shared" si="78"/>
        <v/>
      </c>
      <c r="AH257" s="10"/>
      <c r="AI257" s="10"/>
      <c r="AJ257" s="10"/>
    </row>
    <row r="258" spans="2:36" hidden="1" x14ac:dyDescent="0.2">
      <c r="B258" s="11" t="str">
        <f t="shared" si="77"/>
        <v/>
      </c>
      <c r="S258" s="7" t="str">
        <f t="shared" si="76"/>
        <v/>
      </c>
      <c r="T258" s="7" t="b">
        <f t="shared" si="75"/>
        <v>1</v>
      </c>
      <c r="U258" s="53" t="str">
        <f t="shared" si="71"/>
        <v/>
      </c>
      <c r="V258" s="10" t="str">
        <f t="shared" si="67"/>
        <v/>
      </c>
      <c r="W258" s="10" t="str">
        <f t="shared" si="68"/>
        <v/>
      </c>
      <c r="X258" s="53" t="str">
        <f t="shared" si="72"/>
        <v/>
      </c>
      <c r="Y258" s="34" t="str">
        <f t="shared" si="74"/>
        <v/>
      </c>
      <c r="Z258" s="10" t="s">
        <v>326</v>
      </c>
      <c r="AA258" s="10"/>
      <c r="AB258" s="53" t="str">
        <f t="shared" si="69"/>
        <v/>
      </c>
      <c r="AC258" s="53" t="str">
        <f>IFERROR(MID(#REF!,SEARCH("@",#REF!),9999),"")</f>
        <v/>
      </c>
      <c r="AD258" s="53" t="str">
        <f t="shared" si="70"/>
        <v/>
      </c>
      <c r="AE258" s="53" t="e">
        <f>IF(#REF!="","",OR(COUNTIF($AH$12:$AH$23,AC258)&gt;0,COUNTIF($AI$12:$AI$16,#REF!)&gt;0))</f>
        <v>#REF!</v>
      </c>
      <c r="AF258" s="53" t="str">
        <f t="shared" si="73"/>
        <v/>
      </c>
      <c r="AG258" s="34" t="str">
        <f t="shared" si="78"/>
        <v/>
      </c>
      <c r="AH258" s="10"/>
      <c r="AI258" s="10"/>
      <c r="AJ258" s="10"/>
    </row>
    <row r="259" spans="2:36" hidden="1" x14ac:dyDescent="0.2">
      <c r="B259" s="11" t="str">
        <f t="shared" si="77"/>
        <v/>
      </c>
      <c r="S259" s="7" t="str">
        <f t="shared" si="76"/>
        <v/>
      </c>
      <c r="T259" s="7" t="b">
        <f t="shared" si="75"/>
        <v>1</v>
      </c>
      <c r="U259" s="53" t="str">
        <f t="shared" si="71"/>
        <v/>
      </c>
      <c r="V259" s="10" t="str">
        <f t="shared" si="67"/>
        <v/>
      </c>
      <c r="W259" s="10" t="str">
        <f t="shared" si="68"/>
        <v/>
      </c>
      <c r="X259" s="53" t="str">
        <f t="shared" si="72"/>
        <v/>
      </c>
      <c r="Y259" s="34" t="str">
        <f t="shared" si="74"/>
        <v/>
      </c>
      <c r="Z259" s="10" t="s">
        <v>488</v>
      </c>
      <c r="AA259" s="10"/>
      <c r="AB259" s="53" t="str">
        <f t="shared" si="69"/>
        <v/>
      </c>
      <c r="AC259" s="53" t="str">
        <f>IFERROR(MID(#REF!,SEARCH("@",#REF!),9999),"")</f>
        <v/>
      </c>
      <c r="AD259" s="53" t="str">
        <f t="shared" si="70"/>
        <v/>
      </c>
      <c r="AE259" s="53" t="e">
        <f>IF(#REF!="","",OR(COUNTIF($AH$12:$AH$23,AC259)&gt;0,COUNTIF($AI$12:$AI$16,#REF!)&gt;0))</f>
        <v>#REF!</v>
      </c>
      <c r="AF259" s="53" t="str">
        <f t="shared" si="73"/>
        <v/>
      </c>
      <c r="AG259" s="34" t="str">
        <f t="shared" si="78"/>
        <v/>
      </c>
      <c r="AH259" s="10"/>
      <c r="AI259" s="10"/>
      <c r="AJ259" s="10"/>
    </row>
    <row r="260" spans="2:36" hidden="1" x14ac:dyDescent="0.2">
      <c r="B260" s="11" t="str">
        <f t="shared" si="77"/>
        <v/>
      </c>
      <c r="S260" s="7" t="str">
        <f t="shared" si="76"/>
        <v/>
      </c>
      <c r="T260" s="7" t="b">
        <f t="shared" si="75"/>
        <v>1</v>
      </c>
      <c r="U260" s="53" t="str">
        <f t="shared" si="71"/>
        <v/>
      </c>
      <c r="V260" s="10" t="str">
        <f t="shared" si="67"/>
        <v/>
      </c>
      <c r="W260" s="10" t="str">
        <f t="shared" si="68"/>
        <v/>
      </c>
      <c r="X260" s="53" t="str">
        <f t="shared" si="72"/>
        <v/>
      </c>
      <c r="Y260" s="34" t="str">
        <f t="shared" si="74"/>
        <v/>
      </c>
      <c r="Z260" s="10" t="s">
        <v>327</v>
      </c>
      <c r="AA260" s="10"/>
      <c r="AB260" s="53" t="str">
        <f t="shared" si="69"/>
        <v/>
      </c>
      <c r="AC260" s="53" t="str">
        <f>IFERROR(MID(#REF!,SEARCH("@",#REF!),9999),"")</f>
        <v/>
      </c>
      <c r="AD260" s="53" t="str">
        <f t="shared" si="70"/>
        <v/>
      </c>
      <c r="AE260" s="53" t="e">
        <f>IF(#REF!="","",OR(COUNTIF($AH$12:$AH$23,AC260)&gt;0,COUNTIF($AI$12:$AI$16,#REF!)&gt;0))</f>
        <v>#REF!</v>
      </c>
      <c r="AF260" s="53" t="str">
        <f t="shared" si="73"/>
        <v/>
      </c>
      <c r="AG260" s="34" t="str">
        <f t="shared" si="78"/>
        <v/>
      </c>
      <c r="AH260" s="10"/>
      <c r="AI260" s="10"/>
      <c r="AJ260" s="10"/>
    </row>
    <row r="261" spans="2:36" hidden="1" x14ac:dyDescent="0.2">
      <c r="B261" s="11" t="str">
        <f t="shared" si="77"/>
        <v/>
      </c>
      <c r="S261" s="7" t="str">
        <f t="shared" si="76"/>
        <v/>
      </c>
      <c r="T261" s="7" t="b">
        <f t="shared" si="75"/>
        <v>1</v>
      </c>
      <c r="U261" s="53" t="str">
        <f t="shared" si="71"/>
        <v/>
      </c>
      <c r="V261" s="10" t="str">
        <f t="shared" si="67"/>
        <v/>
      </c>
      <c r="W261" s="10" t="str">
        <f t="shared" si="68"/>
        <v/>
      </c>
      <c r="X261" s="53" t="str">
        <f t="shared" si="72"/>
        <v/>
      </c>
      <c r="Y261" s="34" t="str">
        <f t="shared" si="74"/>
        <v/>
      </c>
      <c r="Z261" s="10" t="s">
        <v>328</v>
      </c>
      <c r="AA261" s="10"/>
      <c r="AB261" s="53" t="str">
        <f t="shared" si="69"/>
        <v/>
      </c>
      <c r="AC261" s="53" t="str">
        <f>IFERROR(MID(#REF!,SEARCH("@",#REF!),9999),"")</f>
        <v/>
      </c>
      <c r="AD261" s="53" t="str">
        <f t="shared" si="70"/>
        <v/>
      </c>
      <c r="AE261" s="53" t="e">
        <f>IF(#REF!="","",OR(COUNTIF($AH$12:$AH$23,AC261)&gt;0,COUNTIF($AI$12:$AI$16,#REF!)&gt;0))</f>
        <v>#REF!</v>
      </c>
      <c r="AF261" s="53" t="str">
        <f t="shared" si="73"/>
        <v/>
      </c>
      <c r="AG261" s="34" t="str">
        <f t="shared" si="78"/>
        <v/>
      </c>
      <c r="AH261" s="10"/>
      <c r="AI261" s="10"/>
      <c r="AJ261" s="10"/>
    </row>
    <row r="262" spans="2:36" hidden="1" x14ac:dyDescent="0.2">
      <c r="B262" s="11" t="str">
        <f t="shared" si="77"/>
        <v/>
      </c>
      <c r="S262" s="7" t="str">
        <f t="shared" si="76"/>
        <v/>
      </c>
      <c r="T262" s="7" t="b">
        <f t="shared" si="75"/>
        <v>1</v>
      </c>
      <c r="U262" s="53" t="str">
        <f t="shared" si="71"/>
        <v/>
      </c>
      <c r="V262" s="10" t="str">
        <f t="shared" si="67"/>
        <v/>
      </c>
      <c r="W262" s="10" t="str">
        <f t="shared" si="68"/>
        <v/>
      </c>
      <c r="X262" s="53" t="str">
        <f t="shared" si="72"/>
        <v/>
      </c>
      <c r="Y262" s="34" t="str">
        <f t="shared" si="74"/>
        <v/>
      </c>
      <c r="Z262" s="10" t="s">
        <v>329</v>
      </c>
      <c r="AA262" s="10"/>
      <c r="AB262" s="53" t="str">
        <f t="shared" si="69"/>
        <v/>
      </c>
      <c r="AC262" s="53" t="str">
        <f>IFERROR(MID(#REF!,SEARCH("@",#REF!),9999),"")</f>
        <v/>
      </c>
      <c r="AD262" s="53" t="str">
        <f t="shared" si="70"/>
        <v/>
      </c>
      <c r="AE262" s="53" t="e">
        <f>IF(#REF!="","",OR(COUNTIF($AH$12:$AH$23,AC262)&gt;0,COUNTIF($AI$12:$AI$16,#REF!)&gt;0))</f>
        <v>#REF!</v>
      </c>
      <c r="AF262" s="53" t="str">
        <f t="shared" si="73"/>
        <v/>
      </c>
      <c r="AG262" s="34" t="str">
        <f t="shared" si="78"/>
        <v/>
      </c>
      <c r="AH262" s="10"/>
      <c r="AI262" s="10"/>
      <c r="AJ262" s="10"/>
    </row>
    <row r="263" spans="2:36" hidden="1" x14ac:dyDescent="0.2">
      <c r="B263" s="11" t="str">
        <f t="shared" si="77"/>
        <v/>
      </c>
      <c r="S263" s="7" t="str">
        <f t="shared" si="76"/>
        <v/>
      </c>
      <c r="T263" s="7" t="b">
        <f t="shared" si="75"/>
        <v>1</v>
      </c>
      <c r="U263" s="53" t="str">
        <f t="shared" si="71"/>
        <v/>
      </c>
      <c r="V263" s="10" t="str">
        <f t="shared" si="67"/>
        <v/>
      </c>
      <c r="W263" s="10" t="str">
        <f t="shared" si="68"/>
        <v/>
      </c>
      <c r="X263" s="53" t="str">
        <f t="shared" si="72"/>
        <v/>
      </c>
      <c r="Y263" s="34" t="str">
        <f t="shared" si="74"/>
        <v/>
      </c>
      <c r="Z263" s="10" t="s">
        <v>330</v>
      </c>
      <c r="AA263" s="10"/>
      <c r="AB263" s="53" t="str">
        <f t="shared" si="69"/>
        <v/>
      </c>
      <c r="AC263" s="53" t="str">
        <f>IFERROR(MID(#REF!,SEARCH("@",#REF!),9999),"")</f>
        <v/>
      </c>
      <c r="AD263" s="53" t="str">
        <f t="shared" si="70"/>
        <v/>
      </c>
      <c r="AE263" s="53" t="e">
        <f>IF(#REF!="","",OR(COUNTIF($AH$12:$AH$23,AC263)&gt;0,COUNTIF($AI$12:$AI$16,#REF!)&gt;0))</f>
        <v>#REF!</v>
      </c>
      <c r="AF263" s="53" t="str">
        <f t="shared" si="73"/>
        <v/>
      </c>
      <c r="AG263" s="34" t="str">
        <f t="shared" si="78"/>
        <v/>
      </c>
      <c r="AH263" s="10"/>
      <c r="AI263" s="10"/>
      <c r="AJ263" s="10"/>
    </row>
    <row r="264" spans="2:36" hidden="1" x14ac:dyDescent="0.2">
      <c r="B264" s="11" t="str">
        <f t="shared" si="77"/>
        <v/>
      </c>
      <c r="S264" s="7" t="str">
        <f t="shared" si="76"/>
        <v/>
      </c>
      <c r="T264" s="7" t="b">
        <f t="shared" si="75"/>
        <v>1</v>
      </c>
      <c r="U264" s="53" t="str">
        <f t="shared" si="71"/>
        <v/>
      </c>
      <c r="V264" s="10" t="str">
        <f t="shared" si="67"/>
        <v/>
      </c>
      <c r="W264" s="10" t="str">
        <f t="shared" si="68"/>
        <v/>
      </c>
      <c r="X264" s="53" t="str">
        <f t="shared" si="72"/>
        <v/>
      </c>
      <c r="Y264" s="34" t="str">
        <f t="shared" si="74"/>
        <v/>
      </c>
      <c r="Z264" s="10" t="s">
        <v>331</v>
      </c>
      <c r="AA264" s="10"/>
      <c r="AB264" s="53" t="str">
        <f t="shared" si="69"/>
        <v/>
      </c>
      <c r="AC264" s="53" t="str">
        <f>IFERROR(MID(#REF!,SEARCH("@",#REF!),9999),"")</f>
        <v/>
      </c>
      <c r="AD264" s="53" t="str">
        <f t="shared" si="70"/>
        <v/>
      </c>
      <c r="AE264" s="53" t="e">
        <f>IF(#REF!="","",OR(COUNTIF($AH$12:$AH$23,AC264)&gt;0,COUNTIF($AI$12:$AI$16,#REF!)&gt;0))</f>
        <v>#REF!</v>
      </c>
      <c r="AF264" s="53" t="str">
        <f t="shared" si="73"/>
        <v/>
      </c>
      <c r="AG264" s="34" t="str">
        <f t="shared" si="78"/>
        <v/>
      </c>
      <c r="AH264" s="10"/>
      <c r="AI264" s="10"/>
      <c r="AJ264" s="10"/>
    </row>
    <row r="265" spans="2:36" hidden="1" x14ac:dyDescent="0.2">
      <c r="B265" s="11" t="str">
        <f t="shared" ref="B265:B295" si="79">Y265</f>
        <v/>
      </c>
      <c r="S265" s="7" t="str">
        <f t="shared" si="76"/>
        <v/>
      </c>
      <c r="T265" s="7" t="b">
        <f t="shared" si="75"/>
        <v>1</v>
      </c>
      <c r="U265" s="53" t="str">
        <f t="shared" si="71"/>
        <v/>
      </c>
      <c r="V265" s="10" t="str">
        <f t="shared" si="67"/>
        <v/>
      </c>
      <c r="W265" s="10" t="str">
        <f t="shared" si="68"/>
        <v/>
      </c>
      <c r="X265" s="53" t="str">
        <f t="shared" si="72"/>
        <v/>
      </c>
      <c r="Y265" s="34" t="str">
        <f t="shared" si="74"/>
        <v/>
      </c>
      <c r="Z265" s="10" t="s">
        <v>332</v>
      </c>
      <c r="AA265" s="10"/>
      <c r="AB265" s="53" t="str">
        <f t="shared" si="69"/>
        <v/>
      </c>
      <c r="AC265" s="53" t="str">
        <f>IFERROR(MID(#REF!,SEARCH("@",#REF!),9999),"")</f>
        <v/>
      </c>
      <c r="AD265" s="53" t="str">
        <f t="shared" si="70"/>
        <v/>
      </c>
      <c r="AE265" s="53" t="e">
        <f>IF(#REF!="","",OR(COUNTIF($AH$12:$AH$23,AC265)&gt;0,COUNTIF($AI$12:$AI$16,#REF!)&gt;0))</f>
        <v>#REF!</v>
      </c>
      <c r="AF265" s="53" t="str">
        <f t="shared" si="73"/>
        <v/>
      </c>
      <c r="AG265" s="34" t="str">
        <f t="shared" ref="AG265:AG296" si="80">IF(I265="","",OR(COUNTIF($AH$12:$AH$23,AB265)&gt;0,COUNTIF($AI$12:$AI$15,I265)&gt;0))</f>
        <v/>
      </c>
      <c r="AH265" s="10"/>
      <c r="AI265" s="10"/>
      <c r="AJ265" s="10"/>
    </row>
    <row r="266" spans="2:36" hidden="1" x14ac:dyDescent="0.2">
      <c r="B266" s="11" t="str">
        <f t="shared" si="79"/>
        <v/>
      </c>
      <c r="S266" s="7" t="str">
        <f t="shared" si="76"/>
        <v/>
      </c>
      <c r="T266" s="7" t="b">
        <f t="shared" si="75"/>
        <v>1</v>
      </c>
      <c r="U266" s="53" t="str">
        <f t="shared" si="71"/>
        <v/>
      </c>
      <c r="V266" s="10" t="str">
        <f t="shared" si="67"/>
        <v/>
      </c>
      <c r="W266" s="10" t="str">
        <f t="shared" si="68"/>
        <v/>
      </c>
      <c r="X266" s="53" t="str">
        <f t="shared" si="72"/>
        <v/>
      </c>
      <c r="Y266" s="34" t="str">
        <f t="shared" si="74"/>
        <v/>
      </c>
      <c r="Z266" s="10" t="s">
        <v>489</v>
      </c>
      <c r="AA266" s="10"/>
      <c r="AB266" s="53" t="str">
        <f t="shared" si="69"/>
        <v/>
      </c>
      <c r="AC266" s="53" t="str">
        <f>IFERROR(MID(#REF!,SEARCH("@",#REF!),9999),"")</f>
        <v/>
      </c>
      <c r="AD266" s="53" t="str">
        <f t="shared" si="70"/>
        <v/>
      </c>
      <c r="AE266" s="53" t="e">
        <f>IF(#REF!="","",OR(COUNTIF($AH$12:$AH$23,AC266)&gt;0,COUNTIF($AI$12:$AI$16,#REF!)&gt;0))</f>
        <v>#REF!</v>
      </c>
      <c r="AF266" s="53" t="str">
        <f t="shared" si="73"/>
        <v/>
      </c>
      <c r="AG266" s="34" t="str">
        <f t="shared" si="80"/>
        <v/>
      </c>
      <c r="AH266" s="10"/>
      <c r="AI266" s="10"/>
      <c r="AJ266" s="10"/>
    </row>
    <row r="267" spans="2:36" hidden="1" x14ac:dyDescent="0.2">
      <c r="B267" s="11" t="str">
        <f t="shared" si="79"/>
        <v/>
      </c>
      <c r="S267" s="7" t="str">
        <f t="shared" si="76"/>
        <v/>
      </c>
      <c r="T267" s="7" t="b">
        <f t="shared" si="75"/>
        <v>1</v>
      </c>
      <c r="U267" s="53" t="str">
        <f t="shared" si="71"/>
        <v/>
      </c>
      <c r="V267" s="10" t="str">
        <f t="shared" si="67"/>
        <v/>
      </c>
      <c r="W267" s="10" t="str">
        <f t="shared" si="68"/>
        <v/>
      </c>
      <c r="X267" s="53" t="str">
        <f t="shared" si="72"/>
        <v/>
      </c>
      <c r="Y267" s="34" t="str">
        <f t="shared" si="74"/>
        <v/>
      </c>
      <c r="Z267" s="10" t="s">
        <v>333</v>
      </c>
      <c r="AA267" s="10"/>
      <c r="AB267" s="53" t="str">
        <f t="shared" si="69"/>
        <v/>
      </c>
      <c r="AC267" s="53" t="str">
        <f>IFERROR(MID(#REF!,SEARCH("@",#REF!),9999),"")</f>
        <v/>
      </c>
      <c r="AD267" s="53" t="str">
        <f t="shared" si="70"/>
        <v/>
      </c>
      <c r="AE267" s="53" t="e">
        <f>IF(#REF!="","",OR(COUNTIF($AH$12:$AH$23,AC267)&gt;0,COUNTIF($AI$12:$AI$16,#REF!)&gt;0))</f>
        <v>#REF!</v>
      </c>
      <c r="AF267" s="53" t="str">
        <f t="shared" si="73"/>
        <v/>
      </c>
      <c r="AG267" s="34" t="str">
        <f t="shared" si="80"/>
        <v/>
      </c>
      <c r="AH267" s="10"/>
      <c r="AI267" s="10"/>
      <c r="AJ267" s="10"/>
    </row>
    <row r="268" spans="2:36" hidden="1" x14ac:dyDescent="0.2">
      <c r="B268" s="11" t="str">
        <f t="shared" si="79"/>
        <v/>
      </c>
      <c r="S268" s="7" t="str">
        <f t="shared" si="76"/>
        <v/>
      </c>
      <c r="T268" s="7" t="b">
        <f t="shared" si="75"/>
        <v>1</v>
      </c>
      <c r="U268" s="53" t="str">
        <f t="shared" si="71"/>
        <v/>
      </c>
      <c r="V268" s="10" t="str">
        <f t="shared" ref="V268:V295" si="81">IF(T268=TRUE,"",IF(J268="",TRUE,ISNUMBER(TRIM(J268)*1)))</f>
        <v/>
      </c>
      <c r="W268" s="10" t="str">
        <f t="shared" ref="W268:W295" si="82">IF(T268=TRUE,"",N268&gt;=L268)</f>
        <v/>
      </c>
      <c r="X268" s="53" t="str">
        <f t="shared" si="72"/>
        <v/>
      </c>
      <c r="Y268" s="34" t="str">
        <f t="shared" si="74"/>
        <v/>
      </c>
      <c r="Z268" s="10" t="s">
        <v>334</v>
      </c>
      <c r="AA268" s="10"/>
      <c r="AB268" s="53" t="str">
        <f t="shared" ref="AB268:AB295" si="83">IFERROR(MID(I268,SEARCH("@",I268),9999),"")</f>
        <v/>
      </c>
      <c r="AC268" s="53" t="str">
        <f>IFERROR(MID(#REF!,SEARCH("@",#REF!),9999),"")</f>
        <v/>
      </c>
      <c r="AD268" s="53" t="str">
        <f t="shared" ref="AD268:AD331" si="84">IFERROR(LEFT(R268,SEARCH("@",R268)),"")</f>
        <v/>
      </c>
      <c r="AE268" s="53" t="e">
        <f>IF(#REF!="","",OR(COUNTIF($AH$12:$AH$23,AC268)&gt;0,COUNTIF($AI$12:$AI$16,#REF!)&gt;0))</f>
        <v>#REF!</v>
      </c>
      <c r="AF268" s="53" t="str">
        <f t="shared" si="73"/>
        <v/>
      </c>
      <c r="AG268" s="34" t="str">
        <f t="shared" si="80"/>
        <v/>
      </c>
      <c r="AH268" s="10"/>
      <c r="AI268" s="10"/>
      <c r="AJ268" s="10"/>
    </row>
    <row r="269" spans="2:36" hidden="1" x14ac:dyDescent="0.2">
      <c r="B269" s="11" t="str">
        <f t="shared" si="79"/>
        <v/>
      </c>
      <c r="S269" s="7" t="str">
        <f t="shared" si="76"/>
        <v/>
      </c>
      <c r="T269" s="7" t="b">
        <f t="shared" si="75"/>
        <v>1</v>
      </c>
      <c r="U269" s="53" t="str">
        <f t="shared" ref="U269:U295" si="85">IF(T269=TRUE,"",ISNUMBER(TRIM(H269)*1))</f>
        <v/>
      </c>
      <c r="V269" s="10" t="str">
        <f t="shared" si="81"/>
        <v/>
      </c>
      <c r="W269" s="10" t="str">
        <f t="shared" si="82"/>
        <v/>
      </c>
      <c r="X269" s="53" t="str">
        <f t="shared" ref="X269:X332" si="86">IF(AND(D269=0,E269=0,F269=0,G269=0,H269=0,I269=0,J269=0,L269=0,M269=0,N269=0,O269=0,P269=0,Q269=0,R269=0),"",AND(D269&lt;&gt;0,E269&lt;&gt;0,F269&lt;&gt;0,G269&lt;&gt;0,H269&lt;&gt;0,I269&lt;&gt;0,J269&lt;&gt;0,L269&lt;&gt;0,M269&lt;&gt;0,N269&lt;&gt;0,O269&lt;&gt;0,P269&lt;&gt;0,Q269&lt;&gt;0,R269&lt;&gt;0))</f>
        <v/>
      </c>
      <c r="Y269" s="34" t="str">
        <f t="shared" si="74"/>
        <v/>
      </c>
      <c r="Z269" s="10" t="s">
        <v>335</v>
      </c>
      <c r="AA269" s="10"/>
      <c r="AB269" s="53" t="str">
        <f t="shared" si="83"/>
        <v/>
      </c>
      <c r="AC269" s="53" t="str">
        <f>IFERROR(MID(#REF!,SEARCH("@",#REF!),9999),"")</f>
        <v/>
      </c>
      <c r="AD269" s="53" t="str">
        <f t="shared" si="84"/>
        <v/>
      </c>
      <c r="AE269" s="53" t="e">
        <f>IF(#REF!="","",OR(COUNTIF($AH$12:$AH$23,AC269)&gt;0,COUNTIF($AI$12:$AI$16,#REF!)&gt;0))</f>
        <v>#REF!</v>
      </c>
      <c r="AF269" s="53" t="str">
        <f t="shared" ref="AF269:AF332" si="87">IF(R269="","",OR(COUNTIF($AJ$12:$AJ$14,AD269)))</f>
        <v/>
      </c>
      <c r="AG269" s="34" t="str">
        <f t="shared" si="80"/>
        <v/>
      </c>
      <c r="AH269" s="10"/>
      <c r="AI269" s="10"/>
      <c r="AJ269" s="10"/>
    </row>
    <row r="270" spans="2:36" hidden="1" x14ac:dyDescent="0.2">
      <c r="B270" s="11" t="str">
        <f t="shared" si="79"/>
        <v/>
      </c>
      <c r="S270" s="7" t="str">
        <f t="shared" si="76"/>
        <v/>
      </c>
      <c r="T270" s="7" t="b">
        <f t="shared" si="75"/>
        <v>1</v>
      </c>
      <c r="U270" s="53" t="str">
        <f t="shared" si="85"/>
        <v/>
      </c>
      <c r="V270" s="10" t="str">
        <f t="shared" si="81"/>
        <v/>
      </c>
      <c r="W270" s="10" t="str">
        <f t="shared" si="82"/>
        <v/>
      </c>
      <c r="X270" s="53" t="str">
        <f t="shared" si="86"/>
        <v/>
      </c>
      <c r="Y270" s="34" t="str">
        <f t="shared" ref="Y270:Y333" si="88">IF(AO270="",IF(T270=TRUE,"",IF(AF270=FALSE,(AND(U270,V270,W270,X270,AG270)))))</f>
        <v/>
      </c>
      <c r="Z270" s="10" t="s">
        <v>336</v>
      </c>
      <c r="AA270" s="10"/>
      <c r="AB270" s="53" t="str">
        <f t="shared" si="83"/>
        <v/>
      </c>
      <c r="AC270" s="53" t="str">
        <f>IFERROR(MID(#REF!,SEARCH("@",#REF!),9999),"")</f>
        <v/>
      </c>
      <c r="AD270" s="53" t="str">
        <f t="shared" si="84"/>
        <v/>
      </c>
      <c r="AE270" s="53" t="e">
        <f>IF(#REF!="","",OR(COUNTIF($AH$12:$AH$23,AC270)&gt;0,COUNTIF($AI$12:$AI$16,#REF!)&gt;0))</f>
        <v>#REF!</v>
      </c>
      <c r="AF270" s="53" t="str">
        <f t="shared" si="87"/>
        <v/>
      </c>
      <c r="AG270" s="34" t="str">
        <f t="shared" si="80"/>
        <v/>
      </c>
      <c r="AH270" s="10"/>
      <c r="AI270" s="10"/>
      <c r="AJ270" s="10"/>
    </row>
    <row r="271" spans="2:36" hidden="1" x14ac:dyDescent="0.2">
      <c r="B271" s="11" t="str">
        <f t="shared" si="79"/>
        <v/>
      </c>
      <c r="S271" s="7" t="str">
        <f t="shared" si="76"/>
        <v/>
      </c>
      <c r="T271" s="7" t="b">
        <f t="shared" si="75"/>
        <v>1</v>
      </c>
      <c r="U271" s="53" t="str">
        <f t="shared" si="85"/>
        <v/>
      </c>
      <c r="V271" s="10" t="str">
        <f t="shared" si="81"/>
        <v/>
      </c>
      <c r="W271" s="10" t="str">
        <f t="shared" si="82"/>
        <v/>
      </c>
      <c r="X271" s="53" t="str">
        <f t="shared" si="86"/>
        <v/>
      </c>
      <c r="Y271" s="34" t="str">
        <f t="shared" si="88"/>
        <v/>
      </c>
      <c r="Z271" s="10" t="s">
        <v>337</v>
      </c>
      <c r="AA271" s="10"/>
      <c r="AB271" s="10" t="str">
        <f t="shared" si="83"/>
        <v/>
      </c>
      <c r="AC271" s="53" t="str">
        <f>IFERROR(MID(#REF!,SEARCH("@",#REF!),9999),"")</f>
        <v/>
      </c>
      <c r="AD271" s="53" t="str">
        <f t="shared" si="84"/>
        <v/>
      </c>
      <c r="AE271" s="53" t="e">
        <f>IF(#REF!="","",OR(COUNTIF($AH$12:$AH$23,AC271)&gt;0,COUNTIF($AI$12:$AI$16,#REF!)&gt;0))</f>
        <v>#REF!</v>
      </c>
      <c r="AF271" s="53" t="str">
        <f t="shared" si="87"/>
        <v/>
      </c>
      <c r="AG271" s="34" t="str">
        <f t="shared" si="80"/>
        <v/>
      </c>
      <c r="AH271" s="10"/>
      <c r="AI271" s="10"/>
      <c r="AJ271" s="10"/>
    </row>
    <row r="272" spans="2:36" hidden="1" x14ac:dyDescent="0.2">
      <c r="B272" s="11" t="str">
        <f t="shared" si="79"/>
        <v/>
      </c>
      <c r="S272" s="7" t="str">
        <f t="shared" si="76"/>
        <v/>
      </c>
      <c r="T272" s="7" t="b">
        <f t="shared" ref="T272:T295" si="89">COUNTBLANK(D272:R272)&gt;$U$10</f>
        <v>1</v>
      </c>
      <c r="U272" s="53" t="str">
        <f t="shared" si="85"/>
        <v/>
      </c>
      <c r="V272" s="10" t="str">
        <f t="shared" si="81"/>
        <v/>
      </c>
      <c r="W272" s="10" t="str">
        <f t="shared" si="82"/>
        <v/>
      </c>
      <c r="X272" s="53" t="str">
        <f t="shared" si="86"/>
        <v/>
      </c>
      <c r="Y272" s="34" t="str">
        <f t="shared" si="88"/>
        <v/>
      </c>
      <c r="Z272" s="10" t="s">
        <v>338</v>
      </c>
      <c r="AA272" s="10"/>
      <c r="AB272" s="10" t="str">
        <f t="shared" si="83"/>
        <v/>
      </c>
      <c r="AC272" s="53" t="str">
        <f>IFERROR(MID(#REF!,SEARCH("@",#REF!),9999),"")</f>
        <v/>
      </c>
      <c r="AD272" s="53" t="str">
        <f t="shared" si="84"/>
        <v/>
      </c>
      <c r="AE272" s="53" t="e">
        <f>IF(#REF!="","",OR(COUNTIF($AH$12:$AH$23,AC272)&gt;0,COUNTIF($AI$12:$AI$16,#REF!)&gt;0))</f>
        <v>#REF!</v>
      </c>
      <c r="AF272" s="53" t="str">
        <f t="shared" si="87"/>
        <v/>
      </c>
      <c r="AG272" s="34" t="str">
        <f t="shared" si="80"/>
        <v/>
      </c>
      <c r="AH272" s="10"/>
      <c r="AI272" s="10"/>
      <c r="AJ272" s="10"/>
    </row>
    <row r="273" spans="2:36" hidden="1" x14ac:dyDescent="0.2">
      <c r="B273" s="11" t="str">
        <f t="shared" si="79"/>
        <v/>
      </c>
      <c r="S273" s="7" t="str">
        <f t="shared" si="76"/>
        <v/>
      </c>
      <c r="T273" s="7" t="b">
        <f t="shared" si="89"/>
        <v>1</v>
      </c>
      <c r="U273" s="53" t="str">
        <f t="shared" si="85"/>
        <v/>
      </c>
      <c r="V273" s="10" t="str">
        <f t="shared" si="81"/>
        <v/>
      </c>
      <c r="W273" s="10" t="str">
        <f t="shared" si="82"/>
        <v/>
      </c>
      <c r="X273" s="53" t="str">
        <f t="shared" si="86"/>
        <v/>
      </c>
      <c r="Y273" s="34" t="str">
        <f t="shared" si="88"/>
        <v/>
      </c>
      <c r="Z273" s="10" t="s">
        <v>339</v>
      </c>
      <c r="AA273" s="10"/>
      <c r="AB273" s="10" t="str">
        <f t="shared" si="83"/>
        <v/>
      </c>
      <c r="AC273" s="53" t="str">
        <f>IFERROR(MID(#REF!,SEARCH("@",#REF!),9999),"")</f>
        <v/>
      </c>
      <c r="AD273" s="53" t="str">
        <f t="shared" si="84"/>
        <v/>
      </c>
      <c r="AE273" s="53" t="e">
        <f>IF(#REF!="","",OR(COUNTIF($AH$12:$AH$23,AC273)&gt;0,COUNTIF($AI$12:$AI$16,#REF!)&gt;0))</f>
        <v>#REF!</v>
      </c>
      <c r="AF273" s="53" t="str">
        <f t="shared" si="87"/>
        <v/>
      </c>
      <c r="AG273" s="34" t="str">
        <f t="shared" si="80"/>
        <v/>
      </c>
      <c r="AH273" s="10"/>
      <c r="AI273" s="10"/>
      <c r="AJ273" s="10"/>
    </row>
    <row r="274" spans="2:36" hidden="1" x14ac:dyDescent="0.2">
      <c r="B274" s="11" t="str">
        <f t="shared" si="79"/>
        <v/>
      </c>
      <c r="S274" s="7" t="str">
        <f t="shared" si="76"/>
        <v/>
      </c>
      <c r="T274" s="7" t="b">
        <f t="shared" si="89"/>
        <v>1</v>
      </c>
      <c r="U274" s="53" t="str">
        <f t="shared" si="85"/>
        <v/>
      </c>
      <c r="V274" s="10" t="str">
        <f t="shared" si="81"/>
        <v/>
      </c>
      <c r="W274" s="10" t="str">
        <f t="shared" si="82"/>
        <v/>
      </c>
      <c r="X274" s="53" t="str">
        <f t="shared" si="86"/>
        <v/>
      </c>
      <c r="Y274" s="34" t="str">
        <f t="shared" si="88"/>
        <v/>
      </c>
      <c r="Z274" s="10" t="s">
        <v>340</v>
      </c>
      <c r="AA274" s="10"/>
      <c r="AB274" s="10" t="str">
        <f t="shared" si="83"/>
        <v/>
      </c>
      <c r="AC274" s="53" t="str">
        <f>IFERROR(MID(#REF!,SEARCH("@",#REF!),9999),"")</f>
        <v/>
      </c>
      <c r="AD274" s="53" t="str">
        <f t="shared" si="84"/>
        <v/>
      </c>
      <c r="AE274" s="53" t="e">
        <f>IF(#REF!="","",OR(COUNTIF($AH$12:$AH$23,AC274)&gt;0,COUNTIF($AI$12:$AI$16,#REF!)&gt;0))</f>
        <v>#REF!</v>
      </c>
      <c r="AF274" s="53" t="str">
        <f t="shared" si="87"/>
        <v/>
      </c>
      <c r="AG274" s="34" t="str">
        <f t="shared" si="80"/>
        <v/>
      </c>
      <c r="AH274" s="10"/>
      <c r="AI274" s="10"/>
      <c r="AJ274" s="10"/>
    </row>
    <row r="275" spans="2:36" hidden="1" x14ac:dyDescent="0.2">
      <c r="B275" s="11" t="str">
        <f t="shared" si="79"/>
        <v/>
      </c>
      <c r="S275" s="7" t="str">
        <f t="shared" si="76"/>
        <v/>
      </c>
      <c r="T275" s="7" t="b">
        <f t="shared" si="89"/>
        <v>1</v>
      </c>
      <c r="U275" s="53" t="str">
        <f t="shared" si="85"/>
        <v/>
      </c>
      <c r="V275" s="10" t="str">
        <f t="shared" si="81"/>
        <v/>
      </c>
      <c r="W275" s="10" t="str">
        <f t="shared" si="82"/>
        <v/>
      </c>
      <c r="X275" s="53" t="str">
        <f t="shared" si="86"/>
        <v/>
      </c>
      <c r="Y275" s="34" t="str">
        <f t="shared" si="88"/>
        <v/>
      </c>
      <c r="Z275" s="10" t="s">
        <v>490</v>
      </c>
      <c r="AA275" s="10"/>
      <c r="AB275" s="10" t="str">
        <f t="shared" si="83"/>
        <v/>
      </c>
      <c r="AC275" s="53" t="str">
        <f>IFERROR(MID(#REF!,SEARCH("@",#REF!),9999),"")</f>
        <v/>
      </c>
      <c r="AD275" s="53" t="str">
        <f t="shared" si="84"/>
        <v/>
      </c>
      <c r="AE275" s="53" t="e">
        <f>IF(#REF!="","",OR(COUNTIF($AH$12:$AH$23,AC275)&gt;0,COUNTIF($AI$12:$AI$16,#REF!)&gt;0))</f>
        <v>#REF!</v>
      </c>
      <c r="AF275" s="53" t="str">
        <f t="shared" si="87"/>
        <v/>
      </c>
      <c r="AG275" s="34" t="str">
        <f t="shared" si="80"/>
        <v/>
      </c>
      <c r="AH275" s="10"/>
      <c r="AI275" s="10"/>
      <c r="AJ275" s="10"/>
    </row>
    <row r="276" spans="2:36" hidden="1" x14ac:dyDescent="0.2">
      <c r="B276" s="11" t="str">
        <f t="shared" si="79"/>
        <v/>
      </c>
      <c r="S276" s="7" t="str">
        <f t="shared" si="76"/>
        <v/>
      </c>
      <c r="T276" s="7" t="b">
        <f t="shared" si="89"/>
        <v>1</v>
      </c>
      <c r="U276" s="53" t="str">
        <f t="shared" si="85"/>
        <v/>
      </c>
      <c r="V276" s="10" t="str">
        <f t="shared" si="81"/>
        <v/>
      </c>
      <c r="W276" s="10" t="str">
        <f t="shared" si="82"/>
        <v/>
      </c>
      <c r="X276" s="53" t="str">
        <f t="shared" si="86"/>
        <v/>
      </c>
      <c r="Y276" s="34" t="str">
        <f t="shared" si="88"/>
        <v/>
      </c>
      <c r="Z276" s="10" t="s">
        <v>341</v>
      </c>
      <c r="AA276" s="10"/>
      <c r="AB276" s="10" t="str">
        <f t="shared" si="83"/>
        <v/>
      </c>
      <c r="AC276" s="53" t="str">
        <f>IFERROR(MID(#REF!,SEARCH("@",#REF!),9999),"")</f>
        <v/>
      </c>
      <c r="AD276" s="53" t="str">
        <f t="shared" si="84"/>
        <v/>
      </c>
      <c r="AE276" s="53" t="e">
        <f>IF(#REF!="","",OR(COUNTIF($AH$12:$AH$23,AC276)&gt;0,COUNTIF($AI$12:$AI$16,#REF!)&gt;0))</f>
        <v>#REF!</v>
      </c>
      <c r="AF276" s="53" t="str">
        <f t="shared" si="87"/>
        <v/>
      </c>
      <c r="AG276" s="34" t="str">
        <f t="shared" si="80"/>
        <v/>
      </c>
      <c r="AH276" s="10"/>
      <c r="AI276" s="10"/>
      <c r="AJ276" s="10"/>
    </row>
    <row r="277" spans="2:36" hidden="1" x14ac:dyDescent="0.2">
      <c r="B277" s="11" t="str">
        <f t="shared" si="79"/>
        <v/>
      </c>
      <c r="S277" s="7" t="str">
        <f t="shared" si="76"/>
        <v/>
      </c>
      <c r="T277" s="7" t="b">
        <f t="shared" si="89"/>
        <v>1</v>
      </c>
      <c r="U277" s="53" t="str">
        <f t="shared" si="85"/>
        <v/>
      </c>
      <c r="V277" s="10" t="str">
        <f t="shared" si="81"/>
        <v/>
      </c>
      <c r="W277" s="10" t="str">
        <f t="shared" si="82"/>
        <v/>
      </c>
      <c r="X277" s="53" t="str">
        <f t="shared" si="86"/>
        <v/>
      </c>
      <c r="Y277" s="34" t="str">
        <f t="shared" si="88"/>
        <v/>
      </c>
      <c r="Z277" s="10" t="s">
        <v>491</v>
      </c>
      <c r="AA277" s="10"/>
      <c r="AB277" s="10" t="str">
        <f t="shared" si="83"/>
        <v/>
      </c>
      <c r="AC277" s="53" t="str">
        <f>IFERROR(MID(#REF!,SEARCH("@",#REF!),9999),"")</f>
        <v/>
      </c>
      <c r="AD277" s="53" t="str">
        <f t="shared" si="84"/>
        <v/>
      </c>
      <c r="AE277" s="53" t="e">
        <f>IF(#REF!="","",OR(COUNTIF($AH$12:$AH$23,AC277)&gt;0,COUNTIF($AI$12:$AI$16,#REF!)&gt;0))</f>
        <v>#REF!</v>
      </c>
      <c r="AF277" s="53" t="str">
        <f t="shared" si="87"/>
        <v/>
      </c>
      <c r="AG277" s="34" t="str">
        <f t="shared" si="80"/>
        <v/>
      </c>
      <c r="AH277" s="10"/>
      <c r="AI277" s="10"/>
      <c r="AJ277" s="10"/>
    </row>
    <row r="278" spans="2:36" hidden="1" x14ac:dyDescent="0.2">
      <c r="B278" s="11" t="str">
        <f t="shared" si="79"/>
        <v/>
      </c>
      <c r="S278" s="7" t="str">
        <f t="shared" si="76"/>
        <v/>
      </c>
      <c r="T278" s="7" t="b">
        <f t="shared" si="89"/>
        <v>1</v>
      </c>
      <c r="U278" s="53" t="str">
        <f t="shared" si="85"/>
        <v/>
      </c>
      <c r="V278" s="10" t="str">
        <f t="shared" si="81"/>
        <v/>
      </c>
      <c r="W278" s="10" t="str">
        <f t="shared" si="82"/>
        <v/>
      </c>
      <c r="X278" s="53" t="str">
        <f t="shared" si="86"/>
        <v/>
      </c>
      <c r="Y278" s="34" t="str">
        <f t="shared" si="88"/>
        <v/>
      </c>
      <c r="Z278" s="10" t="s">
        <v>342</v>
      </c>
      <c r="AA278" s="10"/>
      <c r="AB278" s="10" t="str">
        <f t="shared" si="83"/>
        <v/>
      </c>
      <c r="AC278" s="53" t="str">
        <f>IFERROR(MID(#REF!,SEARCH("@",#REF!),9999),"")</f>
        <v/>
      </c>
      <c r="AD278" s="53" t="str">
        <f t="shared" si="84"/>
        <v/>
      </c>
      <c r="AE278" s="53" t="e">
        <f>IF(#REF!="","",OR(COUNTIF($AH$12:$AH$23,AC278)&gt;0,COUNTIF($AI$12:$AI$16,#REF!)&gt;0))</f>
        <v>#REF!</v>
      </c>
      <c r="AF278" s="53" t="str">
        <f t="shared" si="87"/>
        <v/>
      </c>
      <c r="AG278" s="34" t="str">
        <f t="shared" si="80"/>
        <v/>
      </c>
      <c r="AH278" s="10"/>
      <c r="AI278" s="10"/>
      <c r="AJ278" s="10"/>
    </row>
    <row r="279" spans="2:36" hidden="1" x14ac:dyDescent="0.2">
      <c r="B279" s="11" t="str">
        <f t="shared" si="79"/>
        <v/>
      </c>
      <c r="S279" s="7" t="str">
        <f t="shared" si="76"/>
        <v/>
      </c>
      <c r="T279" s="7" t="b">
        <f t="shared" si="89"/>
        <v>1</v>
      </c>
      <c r="U279" s="53" t="str">
        <f t="shared" si="85"/>
        <v/>
      </c>
      <c r="V279" s="10" t="str">
        <f t="shared" si="81"/>
        <v/>
      </c>
      <c r="W279" s="10" t="str">
        <f t="shared" si="82"/>
        <v/>
      </c>
      <c r="X279" s="53" t="str">
        <f t="shared" si="86"/>
        <v/>
      </c>
      <c r="Y279" s="34" t="str">
        <f t="shared" si="88"/>
        <v/>
      </c>
      <c r="Z279" s="10" t="s">
        <v>343</v>
      </c>
      <c r="AA279" s="10"/>
      <c r="AB279" s="10" t="str">
        <f t="shared" si="83"/>
        <v/>
      </c>
      <c r="AC279" s="53" t="str">
        <f>IFERROR(MID(#REF!,SEARCH("@",#REF!),9999),"")</f>
        <v/>
      </c>
      <c r="AD279" s="53" t="str">
        <f t="shared" si="84"/>
        <v/>
      </c>
      <c r="AE279" s="53" t="e">
        <f>IF(#REF!="","",OR(COUNTIF($AH$12:$AH$23,AC279)&gt;0,COUNTIF($AI$12:$AI$16,#REF!)&gt;0))</f>
        <v>#REF!</v>
      </c>
      <c r="AF279" s="53" t="str">
        <f t="shared" si="87"/>
        <v/>
      </c>
      <c r="AG279" s="34" t="str">
        <f t="shared" si="80"/>
        <v/>
      </c>
      <c r="AH279" s="10"/>
      <c r="AI279" s="10"/>
      <c r="AJ279" s="10"/>
    </row>
    <row r="280" spans="2:36" hidden="1" x14ac:dyDescent="0.2">
      <c r="B280" s="11" t="str">
        <f t="shared" si="79"/>
        <v/>
      </c>
      <c r="S280" s="7" t="str">
        <f t="shared" si="76"/>
        <v/>
      </c>
      <c r="T280" s="7" t="b">
        <f t="shared" si="89"/>
        <v>1</v>
      </c>
      <c r="U280" s="53" t="str">
        <f t="shared" si="85"/>
        <v/>
      </c>
      <c r="V280" s="10" t="str">
        <f t="shared" si="81"/>
        <v/>
      </c>
      <c r="W280" s="10" t="str">
        <f t="shared" si="82"/>
        <v/>
      </c>
      <c r="X280" s="53" t="str">
        <f t="shared" si="86"/>
        <v/>
      </c>
      <c r="Y280" s="34" t="str">
        <f t="shared" si="88"/>
        <v/>
      </c>
      <c r="Z280" s="10" t="s">
        <v>344</v>
      </c>
      <c r="AA280" s="10"/>
      <c r="AB280" s="10" t="str">
        <f t="shared" si="83"/>
        <v/>
      </c>
      <c r="AC280" s="53" t="str">
        <f>IFERROR(MID(#REF!,SEARCH("@",#REF!),9999),"")</f>
        <v/>
      </c>
      <c r="AD280" s="53" t="str">
        <f t="shared" si="84"/>
        <v/>
      </c>
      <c r="AE280" s="53" t="e">
        <f>IF(#REF!="","",OR(COUNTIF($AH$12:$AH$23,AC280)&gt;0,COUNTIF($AI$12:$AI$16,#REF!)&gt;0))</f>
        <v>#REF!</v>
      </c>
      <c r="AF280" s="53" t="str">
        <f t="shared" si="87"/>
        <v/>
      </c>
      <c r="AG280" s="34" t="str">
        <f t="shared" si="80"/>
        <v/>
      </c>
      <c r="AH280" s="10"/>
      <c r="AI280" s="10"/>
      <c r="AJ280" s="10"/>
    </row>
    <row r="281" spans="2:36" hidden="1" x14ac:dyDescent="0.2">
      <c r="B281" s="11" t="str">
        <f t="shared" si="79"/>
        <v/>
      </c>
      <c r="S281" s="7" t="str">
        <f t="shared" si="76"/>
        <v/>
      </c>
      <c r="T281" s="7" t="b">
        <f t="shared" si="89"/>
        <v>1</v>
      </c>
      <c r="U281" s="53" t="str">
        <f t="shared" si="85"/>
        <v/>
      </c>
      <c r="V281" s="10" t="str">
        <f t="shared" si="81"/>
        <v/>
      </c>
      <c r="W281" s="10" t="str">
        <f t="shared" si="82"/>
        <v/>
      </c>
      <c r="X281" s="53" t="str">
        <f t="shared" si="86"/>
        <v/>
      </c>
      <c r="Y281" s="34" t="str">
        <f t="shared" si="88"/>
        <v/>
      </c>
      <c r="Z281" s="10" t="s">
        <v>345</v>
      </c>
      <c r="AA281" s="10"/>
      <c r="AB281" s="10" t="str">
        <f t="shared" si="83"/>
        <v/>
      </c>
      <c r="AC281" s="53" t="str">
        <f>IFERROR(MID(#REF!,SEARCH("@",#REF!),9999),"")</f>
        <v/>
      </c>
      <c r="AD281" s="53" t="str">
        <f t="shared" si="84"/>
        <v/>
      </c>
      <c r="AE281" s="53" t="e">
        <f>IF(#REF!="","",OR(COUNTIF($AH$12:$AH$23,AC281)&gt;0,COUNTIF($AI$12:$AI$16,#REF!)&gt;0))</f>
        <v>#REF!</v>
      </c>
      <c r="AF281" s="53" t="str">
        <f t="shared" si="87"/>
        <v/>
      </c>
      <c r="AG281" s="34" t="str">
        <f t="shared" si="80"/>
        <v/>
      </c>
      <c r="AH281" s="10"/>
      <c r="AI281" s="10"/>
      <c r="AJ281" s="10"/>
    </row>
    <row r="282" spans="2:36" hidden="1" x14ac:dyDescent="0.2">
      <c r="B282" s="11" t="str">
        <f t="shared" si="79"/>
        <v/>
      </c>
      <c r="S282" s="7" t="str">
        <f t="shared" si="76"/>
        <v/>
      </c>
      <c r="T282" s="7" t="b">
        <f t="shared" si="89"/>
        <v>1</v>
      </c>
      <c r="U282" s="53" t="str">
        <f t="shared" si="85"/>
        <v/>
      </c>
      <c r="V282" s="10" t="str">
        <f t="shared" si="81"/>
        <v/>
      </c>
      <c r="W282" s="10" t="str">
        <f t="shared" si="82"/>
        <v/>
      </c>
      <c r="X282" s="53" t="str">
        <f t="shared" si="86"/>
        <v/>
      </c>
      <c r="Y282" s="34" t="str">
        <f t="shared" si="88"/>
        <v/>
      </c>
      <c r="Z282" s="10" t="s">
        <v>346</v>
      </c>
      <c r="AA282" s="10"/>
      <c r="AB282" s="10" t="str">
        <f t="shared" si="83"/>
        <v/>
      </c>
      <c r="AC282" s="53" t="str">
        <f>IFERROR(MID(#REF!,SEARCH("@",#REF!),9999),"")</f>
        <v/>
      </c>
      <c r="AD282" s="53" t="str">
        <f t="shared" si="84"/>
        <v/>
      </c>
      <c r="AE282" s="53" t="e">
        <f>IF(#REF!="","",OR(COUNTIF($AH$12:$AH$23,AC282)&gt;0,COUNTIF($AI$12:$AI$16,#REF!)&gt;0))</f>
        <v>#REF!</v>
      </c>
      <c r="AF282" s="53" t="str">
        <f t="shared" si="87"/>
        <v/>
      </c>
      <c r="AG282" s="34" t="str">
        <f t="shared" si="80"/>
        <v/>
      </c>
      <c r="AH282" s="10"/>
      <c r="AI282" s="10"/>
      <c r="AJ282" s="10"/>
    </row>
    <row r="283" spans="2:36" hidden="1" x14ac:dyDescent="0.2">
      <c r="B283" s="11" t="str">
        <f t="shared" si="79"/>
        <v/>
      </c>
      <c r="S283" s="7" t="str">
        <f t="shared" ref="S283:S295" si="90">X283</f>
        <v/>
      </c>
      <c r="T283" s="7" t="b">
        <f t="shared" si="89"/>
        <v>1</v>
      </c>
      <c r="U283" s="53" t="str">
        <f t="shared" si="85"/>
        <v/>
      </c>
      <c r="V283" s="10" t="str">
        <f t="shared" si="81"/>
        <v/>
      </c>
      <c r="W283" s="10" t="str">
        <f t="shared" si="82"/>
        <v/>
      </c>
      <c r="X283" s="53" t="str">
        <f t="shared" si="86"/>
        <v/>
      </c>
      <c r="Y283" s="34" t="str">
        <f t="shared" si="88"/>
        <v/>
      </c>
      <c r="Z283" s="10" t="s">
        <v>347</v>
      </c>
      <c r="AA283" s="10"/>
      <c r="AB283" s="10" t="str">
        <f t="shared" si="83"/>
        <v/>
      </c>
      <c r="AC283" s="53" t="str">
        <f>IFERROR(MID(#REF!,SEARCH("@",#REF!),9999),"")</f>
        <v/>
      </c>
      <c r="AD283" s="53" t="str">
        <f t="shared" si="84"/>
        <v/>
      </c>
      <c r="AE283" s="53" t="e">
        <f>IF(#REF!="","",OR(COUNTIF($AH$12:$AH$23,AC283)&gt;0,COUNTIF($AI$12:$AI$16,#REF!)&gt;0))</f>
        <v>#REF!</v>
      </c>
      <c r="AF283" s="53" t="str">
        <f t="shared" si="87"/>
        <v/>
      </c>
      <c r="AG283" s="34" t="str">
        <f t="shared" si="80"/>
        <v/>
      </c>
      <c r="AH283" s="10"/>
      <c r="AI283" s="10"/>
      <c r="AJ283" s="10"/>
    </row>
    <row r="284" spans="2:36" hidden="1" x14ac:dyDescent="0.2">
      <c r="B284" s="11" t="str">
        <f t="shared" si="79"/>
        <v/>
      </c>
      <c r="S284" s="7" t="str">
        <f t="shared" si="90"/>
        <v/>
      </c>
      <c r="T284" s="7" t="b">
        <f t="shared" si="89"/>
        <v>1</v>
      </c>
      <c r="U284" s="53" t="str">
        <f t="shared" si="85"/>
        <v/>
      </c>
      <c r="V284" s="10" t="str">
        <f t="shared" si="81"/>
        <v/>
      </c>
      <c r="W284" s="10" t="str">
        <f t="shared" si="82"/>
        <v/>
      </c>
      <c r="X284" s="53" t="str">
        <f t="shared" si="86"/>
        <v/>
      </c>
      <c r="Y284" s="34" t="str">
        <f t="shared" si="88"/>
        <v/>
      </c>
      <c r="Z284" s="10" t="s">
        <v>348</v>
      </c>
      <c r="AA284" s="10"/>
      <c r="AB284" s="10" t="str">
        <f t="shared" si="83"/>
        <v/>
      </c>
      <c r="AC284" s="53" t="str">
        <f>IFERROR(MID(#REF!,SEARCH("@",#REF!),9999),"")</f>
        <v/>
      </c>
      <c r="AD284" s="53" t="str">
        <f t="shared" si="84"/>
        <v/>
      </c>
      <c r="AE284" s="53" t="e">
        <f>IF(#REF!="","",OR(COUNTIF($AH$12:$AH$23,AC284)&gt;0,COUNTIF($AI$12:$AI$16,#REF!)&gt;0))</f>
        <v>#REF!</v>
      </c>
      <c r="AF284" s="53" t="str">
        <f t="shared" si="87"/>
        <v/>
      </c>
      <c r="AG284" s="34" t="str">
        <f t="shared" si="80"/>
        <v/>
      </c>
      <c r="AH284" s="10"/>
      <c r="AI284" s="10"/>
      <c r="AJ284" s="10"/>
    </row>
    <row r="285" spans="2:36" hidden="1" x14ac:dyDescent="0.2">
      <c r="B285" s="11" t="str">
        <f t="shared" si="79"/>
        <v/>
      </c>
      <c r="S285" s="7" t="str">
        <f t="shared" si="90"/>
        <v/>
      </c>
      <c r="T285" s="7" t="b">
        <f t="shared" si="89"/>
        <v>1</v>
      </c>
      <c r="U285" s="53" t="str">
        <f t="shared" si="85"/>
        <v/>
      </c>
      <c r="V285" s="10" t="str">
        <f t="shared" si="81"/>
        <v/>
      </c>
      <c r="W285" s="10" t="str">
        <f t="shared" si="82"/>
        <v/>
      </c>
      <c r="X285" s="53" t="str">
        <f t="shared" si="86"/>
        <v/>
      </c>
      <c r="Y285" s="34" t="str">
        <f t="shared" si="88"/>
        <v/>
      </c>
      <c r="Z285" s="10" t="s">
        <v>349</v>
      </c>
      <c r="AA285" s="10"/>
      <c r="AB285" s="10" t="str">
        <f t="shared" si="83"/>
        <v/>
      </c>
      <c r="AC285" s="10"/>
      <c r="AD285" s="53" t="str">
        <f t="shared" si="84"/>
        <v/>
      </c>
      <c r="AE285" s="53" t="e">
        <f>IF(#REF!="","",OR(COUNTIF($AH$12:$AH$23,AC285)&gt;0,COUNTIF($AI$12:$AI$16,#REF!)&gt;0))</f>
        <v>#REF!</v>
      </c>
      <c r="AF285" s="53" t="str">
        <f t="shared" si="87"/>
        <v/>
      </c>
      <c r="AG285" s="34" t="str">
        <f t="shared" si="80"/>
        <v/>
      </c>
      <c r="AH285" s="10"/>
      <c r="AI285" s="10"/>
      <c r="AJ285" s="10"/>
    </row>
    <row r="286" spans="2:36" hidden="1" x14ac:dyDescent="0.2">
      <c r="B286" s="11" t="str">
        <f t="shared" si="79"/>
        <v/>
      </c>
      <c r="S286" s="7" t="str">
        <f t="shared" si="90"/>
        <v/>
      </c>
      <c r="T286" s="7" t="b">
        <f t="shared" si="89"/>
        <v>1</v>
      </c>
      <c r="U286" s="53" t="str">
        <f t="shared" si="85"/>
        <v/>
      </c>
      <c r="V286" s="10" t="str">
        <f t="shared" si="81"/>
        <v/>
      </c>
      <c r="W286" s="10" t="str">
        <f t="shared" si="82"/>
        <v/>
      </c>
      <c r="X286" s="53" t="str">
        <f t="shared" si="86"/>
        <v/>
      </c>
      <c r="Y286" s="34" t="str">
        <f t="shared" si="88"/>
        <v/>
      </c>
      <c r="Z286" s="10" t="s">
        <v>492</v>
      </c>
      <c r="AA286" s="10"/>
      <c r="AB286" s="10" t="str">
        <f t="shared" si="83"/>
        <v/>
      </c>
      <c r="AC286" s="10"/>
      <c r="AD286" s="53" t="str">
        <f t="shared" si="84"/>
        <v/>
      </c>
      <c r="AE286" s="53" t="e">
        <f>IF(#REF!="","",OR(COUNTIF($AH$12:$AH$23,AC286)&gt;0,COUNTIF($AI$12:$AI$16,#REF!)&gt;0))</f>
        <v>#REF!</v>
      </c>
      <c r="AF286" s="53" t="str">
        <f t="shared" si="87"/>
        <v/>
      </c>
      <c r="AG286" s="34" t="str">
        <f t="shared" si="80"/>
        <v/>
      </c>
      <c r="AH286" s="10"/>
      <c r="AI286" s="10"/>
      <c r="AJ286" s="10"/>
    </row>
    <row r="287" spans="2:36" hidden="1" x14ac:dyDescent="0.2">
      <c r="B287" s="11" t="str">
        <f t="shared" si="79"/>
        <v/>
      </c>
      <c r="S287" s="7" t="str">
        <f t="shared" si="90"/>
        <v/>
      </c>
      <c r="T287" s="7" t="b">
        <f t="shared" si="89"/>
        <v>1</v>
      </c>
      <c r="U287" s="53" t="str">
        <f t="shared" si="85"/>
        <v/>
      </c>
      <c r="V287" s="10" t="str">
        <f t="shared" si="81"/>
        <v/>
      </c>
      <c r="W287" s="10" t="str">
        <f t="shared" si="82"/>
        <v/>
      </c>
      <c r="X287" s="53" t="str">
        <f t="shared" si="86"/>
        <v/>
      </c>
      <c r="Y287" s="34" t="str">
        <f t="shared" si="88"/>
        <v/>
      </c>
      <c r="Z287" s="10" t="s">
        <v>350</v>
      </c>
      <c r="AA287" s="10"/>
      <c r="AB287" s="10" t="str">
        <f t="shared" si="83"/>
        <v/>
      </c>
      <c r="AC287" s="10"/>
      <c r="AD287" s="53" t="str">
        <f t="shared" si="84"/>
        <v/>
      </c>
      <c r="AE287" s="53" t="e">
        <f>IF(#REF!="","",OR(COUNTIF($AH$12:$AH$23,AC287)&gt;0,COUNTIF($AI$12:$AI$16,#REF!)&gt;0))</f>
        <v>#REF!</v>
      </c>
      <c r="AF287" s="53" t="str">
        <f t="shared" si="87"/>
        <v/>
      </c>
      <c r="AG287" s="34" t="str">
        <f t="shared" si="80"/>
        <v/>
      </c>
      <c r="AH287" s="10"/>
      <c r="AI287" s="10"/>
      <c r="AJ287" s="10"/>
    </row>
    <row r="288" spans="2:36" hidden="1" x14ac:dyDescent="0.2">
      <c r="B288" s="11" t="str">
        <f t="shared" si="79"/>
        <v/>
      </c>
      <c r="S288" s="7" t="str">
        <f t="shared" si="90"/>
        <v/>
      </c>
      <c r="T288" s="7" t="b">
        <f t="shared" si="89"/>
        <v>1</v>
      </c>
      <c r="U288" s="53" t="str">
        <f t="shared" si="85"/>
        <v/>
      </c>
      <c r="V288" s="10" t="str">
        <f t="shared" si="81"/>
        <v/>
      </c>
      <c r="W288" s="10" t="str">
        <f t="shared" si="82"/>
        <v/>
      </c>
      <c r="X288" s="53" t="str">
        <f t="shared" si="86"/>
        <v/>
      </c>
      <c r="Y288" s="34" t="str">
        <f t="shared" si="88"/>
        <v/>
      </c>
      <c r="Z288" s="10" t="s">
        <v>351</v>
      </c>
      <c r="AA288" s="10"/>
      <c r="AB288" s="10" t="str">
        <f t="shared" si="83"/>
        <v/>
      </c>
      <c r="AC288" s="10"/>
      <c r="AD288" s="53" t="str">
        <f t="shared" si="84"/>
        <v/>
      </c>
      <c r="AE288" s="53" t="e">
        <f>IF(#REF!="","",OR(COUNTIF($AH$12:$AH$23,AC288)&gt;0,COUNTIF($AI$12:$AI$16,#REF!)&gt;0))</f>
        <v>#REF!</v>
      </c>
      <c r="AF288" s="53" t="str">
        <f t="shared" si="87"/>
        <v/>
      </c>
      <c r="AG288" s="34" t="str">
        <f t="shared" si="80"/>
        <v/>
      </c>
      <c r="AH288" s="10"/>
      <c r="AI288" s="10"/>
      <c r="AJ288" s="10"/>
    </row>
    <row r="289" spans="2:36" hidden="1" x14ac:dyDescent="0.2">
      <c r="B289" s="11" t="str">
        <f t="shared" si="79"/>
        <v/>
      </c>
      <c r="S289" s="7" t="str">
        <f t="shared" si="90"/>
        <v/>
      </c>
      <c r="T289" s="7" t="b">
        <f t="shared" si="89"/>
        <v>1</v>
      </c>
      <c r="U289" s="53" t="str">
        <f t="shared" si="85"/>
        <v/>
      </c>
      <c r="V289" s="10" t="str">
        <f t="shared" si="81"/>
        <v/>
      </c>
      <c r="W289" s="10" t="str">
        <f t="shared" si="82"/>
        <v/>
      </c>
      <c r="X289" s="53" t="str">
        <f t="shared" si="86"/>
        <v/>
      </c>
      <c r="Y289" s="34" t="str">
        <f t="shared" si="88"/>
        <v/>
      </c>
      <c r="Z289" s="10" t="s">
        <v>352</v>
      </c>
      <c r="AA289" s="10"/>
      <c r="AB289" s="10" t="str">
        <f t="shared" si="83"/>
        <v/>
      </c>
      <c r="AC289" s="10"/>
      <c r="AD289" s="53" t="str">
        <f t="shared" si="84"/>
        <v/>
      </c>
      <c r="AE289" s="53" t="e">
        <f>IF(#REF!="","",OR(COUNTIF($AH$12:$AH$23,AC289)&gt;0,COUNTIF($AI$12:$AI$16,#REF!)&gt;0))</f>
        <v>#REF!</v>
      </c>
      <c r="AF289" s="53" t="str">
        <f t="shared" si="87"/>
        <v/>
      </c>
      <c r="AG289" s="34" t="str">
        <f t="shared" si="80"/>
        <v/>
      </c>
      <c r="AH289" s="10"/>
      <c r="AI289" s="10"/>
      <c r="AJ289" s="10"/>
    </row>
    <row r="290" spans="2:36" hidden="1" x14ac:dyDescent="0.2">
      <c r="B290" s="11" t="str">
        <f t="shared" si="79"/>
        <v/>
      </c>
      <c r="S290" s="7" t="str">
        <f t="shared" si="90"/>
        <v/>
      </c>
      <c r="T290" s="7" t="b">
        <f t="shared" si="89"/>
        <v>1</v>
      </c>
      <c r="U290" s="53" t="str">
        <f t="shared" si="85"/>
        <v/>
      </c>
      <c r="V290" s="10" t="str">
        <f t="shared" si="81"/>
        <v/>
      </c>
      <c r="W290" s="10" t="str">
        <f t="shared" si="82"/>
        <v/>
      </c>
      <c r="X290" s="53" t="str">
        <f t="shared" si="86"/>
        <v/>
      </c>
      <c r="Y290" s="34" t="str">
        <f t="shared" si="88"/>
        <v/>
      </c>
      <c r="Z290" s="10" t="s">
        <v>353</v>
      </c>
      <c r="AA290" s="10"/>
      <c r="AB290" s="10" t="str">
        <f t="shared" si="83"/>
        <v/>
      </c>
      <c r="AC290" s="10"/>
      <c r="AD290" s="53" t="str">
        <f t="shared" si="84"/>
        <v/>
      </c>
      <c r="AE290" s="53" t="e">
        <f>IF(#REF!="","",OR(COUNTIF($AH$12:$AH$23,AC290)&gt;0,COUNTIF($AI$12:$AI$16,#REF!)&gt;0))</f>
        <v>#REF!</v>
      </c>
      <c r="AF290" s="53" t="str">
        <f t="shared" si="87"/>
        <v/>
      </c>
      <c r="AG290" s="34" t="str">
        <f t="shared" si="80"/>
        <v/>
      </c>
      <c r="AH290" s="10"/>
      <c r="AI290" s="10"/>
      <c r="AJ290" s="10"/>
    </row>
    <row r="291" spans="2:36" hidden="1" x14ac:dyDescent="0.2">
      <c r="B291" s="11" t="str">
        <f t="shared" si="79"/>
        <v/>
      </c>
      <c r="S291" s="7" t="str">
        <f t="shared" si="90"/>
        <v/>
      </c>
      <c r="T291" s="7" t="b">
        <f t="shared" si="89"/>
        <v>1</v>
      </c>
      <c r="U291" s="53" t="str">
        <f t="shared" si="85"/>
        <v/>
      </c>
      <c r="V291" s="10" t="str">
        <f t="shared" si="81"/>
        <v/>
      </c>
      <c r="W291" s="10" t="str">
        <f t="shared" si="82"/>
        <v/>
      </c>
      <c r="X291" s="53" t="str">
        <f t="shared" si="86"/>
        <v/>
      </c>
      <c r="Y291" s="34" t="str">
        <f t="shared" si="88"/>
        <v/>
      </c>
      <c r="Z291" s="10" t="s">
        <v>354</v>
      </c>
      <c r="AA291" s="10"/>
      <c r="AB291" s="10" t="str">
        <f t="shared" si="83"/>
        <v/>
      </c>
      <c r="AC291" s="10"/>
      <c r="AD291" s="53" t="str">
        <f t="shared" si="84"/>
        <v/>
      </c>
      <c r="AE291" s="53" t="e">
        <f>IF(#REF!="","",OR(COUNTIF($AH$12:$AH$23,AC291)&gt;0,COUNTIF($AI$12:$AI$16,#REF!)&gt;0))</f>
        <v>#REF!</v>
      </c>
      <c r="AF291" s="53" t="str">
        <f t="shared" si="87"/>
        <v/>
      </c>
      <c r="AG291" s="34" t="str">
        <f t="shared" si="80"/>
        <v/>
      </c>
      <c r="AH291" s="10"/>
      <c r="AI291" s="10"/>
      <c r="AJ291" s="10"/>
    </row>
    <row r="292" spans="2:36" hidden="1" x14ac:dyDescent="0.2">
      <c r="B292" s="11" t="str">
        <f t="shared" si="79"/>
        <v/>
      </c>
      <c r="S292" s="7" t="str">
        <f t="shared" si="90"/>
        <v/>
      </c>
      <c r="T292" s="7" t="b">
        <f t="shared" si="89"/>
        <v>1</v>
      </c>
      <c r="U292" s="53" t="str">
        <f t="shared" si="85"/>
        <v/>
      </c>
      <c r="V292" s="10" t="str">
        <f t="shared" si="81"/>
        <v/>
      </c>
      <c r="W292" s="10" t="str">
        <f t="shared" si="82"/>
        <v/>
      </c>
      <c r="X292" s="53" t="str">
        <f t="shared" si="86"/>
        <v/>
      </c>
      <c r="Y292" s="34" t="str">
        <f t="shared" si="88"/>
        <v/>
      </c>
      <c r="Z292" s="10" t="s">
        <v>355</v>
      </c>
      <c r="AA292" s="10"/>
      <c r="AB292" s="10" t="str">
        <f t="shared" si="83"/>
        <v/>
      </c>
      <c r="AC292" s="10"/>
      <c r="AD292" s="53" t="str">
        <f t="shared" si="84"/>
        <v/>
      </c>
      <c r="AE292" s="53" t="e">
        <f>IF(#REF!="","",OR(COUNTIF($AH$12:$AH$23,AC292)&gt;0,COUNTIF($AI$12:$AI$16,#REF!)&gt;0))</f>
        <v>#REF!</v>
      </c>
      <c r="AF292" s="53" t="str">
        <f t="shared" si="87"/>
        <v/>
      </c>
      <c r="AG292" s="34" t="str">
        <f t="shared" si="80"/>
        <v/>
      </c>
      <c r="AH292" s="10"/>
      <c r="AI292" s="10"/>
      <c r="AJ292" s="10"/>
    </row>
    <row r="293" spans="2:36" hidden="1" x14ac:dyDescent="0.2">
      <c r="B293" s="11" t="str">
        <f t="shared" si="79"/>
        <v/>
      </c>
      <c r="S293" s="7" t="str">
        <f t="shared" si="90"/>
        <v/>
      </c>
      <c r="T293" s="7" t="b">
        <f t="shared" si="89"/>
        <v>1</v>
      </c>
      <c r="U293" s="53" t="str">
        <f t="shared" si="85"/>
        <v/>
      </c>
      <c r="V293" s="10" t="str">
        <f t="shared" si="81"/>
        <v/>
      </c>
      <c r="W293" s="10" t="str">
        <f t="shared" si="82"/>
        <v/>
      </c>
      <c r="X293" s="53" t="str">
        <f t="shared" si="86"/>
        <v/>
      </c>
      <c r="Y293" s="34" t="str">
        <f t="shared" si="88"/>
        <v/>
      </c>
      <c r="Z293" s="10" t="s">
        <v>356</v>
      </c>
      <c r="AA293" s="10"/>
      <c r="AB293" s="10" t="str">
        <f t="shared" si="83"/>
        <v/>
      </c>
      <c r="AC293" s="10"/>
      <c r="AD293" s="53" t="str">
        <f t="shared" si="84"/>
        <v/>
      </c>
      <c r="AE293" s="53" t="e">
        <f>IF(#REF!="","",OR(COUNTIF($AH$12:$AH$23,AC293)&gt;0,COUNTIF($AI$12:$AI$16,#REF!)&gt;0))</f>
        <v>#REF!</v>
      </c>
      <c r="AF293" s="53" t="str">
        <f t="shared" si="87"/>
        <v/>
      </c>
      <c r="AG293" s="34" t="str">
        <f t="shared" si="80"/>
        <v/>
      </c>
      <c r="AH293" s="10"/>
      <c r="AI293" s="10"/>
      <c r="AJ293" s="10"/>
    </row>
    <row r="294" spans="2:36" hidden="1" x14ac:dyDescent="0.2">
      <c r="B294" s="11" t="str">
        <f t="shared" si="79"/>
        <v/>
      </c>
      <c r="S294" s="7" t="str">
        <f t="shared" si="90"/>
        <v/>
      </c>
      <c r="T294" s="7" t="b">
        <f t="shared" si="89"/>
        <v>1</v>
      </c>
      <c r="U294" s="53" t="str">
        <f t="shared" si="85"/>
        <v/>
      </c>
      <c r="V294" s="10" t="str">
        <f t="shared" si="81"/>
        <v/>
      </c>
      <c r="W294" s="10" t="str">
        <f t="shared" si="82"/>
        <v/>
      </c>
      <c r="X294" s="53" t="str">
        <f t="shared" si="86"/>
        <v/>
      </c>
      <c r="Y294" s="34" t="str">
        <f t="shared" si="88"/>
        <v/>
      </c>
      <c r="Z294" s="10" t="s">
        <v>357</v>
      </c>
      <c r="AA294" s="10"/>
      <c r="AB294" s="10" t="str">
        <f t="shared" si="83"/>
        <v/>
      </c>
      <c r="AC294" s="10"/>
      <c r="AD294" s="53" t="str">
        <f t="shared" si="84"/>
        <v/>
      </c>
      <c r="AE294" s="53" t="e">
        <f>IF(#REF!="","",OR(COUNTIF($AH$12:$AH$23,AC294)&gt;0,COUNTIF($AI$12:$AI$16,#REF!)&gt;0))</f>
        <v>#REF!</v>
      </c>
      <c r="AF294" s="53" t="str">
        <f t="shared" si="87"/>
        <v/>
      </c>
      <c r="AG294" s="34" t="str">
        <f t="shared" si="80"/>
        <v/>
      </c>
      <c r="AH294" s="10"/>
      <c r="AI294" s="10"/>
      <c r="AJ294" s="10"/>
    </row>
    <row r="295" spans="2:36" hidden="1" x14ac:dyDescent="0.2">
      <c r="B295" s="11" t="str">
        <f t="shared" si="79"/>
        <v/>
      </c>
      <c r="S295" s="7" t="str">
        <f t="shared" si="90"/>
        <v/>
      </c>
      <c r="T295" s="7" t="b">
        <f t="shared" si="89"/>
        <v>1</v>
      </c>
      <c r="U295" s="53" t="str">
        <f t="shared" si="85"/>
        <v/>
      </c>
      <c r="V295" s="10" t="str">
        <f t="shared" si="81"/>
        <v/>
      </c>
      <c r="W295" s="10" t="str">
        <f t="shared" si="82"/>
        <v/>
      </c>
      <c r="X295" s="53" t="str">
        <f t="shared" si="86"/>
        <v/>
      </c>
      <c r="Y295" s="34" t="str">
        <f t="shared" si="88"/>
        <v/>
      </c>
      <c r="Z295" s="10" t="s">
        <v>358</v>
      </c>
      <c r="AA295" s="10"/>
      <c r="AB295" s="10" t="str">
        <f t="shared" si="83"/>
        <v/>
      </c>
      <c r="AC295" s="10"/>
      <c r="AD295" s="53" t="str">
        <f t="shared" si="84"/>
        <v/>
      </c>
      <c r="AE295" s="53" t="e">
        <f>IF(#REF!="","",OR(COUNTIF($AH$12:$AH$23,AC295)&gt;0,COUNTIF($AI$12:$AI$16,#REF!)&gt;0))</f>
        <v>#REF!</v>
      </c>
      <c r="AF295" s="53" t="str">
        <f t="shared" si="87"/>
        <v/>
      </c>
      <c r="AG295" s="34" t="str">
        <f t="shared" si="80"/>
        <v/>
      </c>
      <c r="AH295" s="10"/>
      <c r="AI295" s="10"/>
      <c r="AJ295" s="10"/>
    </row>
    <row r="296" spans="2:36" hidden="1" x14ac:dyDescent="0.2">
      <c r="U296" s="10"/>
      <c r="V296" s="10"/>
      <c r="W296" s="10"/>
      <c r="X296" s="53" t="str">
        <f t="shared" si="86"/>
        <v/>
      </c>
      <c r="Y296" s="34" t="b">
        <f t="shared" si="88"/>
        <v>0</v>
      </c>
      <c r="Z296" s="10" t="s">
        <v>493</v>
      </c>
      <c r="AA296" s="10"/>
      <c r="AB296" s="10"/>
      <c r="AC296" s="10"/>
      <c r="AD296" s="53" t="str">
        <f t="shared" si="84"/>
        <v/>
      </c>
      <c r="AE296" s="53" t="e">
        <f>IF(#REF!="","",OR(COUNTIF($AH$12:$AH$23,AC296)&gt;0,COUNTIF($AI$12:$AI$16,#REF!)&gt;0))</f>
        <v>#REF!</v>
      </c>
      <c r="AF296" s="53" t="str">
        <f t="shared" si="87"/>
        <v/>
      </c>
      <c r="AG296" s="34" t="str">
        <f t="shared" si="80"/>
        <v/>
      </c>
      <c r="AH296" s="10"/>
      <c r="AI296" s="10"/>
      <c r="AJ296" s="10"/>
    </row>
    <row r="297" spans="2:36" hidden="1" x14ac:dyDescent="0.2">
      <c r="U297" s="10"/>
      <c r="V297" s="10"/>
      <c r="W297" s="10"/>
      <c r="X297" s="53" t="str">
        <f t="shared" si="86"/>
        <v/>
      </c>
      <c r="Y297" s="34" t="b">
        <f t="shared" si="88"/>
        <v>0</v>
      </c>
      <c r="Z297" s="10" t="s">
        <v>359</v>
      </c>
      <c r="AA297" s="10"/>
      <c r="AB297" s="10"/>
      <c r="AC297" s="10"/>
      <c r="AD297" s="53" t="str">
        <f t="shared" si="84"/>
        <v/>
      </c>
      <c r="AE297" s="53" t="e">
        <f>IF(#REF!="","",OR(COUNTIF($AH$12:$AH$23,AC297)&gt;0,COUNTIF($AI$12:$AI$16,#REF!)&gt;0))</f>
        <v>#REF!</v>
      </c>
      <c r="AF297" s="53" t="str">
        <f t="shared" si="87"/>
        <v/>
      </c>
      <c r="AG297" s="34" t="str">
        <f t="shared" ref="AG297:AG328" si="91">IF(I297="","",OR(COUNTIF($AH$12:$AH$23,AB297)&gt;0,COUNTIF($AI$12:$AI$15,I297)&gt;0))</f>
        <v/>
      </c>
      <c r="AH297" s="10"/>
      <c r="AI297" s="10"/>
      <c r="AJ297" s="10"/>
    </row>
    <row r="298" spans="2:36" hidden="1" x14ac:dyDescent="0.2">
      <c r="U298" s="10"/>
      <c r="V298" s="10"/>
      <c r="W298" s="10"/>
      <c r="X298" s="53" t="str">
        <f t="shared" si="86"/>
        <v/>
      </c>
      <c r="Y298" s="34" t="b">
        <f t="shared" si="88"/>
        <v>0</v>
      </c>
      <c r="Z298" s="10" t="s">
        <v>360</v>
      </c>
      <c r="AA298" s="10"/>
      <c r="AB298" s="10"/>
      <c r="AC298" s="10"/>
      <c r="AD298" s="53" t="str">
        <f t="shared" si="84"/>
        <v/>
      </c>
      <c r="AE298" s="53" t="e">
        <f>IF(#REF!="","",OR(COUNTIF($AH$12:$AH$23,AC298)&gt;0,COUNTIF($AI$12:$AI$16,#REF!)&gt;0))</f>
        <v>#REF!</v>
      </c>
      <c r="AF298" s="53" t="str">
        <f t="shared" si="87"/>
        <v/>
      </c>
      <c r="AG298" s="34" t="str">
        <f t="shared" si="91"/>
        <v/>
      </c>
      <c r="AH298" s="10"/>
      <c r="AI298" s="10"/>
      <c r="AJ298" s="10"/>
    </row>
    <row r="299" spans="2:36" hidden="1" x14ac:dyDescent="0.2">
      <c r="U299" s="10"/>
      <c r="V299" s="10"/>
      <c r="W299" s="10"/>
      <c r="X299" s="53" t="str">
        <f t="shared" si="86"/>
        <v/>
      </c>
      <c r="Y299" s="34" t="b">
        <f t="shared" si="88"/>
        <v>0</v>
      </c>
      <c r="Z299" s="10" t="s">
        <v>361</v>
      </c>
      <c r="AA299" s="10"/>
      <c r="AB299" s="10"/>
      <c r="AC299" s="10"/>
      <c r="AD299" s="53" t="str">
        <f t="shared" si="84"/>
        <v/>
      </c>
      <c r="AE299" s="53" t="e">
        <f>IF(#REF!="","",OR(COUNTIF($AH$12:$AH$23,AC299)&gt;0,COUNTIF($AI$12:$AI$16,#REF!)&gt;0))</f>
        <v>#REF!</v>
      </c>
      <c r="AF299" s="53" t="str">
        <f t="shared" si="87"/>
        <v/>
      </c>
      <c r="AG299" s="34" t="str">
        <f t="shared" si="91"/>
        <v/>
      </c>
      <c r="AH299" s="10"/>
      <c r="AI299" s="10"/>
      <c r="AJ299" s="10"/>
    </row>
    <row r="300" spans="2:36" hidden="1" x14ac:dyDescent="0.2">
      <c r="U300" s="10"/>
      <c r="V300" s="10"/>
      <c r="W300" s="10"/>
      <c r="X300" s="53" t="str">
        <f t="shared" si="86"/>
        <v/>
      </c>
      <c r="Y300" s="34" t="b">
        <f t="shared" si="88"/>
        <v>0</v>
      </c>
      <c r="Z300" s="10" t="s">
        <v>152</v>
      </c>
      <c r="AA300" s="10"/>
      <c r="AB300" s="10"/>
      <c r="AC300" s="10"/>
      <c r="AD300" s="53" t="str">
        <f t="shared" si="84"/>
        <v/>
      </c>
      <c r="AE300" s="53" t="e">
        <f>IF(#REF!="","",OR(COUNTIF($AH$12:$AH$23,AC300)&gt;0,COUNTIF($AI$12:$AI$16,#REF!)&gt;0))</f>
        <v>#REF!</v>
      </c>
      <c r="AF300" s="53" t="str">
        <f t="shared" si="87"/>
        <v/>
      </c>
      <c r="AG300" s="34" t="str">
        <f t="shared" si="91"/>
        <v/>
      </c>
      <c r="AH300" s="10"/>
      <c r="AI300" s="10"/>
      <c r="AJ300" s="10"/>
    </row>
    <row r="301" spans="2:36" hidden="1" x14ac:dyDescent="0.2">
      <c r="U301" s="10"/>
      <c r="V301" s="10"/>
      <c r="W301" s="10"/>
      <c r="X301" s="53" t="str">
        <f t="shared" si="86"/>
        <v/>
      </c>
      <c r="Y301" s="34" t="b">
        <f t="shared" si="88"/>
        <v>0</v>
      </c>
      <c r="Z301" s="10" t="s">
        <v>494</v>
      </c>
      <c r="AA301" s="10"/>
      <c r="AB301" s="10"/>
      <c r="AC301" s="10"/>
      <c r="AD301" s="53" t="str">
        <f t="shared" si="84"/>
        <v/>
      </c>
      <c r="AE301" s="53" t="e">
        <f>IF(#REF!="","",OR(COUNTIF($AH$12:$AH$23,AC301)&gt;0,COUNTIF($AI$12:$AI$16,#REF!)&gt;0))</f>
        <v>#REF!</v>
      </c>
      <c r="AF301" s="53" t="str">
        <f t="shared" si="87"/>
        <v/>
      </c>
      <c r="AG301" s="34" t="str">
        <f t="shared" si="91"/>
        <v/>
      </c>
      <c r="AH301" s="10"/>
      <c r="AI301" s="10"/>
      <c r="AJ301" s="10"/>
    </row>
    <row r="302" spans="2:36" hidden="1" x14ac:dyDescent="0.2">
      <c r="U302" s="10"/>
      <c r="V302" s="10"/>
      <c r="W302" s="10"/>
      <c r="X302" s="53" t="str">
        <f t="shared" si="86"/>
        <v/>
      </c>
      <c r="Y302" s="34" t="b">
        <f t="shared" si="88"/>
        <v>0</v>
      </c>
      <c r="Z302" s="10" t="s">
        <v>362</v>
      </c>
      <c r="AA302" s="10"/>
      <c r="AB302" s="10"/>
      <c r="AC302" s="10"/>
      <c r="AD302" s="53" t="str">
        <f t="shared" si="84"/>
        <v/>
      </c>
      <c r="AE302" s="53" t="e">
        <f>IF(#REF!="","",OR(COUNTIF($AH$12:$AH$23,AC302)&gt;0,COUNTIF($AI$12:$AI$16,#REF!)&gt;0))</f>
        <v>#REF!</v>
      </c>
      <c r="AF302" s="53" t="str">
        <f t="shared" si="87"/>
        <v/>
      </c>
      <c r="AG302" s="34" t="str">
        <f t="shared" si="91"/>
        <v/>
      </c>
      <c r="AH302" s="10"/>
      <c r="AI302" s="10"/>
      <c r="AJ302" s="10"/>
    </row>
    <row r="303" spans="2:36" hidden="1" x14ac:dyDescent="0.2">
      <c r="U303" s="10"/>
      <c r="V303" s="10"/>
      <c r="W303" s="10"/>
      <c r="X303" s="53" t="str">
        <f t="shared" si="86"/>
        <v/>
      </c>
      <c r="Y303" s="34" t="b">
        <f t="shared" si="88"/>
        <v>0</v>
      </c>
      <c r="Z303" s="10" t="s">
        <v>363</v>
      </c>
      <c r="AA303" s="10"/>
      <c r="AB303" s="10"/>
      <c r="AC303" s="10"/>
      <c r="AD303" s="53" t="str">
        <f t="shared" si="84"/>
        <v/>
      </c>
      <c r="AE303" s="53" t="e">
        <f>IF(#REF!="","",OR(COUNTIF($AH$12:$AH$23,AC303)&gt;0,COUNTIF($AI$12:$AI$16,#REF!)&gt;0))</f>
        <v>#REF!</v>
      </c>
      <c r="AF303" s="53" t="str">
        <f t="shared" si="87"/>
        <v/>
      </c>
      <c r="AG303" s="34" t="str">
        <f t="shared" si="91"/>
        <v/>
      </c>
      <c r="AH303" s="10"/>
      <c r="AI303" s="10"/>
      <c r="AJ303" s="10"/>
    </row>
    <row r="304" spans="2:36" hidden="1" x14ac:dyDescent="0.2">
      <c r="U304" s="10"/>
      <c r="V304" s="10"/>
      <c r="W304" s="10"/>
      <c r="X304" s="53" t="str">
        <f t="shared" si="86"/>
        <v/>
      </c>
      <c r="Y304" s="34" t="b">
        <f t="shared" si="88"/>
        <v>0</v>
      </c>
      <c r="Z304" s="10" t="s">
        <v>364</v>
      </c>
      <c r="AA304" s="10"/>
      <c r="AB304" s="10"/>
      <c r="AC304" s="10"/>
      <c r="AD304" s="53" t="str">
        <f t="shared" si="84"/>
        <v/>
      </c>
      <c r="AE304" s="53" t="e">
        <f>IF(#REF!="","",OR(COUNTIF($AH$12:$AH$23,AC304)&gt;0,COUNTIF($AI$12:$AI$16,#REF!)&gt;0))</f>
        <v>#REF!</v>
      </c>
      <c r="AF304" s="53" t="str">
        <f t="shared" si="87"/>
        <v/>
      </c>
      <c r="AG304" s="34" t="str">
        <f t="shared" si="91"/>
        <v/>
      </c>
      <c r="AI304" s="10"/>
      <c r="AJ304" s="10"/>
    </row>
    <row r="305" spans="21:36" hidden="1" x14ac:dyDescent="0.2">
      <c r="U305" s="10"/>
      <c r="V305" s="10"/>
      <c r="W305" s="10"/>
      <c r="X305" s="53" t="str">
        <f t="shared" si="86"/>
        <v/>
      </c>
      <c r="Y305" s="34" t="b">
        <f t="shared" si="88"/>
        <v>0</v>
      </c>
      <c r="Z305" s="10" t="s">
        <v>365</v>
      </c>
      <c r="AA305" s="10"/>
      <c r="AB305" s="10"/>
      <c r="AC305" s="10"/>
      <c r="AD305" s="53" t="str">
        <f t="shared" si="84"/>
        <v/>
      </c>
      <c r="AE305" s="53" t="e">
        <f>IF(#REF!="","",OR(COUNTIF($AH$12:$AH$23,AC305)&gt;0,COUNTIF($AI$12:$AI$16,#REF!)&gt;0))</f>
        <v>#REF!</v>
      </c>
      <c r="AF305" s="53" t="str">
        <f t="shared" si="87"/>
        <v/>
      </c>
      <c r="AG305" s="34" t="str">
        <f t="shared" si="91"/>
        <v/>
      </c>
      <c r="AI305" s="10"/>
      <c r="AJ305" s="10"/>
    </row>
    <row r="306" spans="21:36" hidden="1" x14ac:dyDescent="0.2">
      <c r="U306" s="10"/>
      <c r="V306" s="10"/>
      <c r="W306" s="10"/>
      <c r="X306" s="53" t="str">
        <f t="shared" si="86"/>
        <v/>
      </c>
      <c r="Y306" s="34" t="b">
        <f t="shared" si="88"/>
        <v>0</v>
      </c>
      <c r="Z306" s="10" t="s">
        <v>366</v>
      </c>
      <c r="AA306" s="10"/>
      <c r="AB306" s="10"/>
      <c r="AC306" s="10"/>
      <c r="AD306" s="53" t="str">
        <f t="shared" si="84"/>
        <v/>
      </c>
      <c r="AE306" s="53" t="e">
        <f>IF(#REF!="","",OR(COUNTIF($AH$12:$AH$23,AC306)&gt;0,COUNTIF($AI$12:$AI$16,#REF!)&gt;0))</f>
        <v>#REF!</v>
      </c>
      <c r="AF306" s="53" t="str">
        <f t="shared" si="87"/>
        <v/>
      </c>
      <c r="AG306" s="34" t="str">
        <f t="shared" si="91"/>
        <v/>
      </c>
      <c r="AI306" s="10"/>
      <c r="AJ306" s="10"/>
    </row>
    <row r="307" spans="21:36" hidden="1" x14ac:dyDescent="0.2">
      <c r="U307" s="10"/>
      <c r="V307" s="10"/>
      <c r="W307" s="10"/>
      <c r="X307" s="53" t="str">
        <f t="shared" si="86"/>
        <v/>
      </c>
      <c r="Y307" s="34" t="b">
        <f t="shared" si="88"/>
        <v>0</v>
      </c>
      <c r="Z307" s="10" t="s">
        <v>367</v>
      </c>
      <c r="AA307" s="10"/>
      <c r="AB307" s="10"/>
      <c r="AC307" s="10"/>
      <c r="AD307" s="53" t="str">
        <f t="shared" si="84"/>
        <v/>
      </c>
      <c r="AE307" s="53" t="e">
        <f>IF(#REF!="","",OR(COUNTIF($AH$12:$AH$23,AC307)&gt;0,COUNTIF($AI$12:$AI$16,#REF!)&gt;0))</f>
        <v>#REF!</v>
      </c>
      <c r="AF307" s="53" t="str">
        <f t="shared" si="87"/>
        <v/>
      </c>
      <c r="AG307" s="34" t="str">
        <f t="shared" si="91"/>
        <v/>
      </c>
      <c r="AI307" s="10"/>
      <c r="AJ307" s="10"/>
    </row>
    <row r="308" spans="21:36" hidden="1" x14ac:dyDescent="0.2">
      <c r="X308" s="53" t="str">
        <f t="shared" si="86"/>
        <v/>
      </c>
      <c r="Y308" s="34" t="b">
        <f t="shared" si="88"/>
        <v>0</v>
      </c>
      <c r="Z308" s="10" t="s">
        <v>368</v>
      </c>
      <c r="AD308" s="53" t="str">
        <f t="shared" si="84"/>
        <v/>
      </c>
      <c r="AE308" s="53" t="e">
        <f>IF(#REF!="","",OR(COUNTIF($AH$12:$AH$23,AC308)&gt;0,COUNTIF($AI$12:$AI$16,#REF!)&gt;0))</f>
        <v>#REF!</v>
      </c>
      <c r="AF308" s="53" t="str">
        <f t="shared" si="87"/>
        <v/>
      </c>
      <c r="AG308" s="34" t="str">
        <f t="shared" si="91"/>
        <v/>
      </c>
    </row>
    <row r="309" spans="21:36" hidden="1" x14ac:dyDescent="0.2">
      <c r="X309" s="53" t="str">
        <f t="shared" si="86"/>
        <v/>
      </c>
      <c r="Y309" s="34" t="b">
        <f t="shared" si="88"/>
        <v>0</v>
      </c>
      <c r="Z309" s="10" t="s">
        <v>369</v>
      </c>
      <c r="AD309" s="53" t="str">
        <f t="shared" si="84"/>
        <v/>
      </c>
      <c r="AE309" s="53" t="e">
        <f>IF(#REF!="","",OR(COUNTIF($AH$12:$AH$23,AC309)&gt;0,COUNTIF($AI$12:$AI$16,#REF!)&gt;0))</f>
        <v>#REF!</v>
      </c>
      <c r="AF309" s="53" t="str">
        <f t="shared" si="87"/>
        <v/>
      </c>
      <c r="AG309" s="34" t="str">
        <f t="shared" si="91"/>
        <v/>
      </c>
    </row>
    <row r="310" spans="21:36" hidden="1" x14ac:dyDescent="0.2">
      <c r="X310" s="53" t="str">
        <f t="shared" si="86"/>
        <v/>
      </c>
      <c r="Y310" s="34" t="b">
        <f t="shared" si="88"/>
        <v>0</v>
      </c>
      <c r="Z310" s="10" t="s">
        <v>370</v>
      </c>
      <c r="AD310" s="53" t="str">
        <f t="shared" si="84"/>
        <v/>
      </c>
      <c r="AE310" s="53" t="e">
        <f>IF(#REF!="","",OR(COUNTIF($AH$12:$AH$23,AC310)&gt;0,COUNTIF($AI$12:$AI$16,#REF!)&gt;0))</f>
        <v>#REF!</v>
      </c>
      <c r="AF310" s="53" t="str">
        <f t="shared" si="87"/>
        <v/>
      </c>
      <c r="AG310" s="34" t="str">
        <f t="shared" si="91"/>
        <v/>
      </c>
    </row>
    <row r="311" spans="21:36" hidden="1" x14ac:dyDescent="0.2">
      <c r="X311" s="53" t="str">
        <f t="shared" si="86"/>
        <v/>
      </c>
      <c r="Y311" s="34" t="b">
        <f t="shared" si="88"/>
        <v>0</v>
      </c>
      <c r="Z311" s="10" t="s">
        <v>371</v>
      </c>
      <c r="AD311" s="53" t="str">
        <f t="shared" si="84"/>
        <v/>
      </c>
      <c r="AE311" s="53" t="e">
        <f>IF(#REF!="","",OR(COUNTIF($AH$12:$AH$23,AC311)&gt;0,COUNTIF($AI$12:$AI$16,#REF!)&gt;0))</f>
        <v>#REF!</v>
      </c>
      <c r="AF311" s="53" t="str">
        <f t="shared" si="87"/>
        <v/>
      </c>
      <c r="AG311" s="34" t="str">
        <f t="shared" si="91"/>
        <v/>
      </c>
    </row>
    <row r="312" spans="21:36" hidden="1" x14ac:dyDescent="0.2">
      <c r="X312" s="53" t="str">
        <f t="shared" si="86"/>
        <v/>
      </c>
      <c r="Y312" s="34" t="b">
        <f t="shared" si="88"/>
        <v>0</v>
      </c>
      <c r="Z312" s="10" t="s">
        <v>372</v>
      </c>
      <c r="AD312" s="53" t="str">
        <f t="shared" si="84"/>
        <v/>
      </c>
      <c r="AE312" s="53" t="e">
        <f>IF(#REF!="","",OR(COUNTIF($AH$12:$AH$23,AC312)&gt;0,COUNTIF($AI$12:$AI$16,#REF!)&gt;0))</f>
        <v>#REF!</v>
      </c>
      <c r="AF312" s="53" t="str">
        <f t="shared" si="87"/>
        <v/>
      </c>
      <c r="AG312" s="34" t="str">
        <f t="shared" si="91"/>
        <v/>
      </c>
    </row>
    <row r="313" spans="21:36" hidden="1" x14ac:dyDescent="0.2">
      <c r="X313" s="53" t="str">
        <f t="shared" si="86"/>
        <v/>
      </c>
      <c r="Y313" s="34" t="b">
        <f t="shared" si="88"/>
        <v>0</v>
      </c>
      <c r="Z313" s="10" t="s">
        <v>495</v>
      </c>
      <c r="AD313" s="53" t="str">
        <f t="shared" si="84"/>
        <v/>
      </c>
      <c r="AE313" s="53" t="e">
        <f>IF(#REF!="","",OR(COUNTIF($AH$12:$AH$23,AC313)&gt;0,COUNTIF($AI$12:$AI$16,#REF!)&gt;0))</f>
        <v>#REF!</v>
      </c>
      <c r="AF313" s="53" t="str">
        <f t="shared" si="87"/>
        <v/>
      </c>
      <c r="AG313" s="34" t="str">
        <f t="shared" si="91"/>
        <v/>
      </c>
    </row>
    <row r="314" spans="21:36" hidden="1" x14ac:dyDescent="0.2">
      <c r="X314" s="53" t="str">
        <f t="shared" si="86"/>
        <v/>
      </c>
      <c r="Y314" s="34" t="b">
        <f t="shared" si="88"/>
        <v>0</v>
      </c>
      <c r="Z314" s="10" t="s">
        <v>496</v>
      </c>
      <c r="AD314" s="53" t="str">
        <f t="shared" si="84"/>
        <v/>
      </c>
      <c r="AE314" s="53" t="e">
        <f>IF(#REF!="","",OR(COUNTIF($AH$12:$AH$23,AC314)&gt;0,COUNTIF($AI$12:$AI$16,#REF!)&gt;0))</f>
        <v>#REF!</v>
      </c>
      <c r="AF314" s="53" t="str">
        <f t="shared" si="87"/>
        <v/>
      </c>
      <c r="AG314" s="34" t="str">
        <f t="shared" si="91"/>
        <v/>
      </c>
    </row>
    <row r="315" spans="21:36" hidden="1" x14ac:dyDescent="0.2">
      <c r="X315" s="53" t="str">
        <f t="shared" si="86"/>
        <v/>
      </c>
      <c r="Y315" s="34" t="b">
        <f t="shared" si="88"/>
        <v>0</v>
      </c>
      <c r="Z315" s="10" t="s">
        <v>373</v>
      </c>
      <c r="AD315" s="53" t="str">
        <f t="shared" si="84"/>
        <v/>
      </c>
      <c r="AE315" s="53" t="e">
        <f>IF(#REF!="","",OR(COUNTIF($AH$12:$AH$23,AC315)&gt;0,COUNTIF($AI$12:$AI$16,#REF!)&gt;0))</f>
        <v>#REF!</v>
      </c>
      <c r="AF315" s="53" t="str">
        <f t="shared" si="87"/>
        <v/>
      </c>
      <c r="AG315" s="34" t="str">
        <f t="shared" si="91"/>
        <v/>
      </c>
    </row>
    <row r="316" spans="21:36" hidden="1" x14ac:dyDescent="0.2">
      <c r="X316" s="53" t="str">
        <f t="shared" si="86"/>
        <v/>
      </c>
      <c r="Y316" s="34" t="b">
        <f t="shared" si="88"/>
        <v>0</v>
      </c>
      <c r="Z316" s="10" t="s">
        <v>374</v>
      </c>
      <c r="AD316" s="53" t="str">
        <f t="shared" si="84"/>
        <v/>
      </c>
      <c r="AE316" s="53" t="e">
        <f>IF(#REF!="","",OR(COUNTIF($AH$12:$AH$23,AC316)&gt;0,COUNTIF($AI$12:$AI$16,#REF!)&gt;0))</f>
        <v>#REF!</v>
      </c>
      <c r="AF316" s="53" t="str">
        <f t="shared" si="87"/>
        <v/>
      </c>
      <c r="AG316" s="34" t="str">
        <f t="shared" si="91"/>
        <v/>
      </c>
    </row>
    <row r="317" spans="21:36" hidden="1" x14ac:dyDescent="0.2">
      <c r="X317" s="53" t="str">
        <f t="shared" si="86"/>
        <v/>
      </c>
      <c r="Y317" s="34" t="b">
        <f t="shared" si="88"/>
        <v>0</v>
      </c>
      <c r="Z317" s="10" t="s">
        <v>375</v>
      </c>
      <c r="AD317" s="53" t="str">
        <f t="shared" si="84"/>
        <v/>
      </c>
      <c r="AE317" s="53" t="e">
        <f>IF(#REF!="","",OR(COUNTIF($AH$12:$AH$23,AC317)&gt;0,COUNTIF($AI$12:$AI$16,#REF!)&gt;0))</f>
        <v>#REF!</v>
      </c>
      <c r="AF317" s="53" t="str">
        <f t="shared" si="87"/>
        <v/>
      </c>
      <c r="AG317" s="34" t="str">
        <f t="shared" si="91"/>
        <v/>
      </c>
    </row>
    <row r="318" spans="21:36" hidden="1" x14ac:dyDescent="0.2">
      <c r="X318" s="53" t="str">
        <f t="shared" si="86"/>
        <v/>
      </c>
      <c r="Y318" s="34" t="b">
        <f t="shared" si="88"/>
        <v>0</v>
      </c>
      <c r="Z318" s="10" t="s">
        <v>376</v>
      </c>
      <c r="AD318" s="53" t="str">
        <f t="shared" si="84"/>
        <v/>
      </c>
      <c r="AE318" s="53" t="e">
        <f>IF(#REF!="","",OR(COUNTIF($AH$12:$AH$23,AC318)&gt;0,COUNTIF($AI$12:$AI$16,#REF!)&gt;0))</f>
        <v>#REF!</v>
      </c>
      <c r="AF318" s="53" t="str">
        <f t="shared" si="87"/>
        <v/>
      </c>
      <c r="AG318" s="34" t="str">
        <f t="shared" si="91"/>
        <v/>
      </c>
    </row>
    <row r="319" spans="21:36" hidden="1" x14ac:dyDescent="0.2">
      <c r="X319" s="53" t="str">
        <f t="shared" si="86"/>
        <v/>
      </c>
      <c r="Y319" s="34" t="b">
        <f t="shared" si="88"/>
        <v>0</v>
      </c>
      <c r="Z319" s="10" t="s">
        <v>429</v>
      </c>
      <c r="AD319" s="53" t="str">
        <f t="shared" si="84"/>
        <v/>
      </c>
      <c r="AE319" s="53" t="e">
        <f>IF(#REF!="","",OR(COUNTIF($AH$12:$AH$23,AC319)&gt;0,COUNTIF($AI$12:$AI$16,#REF!)&gt;0))</f>
        <v>#REF!</v>
      </c>
      <c r="AF319" s="53" t="str">
        <f t="shared" si="87"/>
        <v/>
      </c>
      <c r="AG319" s="34" t="str">
        <f t="shared" si="91"/>
        <v/>
      </c>
    </row>
    <row r="320" spans="21:36" hidden="1" x14ac:dyDescent="0.2">
      <c r="X320" s="53" t="str">
        <f t="shared" si="86"/>
        <v/>
      </c>
      <c r="Y320" s="34" t="b">
        <f t="shared" si="88"/>
        <v>0</v>
      </c>
      <c r="Z320" s="10" t="s">
        <v>377</v>
      </c>
      <c r="AD320" s="53" t="str">
        <f t="shared" si="84"/>
        <v/>
      </c>
      <c r="AE320" s="53" t="e">
        <f>IF(#REF!="","",OR(COUNTIF($AH$12:$AH$23,AC320)&gt;0,COUNTIF($AI$12:$AI$16,#REF!)&gt;0))</f>
        <v>#REF!</v>
      </c>
      <c r="AF320" s="53" t="str">
        <f t="shared" si="87"/>
        <v/>
      </c>
      <c r="AG320" s="34" t="str">
        <f t="shared" si="91"/>
        <v/>
      </c>
    </row>
    <row r="321" spans="24:33" hidden="1" x14ac:dyDescent="0.2">
      <c r="X321" s="53" t="str">
        <f t="shared" si="86"/>
        <v/>
      </c>
      <c r="Y321" s="34" t="b">
        <f t="shared" si="88"/>
        <v>0</v>
      </c>
      <c r="Z321" s="10" t="s">
        <v>378</v>
      </c>
      <c r="AD321" s="53" t="str">
        <f t="shared" si="84"/>
        <v/>
      </c>
      <c r="AE321" s="53" t="e">
        <f>IF(#REF!="","",OR(COUNTIF($AH$12:$AH$23,AC321)&gt;0,COUNTIF($AI$12:$AI$16,#REF!)&gt;0))</f>
        <v>#REF!</v>
      </c>
      <c r="AF321" s="53" t="str">
        <f t="shared" si="87"/>
        <v/>
      </c>
      <c r="AG321" s="34" t="str">
        <f t="shared" si="91"/>
        <v/>
      </c>
    </row>
    <row r="322" spans="24:33" hidden="1" x14ac:dyDescent="0.2">
      <c r="X322" s="53" t="str">
        <f t="shared" si="86"/>
        <v/>
      </c>
      <c r="Y322" s="34" t="b">
        <f t="shared" si="88"/>
        <v>0</v>
      </c>
      <c r="Z322" s="10" t="s">
        <v>497</v>
      </c>
      <c r="AD322" s="53" t="str">
        <f t="shared" si="84"/>
        <v/>
      </c>
      <c r="AE322" s="53" t="e">
        <f>IF(#REF!="","",OR(COUNTIF($AH$12:$AH$23,AC322)&gt;0,COUNTIF($AI$12:$AI$16,#REF!)&gt;0))</f>
        <v>#REF!</v>
      </c>
      <c r="AF322" s="53" t="str">
        <f t="shared" si="87"/>
        <v/>
      </c>
      <c r="AG322" s="34" t="str">
        <f t="shared" si="91"/>
        <v/>
      </c>
    </row>
    <row r="323" spans="24:33" hidden="1" x14ac:dyDescent="0.2">
      <c r="X323" s="53" t="str">
        <f t="shared" si="86"/>
        <v/>
      </c>
      <c r="Y323" s="34" t="b">
        <f t="shared" si="88"/>
        <v>0</v>
      </c>
      <c r="Z323" s="10" t="s">
        <v>379</v>
      </c>
      <c r="AD323" s="53" t="str">
        <f t="shared" si="84"/>
        <v/>
      </c>
      <c r="AE323" s="53" t="e">
        <f>IF(#REF!="","",OR(COUNTIF($AH$12:$AH$23,AC323)&gt;0,COUNTIF($AI$12:$AI$16,#REF!)&gt;0))</f>
        <v>#REF!</v>
      </c>
      <c r="AF323" s="53" t="str">
        <f t="shared" si="87"/>
        <v/>
      </c>
      <c r="AG323" s="34" t="str">
        <f t="shared" si="91"/>
        <v/>
      </c>
    </row>
    <row r="324" spans="24:33" hidden="1" x14ac:dyDescent="0.2">
      <c r="X324" s="53" t="str">
        <f t="shared" si="86"/>
        <v/>
      </c>
      <c r="Y324" s="34" t="b">
        <f t="shared" si="88"/>
        <v>0</v>
      </c>
      <c r="Z324" s="10" t="s">
        <v>380</v>
      </c>
      <c r="AD324" s="53" t="str">
        <f t="shared" si="84"/>
        <v/>
      </c>
      <c r="AE324" s="53" t="e">
        <f>IF(#REF!="","",OR(COUNTIF($AH$12:$AH$23,AC324)&gt;0,COUNTIF($AI$12:$AI$16,#REF!)&gt;0))</f>
        <v>#REF!</v>
      </c>
      <c r="AF324" s="53" t="str">
        <f t="shared" si="87"/>
        <v/>
      </c>
      <c r="AG324" s="34" t="str">
        <f t="shared" si="91"/>
        <v/>
      </c>
    </row>
    <row r="325" spans="24:33" hidden="1" x14ac:dyDescent="0.2">
      <c r="X325" s="53" t="str">
        <f t="shared" si="86"/>
        <v/>
      </c>
      <c r="Y325" s="34" t="b">
        <f t="shared" si="88"/>
        <v>0</v>
      </c>
      <c r="Z325" s="10" t="s">
        <v>498</v>
      </c>
      <c r="AD325" s="53" t="str">
        <f t="shared" si="84"/>
        <v/>
      </c>
      <c r="AE325" s="53" t="e">
        <f>IF(#REF!="","",OR(COUNTIF($AH$12:$AH$23,AC325)&gt;0,COUNTIF($AI$12:$AI$16,#REF!)&gt;0))</f>
        <v>#REF!</v>
      </c>
      <c r="AF325" s="53" t="str">
        <f t="shared" si="87"/>
        <v/>
      </c>
      <c r="AG325" s="34" t="str">
        <f t="shared" si="91"/>
        <v/>
      </c>
    </row>
    <row r="326" spans="24:33" hidden="1" x14ac:dyDescent="0.2">
      <c r="X326" s="53" t="str">
        <f t="shared" si="86"/>
        <v/>
      </c>
      <c r="Y326" s="34" t="b">
        <f t="shared" si="88"/>
        <v>0</v>
      </c>
      <c r="Z326" s="10" t="s">
        <v>381</v>
      </c>
      <c r="AD326" s="53" t="str">
        <f t="shared" si="84"/>
        <v/>
      </c>
      <c r="AE326" s="53" t="e">
        <f>IF(#REF!="","",OR(COUNTIF($AH$12:$AH$23,AC326)&gt;0,COUNTIF($AI$12:$AI$16,#REF!)&gt;0))</f>
        <v>#REF!</v>
      </c>
      <c r="AF326" s="53" t="str">
        <f t="shared" si="87"/>
        <v/>
      </c>
      <c r="AG326" s="34" t="str">
        <f t="shared" si="91"/>
        <v/>
      </c>
    </row>
    <row r="327" spans="24:33" hidden="1" x14ac:dyDescent="0.2">
      <c r="X327" s="53" t="str">
        <f t="shared" si="86"/>
        <v/>
      </c>
      <c r="Y327" s="34" t="b">
        <f t="shared" si="88"/>
        <v>0</v>
      </c>
      <c r="Z327" s="10" t="s">
        <v>382</v>
      </c>
      <c r="AD327" s="53" t="str">
        <f t="shared" si="84"/>
        <v/>
      </c>
      <c r="AE327" s="53" t="e">
        <f>IF(#REF!="","",OR(COUNTIF($AH$12:$AH$23,AC327)&gt;0,COUNTIF($AI$12:$AI$16,#REF!)&gt;0))</f>
        <v>#REF!</v>
      </c>
      <c r="AF327" s="53" t="str">
        <f t="shared" si="87"/>
        <v/>
      </c>
      <c r="AG327" s="34" t="str">
        <f t="shared" si="91"/>
        <v/>
      </c>
    </row>
    <row r="328" spans="24:33" hidden="1" x14ac:dyDescent="0.2">
      <c r="X328" s="53" t="str">
        <f t="shared" si="86"/>
        <v/>
      </c>
      <c r="Y328" s="34" t="b">
        <f t="shared" si="88"/>
        <v>0</v>
      </c>
      <c r="Z328" s="10" t="s">
        <v>383</v>
      </c>
      <c r="AD328" s="53" t="str">
        <f t="shared" si="84"/>
        <v/>
      </c>
      <c r="AE328" s="53" t="e">
        <f>IF(#REF!="","",OR(COUNTIF($AH$12:$AH$23,AC328)&gt;0,COUNTIF($AI$12:$AI$16,#REF!)&gt;0))</f>
        <v>#REF!</v>
      </c>
      <c r="AF328" s="53" t="str">
        <f t="shared" si="87"/>
        <v/>
      </c>
      <c r="AG328" s="34" t="str">
        <f t="shared" si="91"/>
        <v/>
      </c>
    </row>
    <row r="329" spans="24:33" hidden="1" x14ac:dyDescent="0.2">
      <c r="X329" s="53" t="str">
        <f t="shared" si="86"/>
        <v/>
      </c>
      <c r="Y329" s="34" t="b">
        <f t="shared" si="88"/>
        <v>0</v>
      </c>
      <c r="Z329" s="10" t="s">
        <v>384</v>
      </c>
      <c r="AD329" s="53" t="str">
        <f t="shared" si="84"/>
        <v/>
      </c>
      <c r="AE329" s="53" t="e">
        <f>IF(#REF!="","",OR(COUNTIF($AH$12:$AH$23,AC329)&gt;0,COUNTIF($AI$12:$AI$16,#REF!)&gt;0))</f>
        <v>#REF!</v>
      </c>
      <c r="AF329" s="53" t="str">
        <f t="shared" si="87"/>
        <v/>
      </c>
      <c r="AG329" s="34" t="str">
        <f t="shared" ref="AG329:AG360" si="92">IF(I329="","",OR(COUNTIF($AH$12:$AH$23,AB329)&gt;0,COUNTIF($AI$12:$AI$15,I329)&gt;0))</f>
        <v/>
      </c>
    </row>
    <row r="330" spans="24:33" hidden="1" x14ac:dyDescent="0.2">
      <c r="X330" s="53" t="str">
        <f t="shared" si="86"/>
        <v/>
      </c>
      <c r="Y330" s="34" t="b">
        <f t="shared" si="88"/>
        <v>0</v>
      </c>
      <c r="Z330" s="10" t="s">
        <v>499</v>
      </c>
      <c r="AD330" s="53" t="str">
        <f t="shared" si="84"/>
        <v/>
      </c>
      <c r="AE330" s="53" t="e">
        <f>IF(#REF!="","",OR(COUNTIF($AH$12:$AH$23,AC330)&gt;0,COUNTIF($AI$12:$AI$16,#REF!)&gt;0))</f>
        <v>#REF!</v>
      </c>
      <c r="AF330" s="53" t="str">
        <f t="shared" si="87"/>
        <v/>
      </c>
      <c r="AG330" s="34" t="str">
        <f t="shared" si="92"/>
        <v/>
      </c>
    </row>
    <row r="331" spans="24:33" hidden="1" x14ac:dyDescent="0.2">
      <c r="X331" s="53" t="str">
        <f t="shared" si="86"/>
        <v/>
      </c>
      <c r="Y331" s="34" t="b">
        <f t="shared" si="88"/>
        <v>0</v>
      </c>
      <c r="Z331" s="10" t="s">
        <v>385</v>
      </c>
      <c r="AD331" s="53" t="str">
        <f t="shared" si="84"/>
        <v/>
      </c>
      <c r="AE331" s="53" t="e">
        <f>IF(#REF!="","",OR(COUNTIF($AH$12:$AH$23,AC331)&gt;0,COUNTIF($AI$12:$AI$16,#REF!)&gt;0))</f>
        <v>#REF!</v>
      </c>
      <c r="AF331" s="53" t="str">
        <f t="shared" si="87"/>
        <v/>
      </c>
      <c r="AG331" s="34" t="str">
        <f t="shared" si="92"/>
        <v/>
      </c>
    </row>
    <row r="332" spans="24:33" hidden="1" x14ac:dyDescent="0.2">
      <c r="X332" s="53" t="str">
        <f t="shared" si="86"/>
        <v/>
      </c>
      <c r="Y332" s="34" t="b">
        <f t="shared" si="88"/>
        <v>0</v>
      </c>
      <c r="Z332" s="10" t="s">
        <v>386</v>
      </c>
      <c r="AD332" s="53" t="str">
        <f t="shared" ref="AD332:AD350" si="93">IFERROR(LEFT(R332,SEARCH("@",R332)),"")</f>
        <v/>
      </c>
      <c r="AE332" s="53" t="e">
        <f>IF(#REF!="","",OR(COUNTIF($AH$12:$AH$23,AC332)&gt;0,COUNTIF($AI$12:$AI$16,#REF!)&gt;0))</f>
        <v>#REF!</v>
      </c>
      <c r="AF332" s="53" t="str">
        <f t="shared" si="87"/>
        <v/>
      </c>
      <c r="AG332" s="34" t="str">
        <f t="shared" si="92"/>
        <v/>
      </c>
    </row>
    <row r="333" spans="24:33" hidden="1" x14ac:dyDescent="0.2">
      <c r="X333" s="53" t="str">
        <f t="shared" ref="X333:X363" si="94">IF(AND(D333=0,E333=0,F333=0,G333=0,H333=0,I333=0,J333=0,L333=0,M333=0,N333=0,O333=0,P333=0,Q333=0,R333=0),"",AND(D333&lt;&gt;0,E333&lt;&gt;0,F333&lt;&gt;0,G333&lt;&gt;0,H333&lt;&gt;0,I333&lt;&gt;0,J333&lt;&gt;0,L333&lt;&gt;0,M333&lt;&gt;0,N333&lt;&gt;0,O333&lt;&gt;0,P333&lt;&gt;0,Q333&lt;&gt;0,R333&lt;&gt;0))</f>
        <v/>
      </c>
      <c r="Y333" s="34" t="b">
        <f t="shared" si="88"/>
        <v>0</v>
      </c>
      <c r="Z333" s="10" t="s">
        <v>500</v>
      </c>
      <c r="AD333" s="53" t="str">
        <f t="shared" si="93"/>
        <v/>
      </c>
      <c r="AE333" s="53" t="e">
        <f>IF(#REF!="","",OR(COUNTIF($AH$12:$AH$23,AC333)&gt;0,COUNTIF($AI$12:$AI$16,#REF!)&gt;0))</f>
        <v>#REF!</v>
      </c>
      <c r="AF333" s="53" t="str">
        <f t="shared" ref="AF333:AF386" si="95">IF(R333="","",OR(COUNTIF($AJ$12:$AJ$14,AD333)))</f>
        <v/>
      </c>
      <c r="AG333" s="34" t="str">
        <f t="shared" si="92"/>
        <v/>
      </c>
    </row>
    <row r="334" spans="24:33" hidden="1" x14ac:dyDescent="0.2">
      <c r="X334" s="53" t="str">
        <f t="shared" si="94"/>
        <v/>
      </c>
      <c r="Y334" s="34" t="b">
        <f t="shared" ref="Y334:Y374" si="96">IF(AO334="",IF(T334=TRUE,"",IF(AF334=FALSE,(AND(U334,V334,W334,X334,AG334)))))</f>
        <v>0</v>
      </c>
      <c r="Z334" s="10" t="s">
        <v>387</v>
      </c>
      <c r="AD334" s="53" t="str">
        <f t="shared" si="93"/>
        <v/>
      </c>
      <c r="AE334" s="53" t="e">
        <f>IF(#REF!="","",OR(COUNTIF($AH$12:$AH$23,AC334)&gt;0,COUNTIF($AI$12:$AI$16,#REF!)&gt;0))</f>
        <v>#REF!</v>
      </c>
      <c r="AF334" s="53" t="str">
        <f t="shared" si="95"/>
        <v/>
      </c>
      <c r="AG334" s="34" t="str">
        <f t="shared" si="92"/>
        <v/>
      </c>
    </row>
    <row r="335" spans="24:33" hidden="1" x14ac:dyDescent="0.2">
      <c r="X335" s="53" t="str">
        <f t="shared" si="94"/>
        <v/>
      </c>
      <c r="Y335" s="34" t="b">
        <f t="shared" si="96"/>
        <v>0</v>
      </c>
      <c r="Z335" s="10" t="s">
        <v>388</v>
      </c>
      <c r="AD335" s="53" t="str">
        <f t="shared" si="93"/>
        <v/>
      </c>
      <c r="AE335" s="53" t="e">
        <f>IF(#REF!="","",OR(COUNTIF($AH$12:$AH$23,AC335)&gt;0,COUNTIF($AI$12:$AI$16,#REF!)&gt;0))</f>
        <v>#REF!</v>
      </c>
      <c r="AF335" s="53" t="str">
        <f t="shared" si="95"/>
        <v/>
      </c>
      <c r="AG335" s="34" t="str">
        <f t="shared" si="92"/>
        <v/>
      </c>
    </row>
    <row r="336" spans="24:33" hidden="1" x14ac:dyDescent="0.2">
      <c r="X336" s="53" t="str">
        <f t="shared" si="94"/>
        <v/>
      </c>
      <c r="Y336" s="34" t="b">
        <f t="shared" si="96"/>
        <v>0</v>
      </c>
      <c r="Z336" s="10" t="s">
        <v>501</v>
      </c>
      <c r="AD336" s="53" t="str">
        <f t="shared" si="93"/>
        <v/>
      </c>
      <c r="AE336" s="53" t="e">
        <f>IF(#REF!="","",OR(COUNTIF($AH$12:$AH$23,AC336)&gt;0,COUNTIF($AI$12:$AI$16,#REF!)&gt;0))</f>
        <v>#REF!</v>
      </c>
      <c r="AF336" s="53" t="str">
        <f t="shared" si="95"/>
        <v/>
      </c>
      <c r="AG336" s="34" t="str">
        <f t="shared" si="92"/>
        <v/>
      </c>
    </row>
    <row r="337" spans="24:33" hidden="1" x14ac:dyDescent="0.2">
      <c r="X337" s="53" t="str">
        <f t="shared" si="94"/>
        <v/>
      </c>
      <c r="Y337" s="34" t="b">
        <f t="shared" si="96"/>
        <v>0</v>
      </c>
      <c r="Z337" s="10" t="s">
        <v>389</v>
      </c>
      <c r="AD337" s="53" t="str">
        <f t="shared" si="93"/>
        <v/>
      </c>
      <c r="AE337" s="53" t="e">
        <f>IF(#REF!="","",OR(COUNTIF($AH$12:$AH$23,AC337)&gt;0,COUNTIF($AI$12:$AI$16,#REF!)&gt;0))</f>
        <v>#REF!</v>
      </c>
      <c r="AF337" s="53" t="str">
        <f t="shared" si="95"/>
        <v/>
      </c>
      <c r="AG337" s="34" t="str">
        <f t="shared" si="92"/>
        <v/>
      </c>
    </row>
    <row r="338" spans="24:33" hidden="1" x14ac:dyDescent="0.2">
      <c r="X338" s="53" t="str">
        <f t="shared" si="94"/>
        <v/>
      </c>
      <c r="Y338" s="34" t="b">
        <f t="shared" si="96"/>
        <v>0</v>
      </c>
      <c r="Z338" s="10" t="s">
        <v>390</v>
      </c>
      <c r="AD338" s="53" t="str">
        <f t="shared" si="93"/>
        <v/>
      </c>
      <c r="AE338" s="53" t="e">
        <f>IF(#REF!="","",OR(COUNTIF($AH$12:$AH$23,AC338)&gt;0,COUNTIF($AI$12:$AI$16,#REF!)&gt;0))</f>
        <v>#REF!</v>
      </c>
      <c r="AF338" s="53" t="str">
        <f t="shared" si="95"/>
        <v/>
      </c>
      <c r="AG338" s="34" t="str">
        <f t="shared" si="92"/>
        <v/>
      </c>
    </row>
    <row r="339" spans="24:33" hidden="1" x14ac:dyDescent="0.2">
      <c r="X339" s="53" t="str">
        <f t="shared" si="94"/>
        <v/>
      </c>
      <c r="Y339" s="34" t="b">
        <f t="shared" si="96"/>
        <v>0</v>
      </c>
      <c r="Z339" s="10" t="s">
        <v>391</v>
      </c>
      <c r="AD339" s="53" t="str">
        <f t="shared" si="93"/>
        <v/>
      </c>
      <c r="AE339" s="53" t="e">
        <f>IF(#REF!="","",OR(COUNTIF($AH$12:$AH$23,AC339)&gt;0,COUNTIF($AI$12:$AI$16,#REF!)&gt;0))</f>
        <v>#REF!</v>
      </c>
      <c r="AF339" s="53" t="str">
        <f t="shared" si="95"/>
        <v/>
      </c>
      <c r="AG339" s="34" t="str">
        <f t="shared" si="92"/>
        <v/>
      </c>
    </row>
    <row r="340" spans="24:33" hidden="1" x14ac:dyDescent="0.2">
      <c r="X340" s="53" t="str">
        <f t="shared" si="94"/>
        <v/>
      </c>
      <c r="Y340" s="34" t="b">
        <f t="shared" si="96"/>
        <v>0</v>
      </c>
      <c r="Z340" s="10" t="s">
        <v>392</v>
      </c>
      <c r="AD340" s="53" t="str">
        <f t="shared" si="93"/>
        <v/>
      </c>
      <c r="AE340" s="53" t="e">
        <f>IF(#REF!="","",OR(COUNTIF($AH$12:$AH$23,AC340)&gt;0,COUNTIF($AI$12:$AI$16,#REF!)&gt;0))</f>
        <v>#REF!</v>
      </c>
      <c r="AF340" s="53" t="str">
        <f t="shared" si="95"/>
        <v/>
      </c>
      <c r="AG340" s="34" t="str">
        <f t="shared" si="92"/>
        <v/>
      </c>
    </row>
    <row r="341" spans="24:33" hidden="1" x14ac:dyDescent="0.2">
      <c r="X341" s="53" t="str">
        <f t="shared" si="94"/>
        <v/>
      </c>
      <c r="Y341" s="34" t="b">
        <f t="shared" si="96"/>
        <v>0</v>
      </c>
      <c r="Z341" s="10" t="s">
        <v>393</v>
      </c>
      <c r="AD341" s="53" t="str">
        <f t="shared" si="93"/>
        <v/>
      </c>
      <c r="AE341" s="53" t="e">
        <f>IF(#REF!="","",OR(COUNTIF($AH$12:$AH$23,AC341)&gt;0,COUNTIF($AI$12:$AI$16,#REF!)&gt;0))</f>
        <v>#REF!</v>
      </c>
      <c r="AF341" s="53" t="str">
        <f t="shared" si="95"/>
        <v/>
      </c>
      <c r="AG341" s="34" t="str">
        <f t="shared" si="92"/>
        <v/>
      </c>
    </row>
    <row r="342" spans="24:33" hidden="1" x14ac:dyDescent="0.2">
      <c r="X342" s="53" t="str">
        <f t="shared" si="94"/>
        <v/>
      </c>
      <c r="Y342" s="34" t="b">
        <f t="shared" si="96"/>
        <v>0</v>
      </c>
      <c r="Z342" s="10" t="s">
        <v>394</v>
      </c>
      <c r="AD342" s="53" t="str">
        <f t="shared" si="93"/>
        <v/>
      </c>
      <c r="AE342" s="53" t="e">
        <f>IF(#REF!="","",OR(COUNTIF($AH$12:$AH$23,AC342)&gt;0,COUNTIF($AI$12:$AI$16,#REF!)&gt;0))</f>
        <v>#REF!</v>
      </c>
      <c r="AF342" s="53" t="str">
        <f t="shared" si="95"/>
        <v/>
      </c>
      <c r="AG342" s="34" t="str">
        <f t="shared" si="92"/>
        <v/>
      </c>
    </row>
    <row r="343" spans="24:33" hidden="1" x14ac:dyDescent="0.2">
      <c r="X343" s="53" t="str">
        <f t="shared" si="94"/>
        <v/>
      </c>
      <c r="Y343" s="34" t="b">
        <f t="shared" si="96"/>
        <v>0</v>
      </c>
      <c r="Z343" s="10" t="s">
        <v>395</v>
      </c>
      <c r="AD343" s="53" t="str">
        <f t="shared" si="93"/>
        <v/>
      </c>
      <c r="AE343" s="53" t="e">
        <f>IF(#REF!="","",OR(COUNTIF($AH$12:$AH$23,AC343)&gt;0,COUNTIF($AI$12:$AI$16,#REF!)&gt;0))</f>
        <v>#REF!</v>
      </c>
      <c r="AF343" s="53" t="str">
        <f t="shared" si="95"/>
        <v/>
      </c>
      <c r="AG343" s="34" t="str">
        <f t="shared" si="92"/>
        <v/>
      </c>
    </row>
    <row r="344" spans="24:33" hidden="1" x14ac:dyDescent="0.2">
      <c r="X344" s="53" t="str">
        <f t="shared" si="94"/>
        <v/>
      </c>
      <c r="Y344" s="34" t="b">
        <f t="shared" si="96"/>
        <v>0</v>
      </c>
      <c r="Z344" s="10" t="s">
        <v>396</v>
      </c>
      <c r="AD344" s="53" t="str">
        <f t="shared" si="93"/>
        <v/>
      </c>
      <c r="AE344" s="53" t="e">
        <f>IF(#REF!="","",OR(COUNTIF($AH$12:$AH$23,AC344)&gt;0,COUNTIF($AI$12:$AI$16,#REF!)&gt;0))</f>
        <v>#REF!</v>
      </c>
      <c r="AF344" s="53" t="str">
        <f t="shared" si="95"/>
        <v/>
      </c>
      <c r="AG344" s="34" t="str">
        <f t="shared" si="92"/>
        <v/>
      </c>
    </row>
    <row r="345" spans="24:33" hidden="1" x14ac:dyDescent="0.2">
      <c r="X345" s="53" t="str">
        <f t="shared" si="94"/>
        <v/>
      </c>
      <c r="Y345" s="34" t="b">
        <f t="shared" si="96"/>
        <v>0</v>
      </c>
      <c r="Z345" s="10" t="s">
        <v>397</v>
      </c>
      <c r="AD345" s="53" t="str">
        <f t="shared" si="93"/>
        <v/>
      </c>
      <c r="AE345" s="53" t="e">
        <f>IF(#REF!="","",OR(COUNTIF($AH$12:$AH$23,AC345)&gt;0,COUNTIF($AI$12:$AI$16,#REF!)&gt;0))</f>
        <v>#REF!</v>
      </c>
      <c r="AF345" s="53" t="str">
        <f t="shared" si="95"/>
        <v/>
      </c>
      <c r="AG345" s="34" t="str">
        <f t="shared" si="92"/>
        <v/>
      </c>
    </row>
    <row r="346" spans="24:33" hidden="1" x14ac:dyDescent="0.2">
      <c r="X346" s="53" t="str">
        <f t="shared" si="94"/>
        <v/>
      </c>
      <c r="Y346" s="34" t="b">
        <f t="shared" si="96"/>
        <v>0</v>
      </c>
      <c r="Z346" s="10" t="s">
        <v>398</v>
      </c>
      <c r="AD346" s="53" t="str">
        <f t="shared" si="93"/>
        <v/>
      </c>
      <c r="AE346" s="53" t="e">
        <f>IF(#REF!="","",OR(COUNTIF($AH$12:$AH$23,AC346)&gt;0,COUNTIF($AI$12:$AI$16,#REF!)&gt;0))</f>
        <v>#REF!</v>
      </c>
      <c r="AF346" s="53" t="str">
        <f t="shared" si="95"/>
        <v/>
      </c>
      <c r="AG346" s="34" t="str">
        <f t="shared" si="92"/>
        <v/>
      </c>
    </row>
    <row r="347" spans="24:33" hidden="1" x14ac:dyDescent="0.2">
      <c r="X347" s="53" t="str">
        <f t="shared" si="94"/>
        <v/>
      </c>
      <c r="Y347" s="34" t="b">
        <f t="shared" si="96"/>
        <v>0</v>
      </c>
      <c r="Z347" s="10" t="s">
        <v>399</v>
      </c>
      <c r="AD347" s="53" t="str">
        <f t="shared" si="93"/>
        <v/>
      </c>
      <c r="AE347" s="53" t="e">
        <f>IF(#REF!="","",OR(COUNTIF($AH$12:$AH$23,AC347)&gt;0,COUNTIF($AI$12:$AI$16,#REF!)&gt;0))</f>
        <v>#REF!</v>
      </c>
      <c r="AF347" s="53" t="str">
        <f t="shared" si="95"/>
        <v/>
      </c>
      <c r="AG347" s="34" t="str">
        <f t="shared" si="92"/>
        <v/>
      </c>
    </row>
    <row r="348" spans="24:33" hidden="1" x14ac:dyDescent="0.2">
      <c r="X348" s="53" t="str">
        <f t="shared" si="94"/>
        <v/>
      </c>
      <c r="Y348" s="34" t="b">
        <f t="shared" si="96"/>
        <v>0</v>
      </c>
      <c r="Z348" s="10" t="s">
        <v>400</v>
      </c>
      <c r="AD348" s="53" t="str">
        <f t="shared" si="93"/>
        <v/>
      </c>
      <c r="AE348" s="53" t="e">
        <f>IF(#REF!="","",OR(COUNTIF($AH$12:$AH$23,AC348)&gt;0,COUNTIF($AI$12:$AI$16,#REF!)&gt;0))</f>
        <v>#REF!</v>
      </c>
      <c r="AF348" s="53" t="str">
        <f t="shared" si="95"/>
        <v/>
      </c>
      <c r="AG348" s="34" t="str">
        <f t="shared" si="92"/>
        <v/>
      </c>
    </row>
    <row r="349" spans="24:33" hidden="1" x14ac:dyDescent="0.2">
      <c r="X349" s="53" t="str">
        <f t="shared" si="94"/>
        <v/>
      </c>
      <c r="Y349" s="34" t="b">
        <f t="shared" si="96"/>
        <v>0</v>
      </c>
      <c r="Z349" s="10" t="s">
        <v>401</v>
      </c>
      <c r="AD349" s="53" t="str">
        <f t="shared" si="93"/>
        <v/>
      </c>
      <c r="AE349" s="53" t="e">
        <f>IF(#REF!="","",OR(COUNTIF($AH$12:$AH$23,AC349)&gt;0,COUNTIF($AI$12:$AI$16,#REF!)&gt;0))</f>
        <v>#REF!</v>
      </c>
      <c r="AF349" s="53" t="str">
        <f t="shared" si="95"/>
        <v/>
      </c>
      <c r="AG349" s="34" t="str">
        <f t="shared" si="92"/>
        <v/>
      </c>
    </row>
    <row r="350" spans="24:33" hidden="1" x14ac:dyDescent="0.2">
      <c r="X350" s="53" t="str">
        <f t="shared" si="94"/>
        <v/>
      </c>
      <c r="Y350" s="34" t="b">
        <f t="shared" si="96"/>
        <v>0</v>
      </c>
      <c r="Z350" s="10" t="s">
        <v>402</v>
      </c>
      <c r="AD350" s="53" t="str">
        <f t="shared" si="93"/>
        <v/>
      </c>
      <c r="AE350" s="53" t="e">
        <f>IF(#REF!="","",OR(COUNTIF($AH$12:$AH$23,AC350)&gt;0,COUNTIF($AI$12:$AI$16,#REF!)&gt;0))</f>
        <v>#REF!</v>
      </c>
      <c r="AF350" s="53" t="str">
        <f t="shared" si="95"/>
        <v/>
      </c>
      <c r="AG350" s="34" t="str">
        <f t="shared" si="92"/>
        <v/>
      </c>
    </row>
    <row r="351" spans="24:33" hidden="1" x14ac:dyDescent="0.2">
      <c r="X351" s="53" t="str">
        <f t="shared" si="94"/>
        <v/>
      </c>
      <c r="Y351" s="34" t="b">
        <f t="shared" si="96"/>
        <v>0</v>
      </c>
      <c r="Z351" s="10" t="s">
        <v>403</v>
      </c>
      <c r="AD351" s="53" t="str">
        <f t="shared" ref="AD351:AD377" si="97">IFERROR(MID(R351,SEARCH("@",R351),9999),"")</f>
        <v/>
      </c>
      <c r="AE351" s="53" t="e">
        <f>IF(#REF!="","",OR(COUNTIF($AH$12:$AH$23,AC351)&gt;0,COUNTIF($AI$12:$AI$16,#REF!)&gt;0))</f>
        <v>#REF!</v>
      </c>
      <c r="AF351" s="53" t="str">
        <f t="shared" si="95"/>
        <v/>
      </c>
      <c r="AG351" s="34" t="str">
        <f t="shared" si="92"/>
        <v/>
      </c>
    </row>
    <row r="352" spans="24:33" hidden="1" x14ac:dyDescent="0.2">
      <c r="X352" s="53" t="str">
        <f t="shared" si="94"/>
        <v/>
      </c>
      <c r="Y352" s="34" t="b">
        <f t="shared" si="96"/>
        <v>0</v>
      </c>
      <c r="Z352" s="10" t="s">
        <v>404</v>
      </c>
      <c r="AD352" s="53" t="str">
        <f t="shared" si="97"/>
        <v/>
      </c>
      <c r="AE352" s="53" t="e">
        <f>IF(#REF!="","",OR(COUNTIF($AH$12:$AH$23,AC352)&gt;0,COUNTIF($AI$12:$AI$16,#REF!)&gt;0))</f>
        <v>#REF!</v>
      </c>
      <c r="AF352" s="53" t="str">
        <f t="shared" si="95"/>
        <v/>
      </c>
      <c r="AG352" s="34" t="str">
        <f t="shared" si="92"/>
        <v/>
      </c>
    </row>
    <row r="353" spans="24:33" hidden="1" x14ac:dyDescent="0.2">
      <c r="X353" s="53" t="str">
        <f t="shared" si="94"/>
        <v/>
      </c>
      <c r="Y353" s="34" t="b">
        <f t="shared" si="96"/>
        <v>0</v>
      </c>
      <c r="Z353" s="10" t="s">
        <v>405</v>
      </c>
      <c r="AD353" s="53" t="str">
        <f t="shared" si="97"/>
        <v/>
      </c>
      <c r="AE353" s="53" t="e">
        <f>IF(#REF!="","",OR(COUNTIF($AH$12:$AH$23,AC353)&gt;0,COUNTIF($AI$12:$AI$16,#REF!)&gt;0))</f>
        <v>#REF!</v>
      </c>
      <c r="AF353" s="53" t="str">
        <f t="shared" si="95"/>
        <v/>
      </c>
      <c r="AG353" s="34" t="str">
        <f t="shared" si="92"/>
        <v/>
      </c>
    </row>
    <row r="354" spans="24:33" hidden="1" x14ac:dyDescent="0.2">
      <c r="X354" s="53" t="str">
        <f t="shared" si="94"/>
        <v/>
      </c>
      <c r="Y354" s="34" t="b">
        <f t="shared" si="96"/>
        <v>0</v>
      </c>
      <c r="Z354" s="10" t="s">
        <v>406</v>
      </c>
      <c r="AD354" s="53" t="str">
        <f t="shared" si="97"/>
        <v/>
      </c>
      <c r="AE354" s="53" t="e">
        <f>IF(#REF!="","",OR(COUNTIF($AH$12:$AH$23,AC354)&gt;0,COUNTIF($AI$12:$AI$16,#REF!)&gt;0))</f>
        <v>#REF!</v>
      </c>
      <c r="AF354" s="53" t="str">
        <f t="shared" si="95"/>
        <v/>
      </c>
      <c r="AG354" s="34" t="str">
        <f t="shared" si="92"/>
        <v/>
      </c>
    </row>
    <row r="355" spans="24:33" hidden="1" x14ac:dyDescent="0.2">
      <c r="X355" s="53" t="str">
        <f t="shared" si="94"/>
        <v/>
      </c>
      <c r="Y355" s="34" t="b">
        <f t="shared" si="96"/>
        <v>0</v>
      </c>
      <c r="Z355" s="10" t="s">
        <v>407</v>
      </c>
      <c r="AD355" s="53" t="str">
        <f t="shared" si="97"/>
        <v/>
      </c>
      <c r="AE355" s="53" t="e">
        <f>IF(#REF!="","",OR(COUNTIF($AH$12:$AH$23,AC355)&gt;0,COUNTIF($AI$12:$AI$16,#REF!)&gt;0))</f>
        <v>#REF!</v>
      </c>
      <c r="AF355" s="53" t="str">
        <f t="shared" si="95"/>
        <v/>
      </c>
      <c r="AG355" s="34" t="str">
        <f t="shared" si="92"/>
        <v/>
      </c>
    </row>
    <row r="356" spans="24:33" hidden="1" x14ac:dyDescent="0.2">
      <c r="X356" s="53" t="str">
        <f t="shared" si="94"/>
        <v/>
      </c>
      <c r="Y356" s="34" t="b">
        <f t="shared" si="96"/>
        <v>0</v>
      </c>
      <c r="Z356" s="10" t="s">
        <v>408</v>
      </c>
      <c r="AD356" s="53" t="str">
        <f t="shared" si="97"/>
        <v/>
      </c>
      <c r="AE356" s="53" t="e">
        <f>IF(#REF!="","",OR(COUNTIF($AH$12:$AH$23,AC356)&gt;0,COUNTIF($AI$12:$AI$16,#REF!)&gt;0))</f>
        <v>#REF!</v>
      </c>
      <c r="AF356" s="53" t="str">
        <f t="shared" si="95"/>
        <v/>
      </c>
      <c r="AG356" s="34" t="str">
        <f t="shared" si="92"/>
        <v/>
      </c>
    </row>
    <row r="357" spans="24:33" hidden="1" x14ac:dyDescent="0.2">
      <c r="X357" s="53" t="str">
        <f t="shared" si="94"/>
        <v/>
      </c>
      <c r="Y357" s="34" t="b">
        <f t="shared" si="96"/>
        <v>0</v>
      </c>
      <c r="Z357" s="10" t="s">
        <v>409</v>
      </c>
      <c r="AD357" s="53" t="str">
        <f t="shared" si="97"/>
        <v/>
      </c>
      <c r="AE357" s="53" t="e">
        <f>IF(#REF!="","",OR(COUNTIF($AH$12:$AH$23,AC357)&gt;0,COUNTIF($AI$12:$AI$16,#REF!)&gt;0))</f>
        <v>#REF!</v>
      </c>
      <c r="AF357" s="53" t="str">
        <f t="shared" si="95"/>
        <v/>
      </c>
      <c r="AG357" s="34" t="str">
        <f t="shared" si="92"/>
        <v/>
      </c>
    </row>
    <row r="358" spans="24:33" hidden="1" x14ac:dyDescent="0.2">
      <c r="X358" s="53" t="str">
        <f t="shared" si="94"/>
        <v/>
      </c>
      <c r="Y358" s="34" t="b">
        <f t="shared" si="96"/>
        <v>0</v>
      </c>
      <c r="Z358" s="10" t="s">
        <v>410</v>
      </c>
      <c r="AD358" s="53" t="str">
        <f t="shared" si="97"/>
        <v/>
      </c>
      <c r="AE358" s="53" t="e">
        <f>IF(#REF!="","",OR(COUNTIF($AH$12:$AH$23,AC358)&gt;0,COUNTIF($AI$12:$AI$16,#REF!)&gt;0))</f>
        <v>#REF!</v>
      </c>
      <c r="AF358" s="53" t="str">
        <f t="shared" si="95"/>
        <v/>
      </c>
      <c r="AG358" s="34" t="str">
        <f t="shared" si="92"/>
        <v/>
      </c>
    </row>
    <row r="359" spans="24:33" hidden="1" x14ac:dyDescent="0.2">
      <c r="X359" s="53" t="str">
        <f t="shared" si="94"/>
        <v/>
      </c>
      <c r="Y359" s="34" t="b">
        <f t="shared" si="96"/>
        <v>0</v>
      </c>
      <c r="Z359" s="10" t="s">
        <v>411</v>
      </c>
      <c r="AD359" s="53" t="str">
        <f t="shared" si="97"/>
        <v/>
      </c>
      <c r="AE359" s="53" t="e">
        <f>IF(#REF!="","",OR(COUNTIF($AH$12:$AH$23,AC359)&gt;0,COUNTIF($AI$12:$AI$16,#REF!)&gt;0))</f>
        <v>#REF!</v>
      </c>
      <c r="AF359" s="53" t="str">
        <f t="shared" si="95"/>
        <v/>
      </c>
      <c r="AG359" s="34" t="str">
        <f t="shared" si="92"/>
        <v/>
      </c>
    </row>
    <row r="360" spans="24:33" hidden="1" x14ac:dyDescent="0.2">
      <c r="X360" s="53" t="str">
        <f t="shared" si="94"/>
        <v/>
      </c>
      <c r="Y360" s="34" t="b">
        <f t="shared" si="96"/>
        <v>0</v>
      </c>
      <c r="Z360" s="10" t="s">
        <v>412</v>
      </c>
      <c r="AD360" s="53" t="str">
        <f t="shared" si="97"/>
        <v/>
      </c>
      <c r="AE360" s="53" t="e">
        <f>IF(#REF!="","",OR(COUNTIF($AH$12:$AH$23,AC360)&gt;0,COUNTIF($AI$12:$AI$16,#REF!)&gt;0))</f>
        <v>#REF!</v>
      </c>
      <c r="AF360" s="53" t="str">
        <f t="shared" si="95"/>
        <v/>
      </c>
      <c r="AG360" s="34" t="str">
        <f t="shared" si="92"/>
        <v/>
      </c>
    </row>
    <row r="361" spans="24:33" hidden="1" x14ac:dyDescent="0.2">
      <c r="X361" s="53" t="str">
        <f t="shared" si="94"/>
        <v/>
      </c>
      <c r="Y361" s="34" t="b">
        <f t="shared" si="96"/>
        <v>0</v>
      </c>
      <c r="Z361" s="10" t="s">
        <v>502</v>
      </c>
      <c r="AD361" s="53" t="str">
        <f t="shared" si="97"/>
        <v/>
      </c>
      <c r="AE361" s="53" t="e">
        <f>IF(#REF!="","",OR(COUNTIF($AH$12:$AH$23,AC361)&gt;0,COUNTIF($AI$12:$AI$16,#REF!)&gt;0))</f>
        <v>#REF!</v>
      </c>
      <c r="AF361" s="53" t="str">
        <f t="shared" si="95"/>
        <v/>
      </c>
      <c r="AG361" s="34" t="str">
        <f t="shared" ref="AG361:AG386" si="98">IF(I361="","",OR(COUNTIF($AH$12:$AH$23,AB361)&gt;0,COUNTIF($AI$12:$AI$15,I361)&gt;0))</f>
        <v/>
      </c>
    </row>
    <row r="362" spans="24:33" hidden="1" x14ac:dyDescent="0.2">
      <c r="X362" s="53" t="str">
        <f t="shared" si="94"/>
        <v/>
      </c>
      <c r="Y362" s="34" t="b">
        <f t="shared" si="96"/>
        <v>0</v>
      </c>
      <c r="Z362" s="10" t="s">
        <v>413</v>
      </c>
      <c r="AD362" s="53" t="str">
        <f t="shared" si="97"/>
        <v/>
      </c>
      <c r="AE362" s="53" t="e">
        <f>IF(#REF!="","",OR(COUNTIF($AH$12:$AH$23,AC362)&gt;0,COUNTIF($AI$12:$AI$16,#REF!)&gt;0))</f>
        <v>#REF!</v>
      </c>
      <c r="AF362" s="53" t="str">
        <f t="shared" si="95"/>
        <v/>
      </c>
      <c r="AG362" s="34" t="str">
        <f t="shared" si="98"/>
        <v/>
      </c>
    </row>
    <row r="363" spans="24:33" hidden="1" x14ac:dyDescent="0.2">
      <c r="X363" s="53" t="str">
        <f t="shared" si="94"/>
        <v/>
      </c>
      <c r="Y363" s="34" t="b">
        <f t="shared" si="96"/>
        <v>0</v>
      </c>
      <c r="Z363" s="10" t="s">
        <v>503</v>
      </c>
      <c r="AD363" s="53" t="str">
        <f t="shared" si="97"/>
        <v/>
      </c>
      <c r="AE363" s="53" t="e">
        <f>IF(#REF!="","",OR(COUNTIF($AH$12:$AH$23,AC363)&gt;0,COUNTIF($AI$12:$AI$16,#REF!)&gt;0))</f>
        <v>#REF!</v>
      </c>
      <c r="AF363" s="53" t="str">
        <f t="shared" si="95"/>
        <v/>
      </c>
      <c r="AG363" s="34" t="str">
        <f t="shared" si="98"/>
        <v/>
      </c>
    </row>
    <row r="364" spans="24:33" hidden="1" x14ac:dyDescent="0.2">
      <c r="Y364" s="34" t="b">
        <f t="shared" si="96"/>
        <v>0</v>
      </c>
      <c r="Z364" s="10" t="s">
        <v>414</v>
      </c>
      <c r="AD364" s="53" t="str">
        <f t="shared" si="97"/>
        <v/>
      </c>
      <c r="AE364" s="53" t="e">
        <f>IF(#REF!="","",OR(COUNTIF($AH$12:$AH$23,AC364)&gt;0,COUNTIF($AI$12:$AI$16,#REF!)&gt;0))</f>
        <v>#REF!</v>
      </c>
      <c r="AF364" s="53" t="str">
        <f t="shared" si="95"/>
        <v/>
      </c>
      <c r="AG364" s="34" t="str">
        <f t="shared" si="98"/>
        <v/>
      </c>
    </row>
    <row r="365" spans="24:33" hidden="1" x14ac:dyDescent="0.2">
      <c r="Y365" s="34" t="b">
        <f t="shared" si="96"/>
        <v>0</v>
      </c>
      <c r="Z365" s="10" t="s">
        <v>415</v>
      </c>
      <c r="AD365" s="53" t="str">
        <f t="shared" si="97"/>
        <v/>
      </c>
      <c r="AE365" s="53" t="e">
        <f>IF(#REF!="","",OR(COUNTIF($AH$12:$AH$23,AC365)&gt;0,COUNTIF($AI$12:$AI$16,#REF!)&gt;0))</f>
        <v>#REF!</v>
      </c>
      <c r="AF365" s="53" t="str">
        <f t="shared" si="95"/>
        <v/>
      </c>
      <c r="AG365" s="34" t="str">
        <f t="shared" si="98"/>
        <v/>
      </c>
    </row>
    <row r="366" spans="24:33" hidden="1" x14ac:dyDescent="0.2">
      <c r="Y366" s="34" t="b">
        <f t="shared" si="96"/>
        <v>0</v>
      </c>
      <c r="Z366" s="10" t="s">
        <v>416</v>
      </c>
      <c r="AD366" s="53" t="str">
        <f t="shared" si="97"/>
        <v/>
      </c>
      <c r="AE366" s="53" t="e">
        <f>IF(#REF!="","",OR(COUNTIF($AH$12:$AH$23,AC366)&gt;0,COUNTIF($AI$12:$AI$16,#REF!)&gt;0))</f>
        <v>#REF!</v>
      </c>
      <c r="AF366" s="53" t="str">
        <f t="shared" si="95"/>
        <v/>
      </c>
      <c r="AG366" s="34" t="str">
        <f t="shared" si="98"/>
        <v/>
      </c>
    </row>
    <row r="367" spans="24:33" hidden="1" x14ac:dyDescent="0.2">
      <c r="Y367" s="34" t="b">
        <f t="shared" si="96"/>
        <v>0</v>
      </c>
      <c r="Z367" s="10" t="s">
        <v>504</v>
      </c>
      <c r="AD367" s="53" t="str">
        <f t="shared" si="97"/>
        <v/>
      </c>
      <c r="AE367" s="53" t="e">
        <f>IF(#REF!="","",OR(COUNTIF($AH$12:$AH$23,AC367)&gt;0,COUNTIF($AI$12:$AI$16,#REF!)&gt;0))</f>
        <v>#REF!</v>
      </c>
      <c r="AF367" s="53" t="str">
        <f t="shared" si="95"/>
        <v/>
      </c>
      <c r="AG367" s="34" t="str">
        <f t="shared" si="98"/>
        <v/>
      </c>
    </row>
    <row r="368" spans="24:33" hidden="1" x14ac:dyDescent="0.2">
      <c r="Y368" s="34" t="b">
        <f t="shared" si="96"/>
        <v>0</v>
      </c>
      <c r="Z368" s="10" t="s">
        <v>417</v>
      </c>
      <c r="AD368" s="53" t="str">
        <f t="shared" si="97"/>
        <v/>
      </c>
      <c r="AE368" s="53" t="e">
        <f>IF(#REF!="","",OR(COUNTIF($AH$12:$AH$23,AC368)&gt;0,COUNTIF($AI$12:$AI$16,#REF!)&gt;0))</f>
        <v>#REF!</v>
      </c>
      <c r="AF368" s="53" t="str">
        <f t="shared" si="95"/>
        <v/>
      </c>
      <c r="AG368" s="34" t="str">
        <f t="shared" si="98"/>
        <v/>
      </c>
    </row>
    <row r="369" spans="25:33" hidden="1" x14ac:dyDescent="0.2">
      <c r="Y369" s="34" t="b">
        <f t="shared" si="96"/>
        <v>0</v>
      </c>
      <c r="Z369" s="10" t="s">
        <v>505</v>
      </c>
      <c r="AD369" s="53" t="str">
        <f t="shared" si="97"/>
        <v/>
      </c>
      <c r="AE369" s="53" t="e">
        <f>IF(#REF!="","",OR(COUNTIF($AH$12:$AH$23,AC369)&gt;0,COUNTIF($AI$12:$AI$16,#REF!)&gt;0))</f>
        <v>#REF!</v>
      </c>
      <c r="AF369" s="53" t="str">
        <f t="shared" si="95"/>
        <v/>
      </c>
      <c r="AG369" s="34" t="str">
        <f t="shared" si="98"/>
        <v/>
      </c>
    </row>
    <row r="370" spans="25:33" hidden="1" x14ac:dyDescent="0.2">
      <c r="Y370" s="34" t="b">
        <f t="shared" si="96"/>
        <v>0</v>
      </c>
      <c r="Z370" s="10" t="s">
        <v>418</v>
      </c>
      <c r="AD370" s="53" t="str">
        <f t="shared" si="97"/>
        <v/>
      </c>
      <c r="AE370" s="53" t="e">
        <f>IF(#REF!="","",OR(COUNTIF($AH$12:$AH$23,AC370)&gt;0,COUNTIF($AI$12:$AI$16,#REF!)&gt;0))</f>
        <v>#REF!</v>
      </c>
      <c r="AF370" s="53" t="str">
        <f t="shared" si="95"/>
        <v/>
      </c>
      <c r="AG370" s="34" t="str">
        <f t="shared" si="98"/>
        <v/>
      </c>
    </row>
    <row r="371" spans="25:33" hidden="1" x14ac:dyDescent="0.2">
      <c r="Y371" s="34" t="b">
        <f t="shared" si="96"/>
        <v>0</v>
      </c>
      <c r="Z371" s="10" t="s">
        <v>506</v>
      </c>
      <c r="AD371" s="53" t="str">
        <f t="shared" si="97"/>
        <v/>
      </c>
      <c r="AF371" s="53" t="str">
        <f t="shared" si="95"/>
        <v/>
      </c>
      <c r="AG371" s="34" t="str">
        <f t="shared" si="98"/>
        <v/>
      </c>
    </row>
    <row r="372" spans="25:33" hidden="1" x14ac:dyDescent="0.2">
      <c r="Y372" s="34" t="b">
        <f t="shared" si="96"/>
        <v>0</v>
      </c>
      <c r="Z372" s="10" t="s">
        <v>419</v>
      </c>
      <c r="AD372" s="53" t="str">
        <f t="shared" si="97"/>
        <v/>
      </c>
      <c r="AF372" s="53" t="str">
        <f t="shared" si="95"/>
        <v/>
      </c>
      <c r="AG372" s="34" t="str">
        <f t="shared" si="98"/>
        <v/>
      </c>
    </row>
    <row r="373" spans="25:33" hidden="1" x14ac:dyDescent="0.2">
      <c r="Y373" s="34" t="b">
        <f t="shared" si="96"/>
        <v>0</v>
      </c>
      <c r="Z373" s="10" t="s">
        <v>420</v>
      </c>
      <c r="AD373" s="53" t="str">
        <f t="shared" si="97"/>
        <v/>
      </c>
      <c r="AF373" s="53" t="str">
        <f t="shared" si="95"/>
        <v/>
      </c>
      <c r="AG373" s="34" t="str">
        <f t="shared" si="98"/>
        <v/>
      </c>
    </row>
    <row r="374" spans="25:33" hidden="1" x14ac:dyDescent="0.2">
      <c r="Y374" s="34" t="b">
        <f t="shared" si="96"/>
        <v>0</v>
      </c>
      <c r="Z374" s="10" t="s">
        <v>421</v>
      </c>
      <c r="AD374" s="53" t="str">
        <f t="shared" si="97"/>
        <v/>
      </c>
      <c r="AF374" s="53" t="str">
        <f t="shared" si="95"/>
        <v/>
      </c>
      <c r="AG374" s="34" t="str">
        <f t="shared" si="98"/>
        <v/>
      </c>
    </row>
    <row r="375" spans="25:33" hidden="1" x14ac:dyDescent="0.2">
      <c r="Z375" s="10" t="s">
        <v>422</v>
      </c>
      <c r="AD375" s="53" t="str">
        <f t="shared" si="97"/>
        <v/>
      </c>
      <c r="AF375" s="53" t="str">
        <f t="shared" si="95"/>
        <v/>
      </c>
      <c r="AG375" s="34" t="str">
        <f t="shared" si="98"/>
        <v/>
      </c>
    </row>
    <row r="376" spans="25:33" hidden="1" x14ac:dyDescent="0.2">
      <c r="Z376" s="10" t="s">
        <v>507</v>
      </c>
      <c r="AD376" s="53" t="str">
        <f t="shared" si="97"/>
        <v/>
      </c>
      <c r="AF376" s="53" t="str">
        <f t="shared" si="95"/>
        <v/>
      </c>
      <c r="AG376" s="34" t="str">
        <f t="shared" si="98"/>
        <v/>
      </c>
    </row>
    <row r="377" spans="25:33" hidden="1" x14ac:dyDescent="0.2">
      <c r="Z377" s="10" t="s">
        <v>443</v>
      </c>
      <c r="AD377" s="53" t="str">
        <f t="shared" si="97"/>
        <v/>
      </c>
      <c r="AF377" s="53" t="str">
        <f t="shared" si="95"/>
        <v/>
      </c>
      <c r="AG377" s="34" t="str">
        <f t="shared" si="98"/>
        <v/>
      </c>
    </row>
    <row r="378" spans="25:33" hidden="1" x14ac:dyDescent="0.2">
      <c r="Z378" s="10" t="s">
        <v>430</v>
      </c>
      <c r="AF378" s="53" t="str">
        <f t="shared" si="95"/>
        <v/>
      </c>
      <c r="AG378" s="34" t="str">
        <f t="shared" si="98"/>
        <v/>
      </c>
    </row>
    <row r="379" spans="25:33" hidden="1" x14ac:dyDescent="0.2">
      <c r="Z379" s="10" t="s">
        <v>431</v>
      </c>
      <c r="AF379" s="53" t="str">
        <f t="shared" si="95"/>
        <v/>
      </c>
      <c r="AG379" s="34" t="str">
        <f t="shared" si="98"/>
        <v/>
      </c>
    </row>
    <row r="380" spans="25:33" hidden="1" x14ac:dyDescent="0.2">
      <c r="Z380" s="10" t="s">
        <v>432</v>
      </c>
      <c r="AF380" s="53" t="str">
        <f t="shared" si="95"/>
        <v/>
      </c>
      <c r="AG380" s="34" t="str">
        <f t="shared" si="98"/>
        <v/>
      </c>
    </row>
    <row r="381" spans="25:33" hidden="1" x14ac:dyDescent="0.2">
      <c r="Z381" s="10" t="s">
        <v>433</v>
      </c>
      <c r="AF381" s="53" t="str">
        <f t="shared" si="95"/>
        <v/>
      </c>
      <c r="AG381" s="34" t="str">
        <f t="shared" si="98"/>
        <v/>
      </c>
    </row>
    <row r="382" spans="25:33" hidden="1" x14ac:dyDescent="0.2">
      <c r="Z382" s="10" t="s">
        <v>434</v>
      </c>
      <c r="AF382" s="53" t="str">
        <f t="shared" si="95"/>
        <v/>
      </c>
      <c r="AG382" s="34" t="str">
        <f t="shared" si="98"/>
        <v/>
      </c>
    </row>
    <row r="383" spans="25:33" hidden="1" x14ac:dyDescent="0.2">
      <c r="Z383" s="10" t="s">
        <v>435</v>
      </c>
      <c r="AF383" s="53" t="str">
        <f t="shared" si="95"/>
        <v/>
      </c>
      <c r="AG383" s="34" t="str">
        <f t="shared" si="98"/>
        <v/>
      </c>
    </row>
    <row r="384" spans="25:33" hidden="1" x14ac:dyDescent="0.2">
      <c r="Z384" s="1" t="s">
        <v>444</v>
      </c>
      <c r="AF384" s="53" t="str">
        <f t="shared" si="95"/>
        <v/>
      </c>
      <c r="AG384" s="34" t="str">
        <f t="shared" si="98"/>
        <v/>
      </c>
    </row>
    <row r="385" spans="26:33" hidden="1" x14ac:dyDescent="0.2">
      <c r="Z385" s="10" t="s">
        <v>449</v>
      </c>
      <c r="AF385" s="53" t="str">
        <f t="shared" si="95"/>
        <v/>
      </c>
      <c r="AG385" s="34" t="str">
        <f t="shared" si="98"/>
        <v/>
      </c>
    </row>
    <row r="386" spans="26:33" hidden="1" x14ac:dyDescent="0.2">
      <c r="Z386" s="10"/>
      <c r="AF386" s="53" t="str">
        <f t="shared" si="95"/>
        <v/>
      </c>
      <c r="AG386" s="34" t="str">
        <f t="shared" si="98"/>
        <v/>
      </c>
    </row>
    <row r="387" spans="26:33" hidden="1" x14ac:dyDescent="0.2">
      <c r="Z387" s="10"/>
    </row>
    <row r="388" spans="26:33" hidden="1" x14ac:dyDescent="0.2">
      <c r="Z388" s="10"/>
    </row>
    <row r="389" spans="26:33" hidden="1" x14ac:dyDescent="0.2">
      <c r="Z389" s="10"/>
    </row>
    <row r="390" spans="26:33" hidden="1" x14ac:dyDescent="0.2">
      <c r="Z390" s="10"/>
    </row>
    <row r="391" spans="26:33" hidden="1" x14ac:dyDescent="0.2">
      <c r="Z391" s="10"/>
    </row>
    <row r="392" spans="26:33" hidden="1" x14ac:dyDescent="0.2">
      <c r="Z392" s="10"/>
    </row>
    <row r="393" spans="26:33" hidden="1" x14ac:dyDescent="0.2">
      <c r="Z393" s="10"/>
    </row>
    <row r="394" spans="26:33" hidden="1" x14ac:dyDescent="0.2">
      <c r="Z394" s="10"/>
    </row>
    <row r="395" spans="26:33" hidden="1" x14ac:dyDescent="0.2">
      <c r="Z395" s="10"/>
    </row>
    <row r="396" spans="26:33" hidden="1" x14ac:dyDescent="0.2">
      <c r="Z396" s="10"/>
    </row>
    <row r="397" spans="26:33" hidden="1" x14ac:dyDescent="0.2">
      <c r="Z397" s="10"/>
    </row>
    <row r="398" spans="26:33" hidden="1" x14ac:dyDescent="0.2">
      <c r="Z398" s="10"/>
    </row>
    <row r="400" spans="26:33" hidden="1" x14ac:dyDescent="0.2">
      <c r="Z400" s="10"/>
    </row>
  </sheetData>
  <sheetProtection password="F48D" sheet="1"/>
  <protectedRanges>
    <protectedRange password="F48D" sqref="D3" name="Aanmelden Bezoekers"/>
    <protectedRange password="F48D" sqref="D13:R200" name="Invoervelden"/>
  </protectedRanges>
  <dataConsolidate/>
  <mergeCells count="3">
    <mergeCell ref="D9:R9"/>
    <mergeCell ref="M3:O6"/>
    <mergeCell ref="D3:I6"/>
  </mergeCells>
  <conditionalFormatting sqref="M3">
    <cfRule type="cellIs" dxfId="65" priority="140" stopIfTrue="1" operator="equal">
      <formula>"Data missing"</formula>
    </cfRule>
    <cfRule type="cellIs" dxfId="64" priority="141" stopIfTrue="1" operator="equal">
      <formula>"Volledig Ingevuld"</formula>
    </cfRule>
  </conditionalFormatting>
  <conditionalFormatting sqref="L1:O2 L7:O8 L1:L10">
    <cfRule type="expression" dxfId="63" priority="127" stopIfTrue="1">
      <formula>W1="Ja"</formula>
    </cfRule>
  </conditionalFormatting>
  <conditionalFormatting sqref="N1:N2 N7:N9">
    <cfRule type="expression" dxfId="62" priority="126" stopIfTrue="1">
      <formula>W1="Ja"</formula>
    </cfRule>
  </conditionalFormatting>
  <conditionalFormatting sqref="A11">
    <cfRule type="expression" dxfId="61" priority="101">
      <formula>COUNTIF($A$12:$A$295,TRUE)&gt;0</formula>
    </cfRule>
    <cfRule type="expression" dxfId="60" priority="102">
      <formula>COUNTIF($A$12:$A$12,FALSE)&gt;0</formula>
    </cfRule>
  </conditionalFormatting>
  <conditionalFormatting sqref="J1:J2 J7:J10">
    <cfRule type="expression" dxfId="59" priority="144" stopIfTrue="1">
      <formula>W1="Nee"</formula>
    </cfRule>
  </conditionalFormatting>
  <conditionalFormatting sqref="H1:H2 H7:H10">
    <cfRule type="expression" dxfId="58" priority="104" stopIfTrue="1">
      <formula>T1="Nee"</formula>
    </cfRule>
  </conditionalFormatting>
  <conditionalFormatting sqref="A12">
    <cfRule type="cellIs" dxfId="57" priority="99" stopIfTrue="1" operator="equal">
      <formula>FALSE</formula>
    </cfRule>
    <cfRule type="cellIs" dxfId="56" priority="100" stopIfTrue="1" operator="equal">
      <formula>TRUE</formula>
    </cfRule>
  </conditionalFormatting>
  <conditionalFormatting sqref="A13">
    <cfRule type="cellIs" dxfId="55" priority="86" stopIfTrue="1" operator="equal">
      <formula>FALSE</formula>
    </cfRule>
    <cfRule type="cellIs" dxfId="54" priority="87" stopIfTrue="1" operator="equal">
      <formula>TRUE</formula>
    </cfRule>
  </conditionalFormatting>
  <conditionalFormatting sqref="B12">
    <cfRule type="cellIs" dxfId="53" priority="84" stopIfTrue="1" operator="equal">
      <formula>FALSE</formula>
    </cfRule>
    <cfRule type="cellIs" dxfId="52" priority="85" stopIfTrue="1" operator="equal">
      <formula>TRUE</formula>
    </cfRule>
  </conditionalFormatting>
  <conditionalFormatting sqref="B13">
    <cfRule type="cellIs" dxfId="51" priority="82" stopIfTrue="1" operator="equal">
      <formula>FALSE</formula>
    </cfRule>
    <cfRule type="cellIs" dxfId="50" priority="83" stopIfTrue="1" operator="equal">
      <formula>TRUE</formula>
    </cfRule>
  </conditionalFormatting>
  <conditionalFormatting sqref="A14">
    <cfRule type="cellIs" dxfId="49" priority="80" stopIfTrue="1" operator="equal">
      <formula>FALSE</formula>
    </cfRule>
    <cfRule type="cellIs" dxfId="48" priority="81" stopIfTrue="1" operator="equal">
      <formula>TRUE</formula>
    </cfRule>
  </conditionalFormatting>
  <conditionalFormatting sqref="B14">
    <cfRule type="cellIs" dxfId="47" priority="78" stopIfTrue="1" operator="equal">
      <formula>FALSE</formula>
    </cfRule>
    <cfRule type="cellIs" dxfId="46" priority="79" stopIfTrue="1" operator="equal">
      <formula>TRUE</formula>
    </cfRule>
  </conditionalFormatting>
  <conditionalFormatting sqref="A15:A200">
    <cfRule type="cellIs" dxfId="45" priority="76" stopIfTrue="1" operator="equal">
      <formula>FALSE</formula>
    </cfRule>
    <cfRule type="cellIs" dxfId="44" priority="77" stopIfTrue="1" operator="equal">
      <formula>TRUE</formula>
    </cfRule>
  </conditionalFormatting>
  <conditionalFormatting sqref="B15:B200">
    <cfRule type="cellIs" dxfId="43" priority="74" stopIfTrue="1" operator="equal">
      <formula>FALSE</formula>
    </cfRule>
    <cfRule type="cellIs" dxfId="42" priority="75" stopIfTrue="1" operator="equal">
      <formula>TRUE</formula>
    </cfRule>
  </conditionalFormatting>
  <conditionalFormatting sqref="L16:L200">
    <cfRule type="expression" dxfId="41" priority="66" stopIfTrue="1">
      <formula>AND($L16 &lt; TODAY(), $L16 &lt;&gt;"")</formula>
    </cfRule>
  </conditionalFormatting>
  <conditionalFormatting sqref="J16:J200">
    <cfRule type="expression" dxfId="40" priority="54" stopIfTrue="1">
      <formula xml:space="preserve"> AND(      NOT(       AND(ISNUMBER(J16*1), LEN(J16) &gt; 3       )), J16 &lt;&gt; ""     )</formula>
    </cfRule>
  </conditionalFormatting>
  <conditionalFormatting sqref="C1">
    <cfRule type="expression" dxfId="39" priority="67" stopIfTrue="1">
      <formula>FIND(" ",$I1,1)</formula>
    </cfRule>
  </conditionalFormatting>
  <conditionalFormatting sqref="H16:H200">
    <cfRule type="expression" dxfId="38" priority="49" stopIfTrue="1">
      <formula xml:space="preserve"> AND(      NOT(       AND(ISNUMBER(H16*1), LEN(H16) &gt; 3       )), H16 &lt;&gt; ""     )</formula>
    </cfRule>
  </conditionalFormatting>
  <conditionalFormatting sqref="M16:M200">
    <cfRule type="expression" dxfId="37" priority="40" stopIfTrue="1">
      <formula xml:space="preserve"> AND(  NOT( LEFT($M16,2) &lt;&gt; "0"), $M16 &lt;&gt; "")</formula>
    </cfRule>
  </conditionalFormatting>
  <conditionalFormatting sqref="J13">
    <cfRule type="expression" dxfId="36" priority="33" stopIfTrue="1">
      <formula xml:space="preserve"> AND(      NOT(       AND(ISNUMBER(J13*1), LEN(J13) &gt; 3       )), J13 &lt;&gt; ""     )</formula>
    </cfRule>
  </conditionalFormatting>
  <conditionalFormatting sqref="H13">
    <cfRule type="expression" dxfId="35" priority="30" stopIfTrue="1">
      <formula xml:space="preserve"> AND(      NOT(       AND(ISNUMBER(H13*1), LEN(H13) &gt; 3       )), H13 &lt;&gt; ""     )</formula>
    </cfRule>
  </conditionalFormatting>
  <conditionalFormatting sqref="L13">
    <cfRule type="expression" dxfId="34" priority="29" stopIfTrue="1">
      <formula>AND($L13 &lt; TODAY(), $L13 &lt;&gt;"")</formula>
    </cfRule>
  </conditionalFormatting>
  <conditionalFormatting sqref="M13">
    <cfRule type="expression" dxfId="33" priority="28" stopIfTrue="1">
      <formula xml:space="preserve"> AND(  NOT( LEFT($M13,2) &lt;&gt; "0"), $M13 &lt;&gt; "")</formula>
    </cfRule>
  </conditionalFormatting>
  <conditionalFormatting sqref="J14:J15">
    <cfRule type="expression" dxfId="32" priority="22" stopIfTrue="1">
      <formula xml:space="preserve"> AND(      NOT(       AND(ISNUMBER(J14*1), LEN(J14) &gt; 3       )), J14 &lt;&gt; ""     )</formula>
    </cfRule>
  </conditionalFormatting>
  <conditionalFormatting sqref="H14:H15">
    <cfRule type="expression" dxfId="31" priority="19" stopIfTrue="1">
      <formula xml:space="preserve"> AND(      NOT(       AND(ISNUMBER(H14*1), LEN(H14) &gt; 3       )), H14 &lt;&gt; ""     )</formula>
    </cfRule>
  </conditionalFormatting>
  <conditionalFormatting sqref="L14:L15">
    <cfRule type="expression" dxfId="30" priority="18" stopIfTrue="1">
      <formula>AND($L14 &lt; TODAY(), $L14 &lt;&gt;"")</formula>
    </cfRule>
  </conditionalFormatting>
  <conditionalFormatting sqref="M14:M15">
    <cfRule type="expression" dxfId="29" priority="17" stopIfTrue="1">
      <formula xml:space="preserve"> AND(  NOT( LEFT($M14,2) &lt;&gt; "0"), $M14 &lt;&gt; "")</formula>
    </cfRule>
  </conditionalFormatting>
  <conditionalFormatting sqref="N16:N200">
    <cfRule type="expression" dxfId="28" priority="15" stopIfTrue="1">
      <formula xml:space="preserve"> AND(  NOT( LEFT($M16,2) &lt;&gt; "0"), $M16 &lt;&gt; "")</formula>
    </cfRule>
  </conditionalFormatting>
  <conditionalFormatting sqref="N13:N200">
    <cfRule type="expression" dxfId="27" priority="14" stopIfTrue="1">
      <formula xml:space="preserve"> AND(  NOT( LEFT($M13,2) &lt;&gt; "0"), $M13 &lt;&gt; "")</formula>
    </cfRule>
  </conditionalFormatting>
  <conditionalFormatting sqref="N14:N15">
    <cfRule type="expression" dxfId="26" priority="13" stopIfTrue="1">
      <formula xml:space="preserve"> AND(  NOT( LEFT($M14,2) &lt;&gt; "0"), $M14 &lt;&gt; "")</formula>
    </cfRule>
  </conditionalFormatting>
  <conditionalFormatting sqref="B11">
    <cfRule type="expression" dxfId="25" priority="11">
      <formula>COUNTIF($B$12:$B$12,FALSE)&gt;0</formula>
    </cfRule>
    <cfRule type="expression" dxfId="24" priority="12">
      <formula>COUNTIF($B$12:$B$295,TRUE)&gt;0</formula>
    </cfRule>
  </conditionalFormatting>
  <conditionalFormatting sqref="R12">
    <cfRule type="expression" dxfId="23" priority="2">
      <formula>AND(NOT(AND(ISNUMBER(SEARCH("@", $R12)), ISNUMBER(SEARCH(".", $R12)))), $R12 &lt;&gt; "")</formula>
    </cfRule>
  </conditionalFormatting>
  <conditionalFormatting sqref="I13:I200">
    <cfRule type="expression" dxfId="22" priority="172" stopIfTrue="1">
      <formula>AG13=FALSE</formula>
    </cfRule>
    <cfRule type="expression" dxfId="21" priority="173" stopIfTrue="1">
      <formula>FIND(" ",$I13,1)</formula>
    </cfRule>
    <cfRule type="expression" dxfId="20" priority="174" stopIfTrue="1">
      <formula>AND(NOT(AND(ISNUMBER(SEARCH("@", $I13)), ISNUMBER(SEARCH(".", $I13)))), $I13 &lt;&gt; "")</formula>
    </cfRule>
  </conditionalFormatting>
  <conditionalFormatting sqref="R13:R200">
    <cfRule type="expression" dxfId="19" priority="179">
      <formula>FIND(" ",$R13,1)</formula>
    </cfRule>
  </conditionalFormatting>
  <dataValidations xWindow="689" yWindow="685" count="62">
    <dataValidation type="time" allowBlank="1" showInputMessage="1" showErrorMessage="1" sqref="Z139 Z141 Z143 Z145 Z147 Z149 Z151 Z153 Z155 Z157 Z159 Z161 Z163 Z165 Z167 Z169 Z171:Z172 Z174 Z176 Z178 Z180" xr:uid="{00000000-0002-0000-0000-000000000000}">
      <formula1>0.25</formula1>
      <formula2>0.708333333333333</formula2>
    </dataValidation>
    <dataValidation type="date" allowBlank="1" showInputMessage="1" showErrorMessage="1" errorTitle="Incorrecte invoer begindatum" error="De door u ingevoerde begindatum wordt niet herkend. Controleer alstublieft of de datum ná vandaag valt en binnen de eerstvolgende drie jaar plaatsvindt. " promptTitle="Invoer datum aanmelding" prompt="Voer de begindatum van de aanmelding van de bezoeker door in dit veld. Let op: De begindatum mag niet na de einddatum zijn.  _x000a__x000a_Bijvoorbeeld: '1-1-2020'" sqref="L201:L65536" xr:uid="{00000000-0002-0000-0000-000001000000}">
      <formula1>TODAY()</formula1>
      <formula2>TODAY()+1095</formula2>
    </dataValidation>
    <dataValidation type="time" allowBlank="1" showInputMessage="1" showErrorMessage="1" error="De opgegeven tijd staat niet in de juiste vorm. Voer de tijd van het bezoek van de bezoeker in als 'hh:mm', dus bijvoorbeeld '08:30' of '14:30'." promptTitle="Eindtijd" prompt="Voer de tijd van het bezoek van de bezoeker in als 'hh:mm', dus bijvoorbeeld '08:30' of '14:30'." sqref="O201:O65536" xr:uid="{00000000-0002-0000-0000-000002000000}">
      <formula1>0</formula1>
      <formula2>0.999305555555556</formula2>
    </dataValidation>
    <dataValidation allowBlank="1" showInputMessage="1" showErrorMessage="1" promptTitle="Gebouw" prompt="Voer het juiste gebouw door waar toegang voor wordt verzocht. Er kunnen ook meerdere gebouwen worden ingevuld. _x000a__x000a_Bijvoorbeeld: 'K1'" sqref="E201:G65536" xr:uid="{00000000-0002-0000-0000-000003000000}"/>
    <dataValidation type="date" allowBlank="1" showInputMessage="1" showErrorMessage="1" errorTitle="Foutieve invoer einddatum" error="De door u ingevoerde einddatum is niet juist. Controleert u alstublieft groter of gelijk is aan dle datum van vandaag." promptTitle="Einddatum" prompt="Voer de einddatum van de aanmelding van de bezoeker door in dit veld. _x000a__x000a_Bijvoorbeeld: '2-2-2020'" sqref="N201:N65536" xr:uid="{00000000-0002-0000-0000-000004000000}">
      <formula1>TODAY()</formula1>
      <formula2>TODAY()+1095</formula2>
    </dataValidation>
    <dataValidation type="time" allowBlank="1" showInputMessage="1" showErrorMessage="1" error="De opgegeven tijd staat niet in de juiste vorm. Voer de tijd van het bezoek van de bezoeker in als 'hh:mm', dus bijvoorbeeld '08:30' of '14:30'." promptTitle="Begintijd" prompt="Voer in dit veld de tijd van het bezoek van de bezoeker in als 'hh:mm', dus bijvoorbeeld '08:30' of '14:30'." sqref="M201:M65536" xr:uid="{00000000-0002-0000-0000-000005000000}">
      <formula1>0</formula1>
      <formula2>0.999305555555556</formula2>
    </dataValidation>
    <dataValidation allowBlank="1" showInputMessage="1" showErrorMessage="1" error="Het opgegeven telefoonnummer bestaat niet alleen uit cijfers. Verwijder eventuele spaties of andere tekens. " promptTitle="Telefoonnummer" prompt="Voer in dit veld een nummer in. Let op: het nummer mag alléén cijfers bevatten. Bij internationale nummers kan het plusteken van het voorvoegsel vervangen worden door '00'.  _x000a__x000a_Bijvoorbeeld: '0246661111' (NL), '004915144240265' (DE)" sqref="H201:H65536 H12 J12 J201:J65536" xr:uid="{00000000-0002-0000-0000-000006000000}"/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J.Jansen@mindef.nl'." sqref="I12" xr:uid="{00000000-0002-0000-0000-000007000000}">
      <formula1>AG12=TRUE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Piet@rijksoverheid.nl'." sqref="K12" xr:uid="{00000000-0002-0000-0000-000008000000}">
      <formula1>AG12</formula1>
    </dataValidation>
    <dataValidation allowBlank="1" showInputMessage="1" showErrorMessage="1" promptTitle="Gebouw" prompt="Voer het juiste gebouw in waar toegang voor wordt verzocht. Er kunnen meerdere gebouwen worden ingevuld._x000a__x000a_Bijvoorbeeld: 'K1'" sqref="E12" xr:uid="{00000000-0002-0000-0000-000009000000}"/>
    <dataValidation allowBlank="1" showInputMessage="1" showErrorMessage="1" promptTitle="Eindtijd" prompt="Voer in dit veld de eindtijd van het bezoek in als 'hh:mm' dus bijvoorbeeld '12.30' of '17:30'._x000a__x000a_LET OP: De eerste tijd van de dag begint om 13:45. Verder kan de tijd worden ingevuld per 15 minuten. Dus geen tijden als 23:16 invullen!" sqref="O12" xr:uid="{00000000-0002-0000-0000-00000A000000}"/>
    <dataValidation allowBlank="1" showInputMessage="1" showErrorMessage="1" promptTitle="Invoer datum aanmelding" prompt="Voer de begindatum van de aanmelding van de bezoeker door in dit veld._x000a__x000a_LET OP: De begindatum mag niet na de einddatum liggen._x000a_" sqref="L12" xr:uid="{00000000-0002-0000-0000-00000B000000}"/>
    <dataValidation allowBlank="1" showInputMessage="1" showErrorMessage="1" promptTitle="Einddatum" prompt="Voer de einddatum van de aanmelding van de bezoeker door in dit veld._x000a__x000a_LET OP: De einddatum mag niet voor de begindatum liggen." sqref="N12" xr:uid="{00000000-0002-0000-0000-00000C000000}"/>
    <dataValidation allowBlank="1" showInputMessage="1" showErrorMessage="1" promptTitle="Vip bezoek afgestemd" prompt="Hier alleen ja invullen als het daadwerkelijk om VIP bezoek gaat._x000a__x000a_LET OP: bezoek moet van tevoren bekend zijn bij de kazerne leiding." sqref="R12 AO12:AO200" xr:uid="{00000000-0002-0000-0000-00000D000000}"/>
    <dataValidation allowBlank="1" showInputMessage="1" showErrorMessage="1" promptTitle="Gebouw" prompt="Voer het juiste gebouw in waar toegang voor wordt verzocht. Er kunnen meerdere gebouwen worden ingevuld._x000a__x000a_Bijvoorbeeld: 'K1, K2'" sqref="E13:E200" xr:uid="{00000000-0002-0000-0000-00000E000000}"/>
    <dataValidation allowBlank="1" showInputMessage="1" showErrorMessage="1" promptTitle="Invoer telefoonnummer" prompt="Voer het juiste telefoonnummer in van de contactpersoon op de desbetreffende locatie._x000a__x000a_Bijvoorbeeld: ‘0612345678’_x000a_" sqref="H13:H200" xr:uid="{00000000-0002-0000-0000-00000F000000}"/>
    <dataValidation type="date" allowBlank="1" showInputMessage="1" showErrorMessage="1" errorTitle="Foutieve invoer einddatum" error="De door u ingevoerde einddatum is niet juist. Controleert u alstublieft of de door u ingevulde datum tussen de begindatum en 3 maanden daarna ligt" promptTitle="Einddatum" prompt="Voer de einddatum van het bezoek in.  _x000a__x000a_LET OP: De einddatum mag niet voor de begindatum liggen." sqref="N13:N200" xr:uid="{00000000-0002-0000-0000-000010000000}">
      <formula1>L13</formula1>
      <formula2>L13+90</formula2>
    </dataValidation>
    <dataValidation allowBlank="1" showInputMessage="1" showErrorMessage="1" error="Het opgegeven telefoonnummer bestaat niet alleen uit cijfers. Verwijder eventuele spaties of andere tekens. " promptTitle="Telefoonnummer" prompt="Voer het juiste telefoonnumer in. _x000a__x000a_LET OP: Het nummer mag alléén cijfers bevatten. Bij internationale nummers kan het plusteken van het voorvoegsel vervangen worden door '00'.  _x000a__x000a_Bijvoorbeeld: '0246661111' (NL), '004915144240265' (DE)" sqref="J13:J200" xr:uid="{00000000-0002-0000-0000-000011000000}"/>
    <dataValidation type="time" allowBlank="1" showInputMessage="1" showErrorMessage="1" errorTitle="Foutieve invoer eindtijd" error="De opgegeven tijd staat niet in de juiste vorm. Voer de tijd van het bezoek van de bezoeker in als 'hh:mm', dus bijvoorbeeld '08:30' of '14:30'." promptTitle="Eindtijd" prompt="Voer in dit veld de eindtijd van het bezoek in als 'hh:mm' dus bijvoorbeeld '12.30' of '17:30'._x000a__x000a_LET OP: De laatste tijd van de dag begint om 23:45. Verder kan de tijd worden ingevuld per 15 minuten. Dus geen tijden als 23:16 invullen!" sqref="O13:O200" xr:uid="{00000000-0002-0000-0000-000012000000}">
      <formula1>0</formula1>
      <formula2>0.999305555555556</formula2>
    </dataValidation>
    <dataValidation allowBlank="1" showInputMessage="1" showErrorMessage="1" promptTitle="Begintijd" prompt="Voer in dit veld de begintijd van het bezoek in als 'hh:mm' dus bijvoorbeeld '08.30' of '14:30'._x000a__x000a_LET OP: De eerste tijd van de dag begint om 00:15. Verder kan de tijd worden ingevuld per 15 minuten. Dus geen tijden als 00:16 invullen!" sqref="M12" xr:uid="{00000000-0002-0000-0000-000013000000}"/>
    <dataValidation allowBlank="1" showInputMessage="1" showErrorMessage="1" promptTitle="Reden bezoek " prompt="Voer in dit veld de reden van het bezoek in. _x000a__x000a_'Bijvoorbeeld: Werkzaamheden bouw of RENEWI ophalen afval etc.'" sqref="P12:P200" xr:uid="{00000000-0002-0000-0000-000014000000}"/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I242 I394 I350 I327 I319 I254 I205 I294 I285 I283 I274 I267 I265 I261 I250 I348 I390 I385 I383 I380:I381 I376 I374 I344:I345 I304:I305 I341 I336 I333 I323:I324 I310" xr:uid="{00000000-0002-0000-0000-000015000000}">
      <formula1>#REF!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I395:I65536" xr:uid="{00000000-0002-0000-0000-000016000000}">
      <formula1>Z322</formula1>
    </dataValidation>
    <dataValidation type="list" allowBlank="1" showInputMessage="1" showErrorMessage="1" errorTitle="Foutieve invoer locatie" error="U heeft niet de juiste Defensielocatie geselecteerd. Kiest u er alsutblieft een uit de drop-down lijst. Bijvoorbeeld: _x000a_'02G01 - OT MARNEWAARD - Zoutkamp'" promptTitle="Defensielocatie" prompt="Selecteer in dit veld de juiste Defensielocatie._x000a__x000a_Bijvoorbeeld: '02G01 - OT MARNEWAARD - Zoutkamp'. " sqref="D201:D65536" xr:uid="{00000000-0002-0000-0000-000017000000}">
      <formula1>$Z$12:$Z$161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I201:I204" xr:uid="{00000000-0002-0000-0000-000018000000}">
      <formula1>Z161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I206:I241" xr:uid="{00000000-0002-0000-0000-000019000000}">
      <formula1>Z165</formula1>
    </dataValidation>
    <dataValidation type="list" allowBlank="1" showInputMessage="1" showErrorMessage="1" errorTitle="Foutieve invoer locatie" error="U heeft niet de juiste Defensielocatie geselecteerd. Kiest u er alsutblieft een uit de drop-down lijst. Bijvoorbeeld: _x000a_'02G01 - OT MARNEWAARD - Zoutkamp'" promptTitle="Defensielocatie" prompt="Selecteer in dit veld de juiste Defensielocatie._x000a__x000a_Bijvoorbeeld: '02G01 - OT MARNEWAARD - Zoutkamp'. " sqref="D12" xr:uid="{00000000-0002-0000-0000-00001A000000}">
      <formula1>$Z$12:$Z$164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I243:I249" xr:uid="{00000000-0002-0000-0000-00001B000000}">
      <formula1>Z201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I251:I253" xr:uid="{00000000-0002-0000-0000-00001C000000}">
      <formula1>Z208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I255:I260" xr:uid="{00000000-0002-0000-0000-00001D000000}">
      <formula1>Z211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I262:I264" xr:uid="{00000000-0002-0000-0000-00001E000000}">
      <formula1>Z217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I266" xr:uid="{00000000-0002-0000-0000-00001F000000}">
      <formula1>Z220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I268:I273" xr:uid="{00000000-0002-0000-0000-000020000000}">
      <formula1>Z221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I275:I282" xr:uid="{00000000-0002-0000-0000-000021000000}">
      <formula1>Z227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I284" xr:uid="{00000000-0002-0000-0000-000022000000}">
      <formula1>Z235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I286:I293" xr:uid="{00000000-0002-0000-0000-000023000000}">
      <formula1>Z236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I295:I303" xr:uid="{00000000-0002-0000-0000-000024000000}">
      <formula1>Z244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I306:I309" xr:uid="{00000000-0002-0000-0000-000025000000}">
      <formula1>Z253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I311:I318" xr:uid="{00000000-0002-0000-0000-000026000000}">
      <formula1>Z257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I320:I322" xr:uid="{00000000-0002-0000-0000-000027000000}">
      <formula1>Z265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I325:I326" xr:uid="{00000000-0002-0000-0000-000028000000}">
      <formula1>Z268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I328:I332" xr:uid="{00000000-0002-0000-0000-000029000000}">
      <formula1>Z270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I334:I335" xr:uid="{00000000-0002-0000-0000-00002A000000}">
      <formula1>Z275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I337:I340" xr:uid="{00000000-0002-0000-0000-00002B000000}">
      <formula1>Z277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I342:I343" xr:uid="{00000000-0002-0000-0000-00002C000000}">
      <formula1>Z281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I346:I347" xr:uid="{00000000-0002-0000-0000-00002D000000}">
      <formula1>Z283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I349" xr:uid="{00000000-0002-0000-0000-00002E000000}">
      <formula1>Z285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I351:I373" xr:uid="{00000000-0002-0000-0000-00002F000000}">
      <formula1>Z286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I375" xr:uid="{00000000-0002-0000-0000-000030000000}">
      <formula1>Z309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I377:I379" xr:uid="{00000000-0002-0000-0000-000031000000}">
      <formula1>Z310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I382" xr:uid="{00000000-0002-0000-0000-000032000000}">
      <formula1>Z313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I384" xr:uid="{00000000-0002-0000-0000-000033000000}">
      <formula1>Z314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I386:I389" xr:uid="{00000000-0002-0000-0000-000034000000}">
      <formula1>Z315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I391:I393" xr:uid="{00000000-0002-0000-0000-000035000000}">
      <formula1>Z319</formula1>
    </dataValidation>
    <dataValidation type="list" allowBlank="1" showInputMessage="1" showErrorMessage="1" sqref="D13:D200" xr:uid="{00000000-0002-0000-0000-000036000000}">
      <formula1>$Z$12:$Z$385</formula1>
    </dataValidation>
    <dataValidation type="custom" showInputMessage="1" showErrorMessage="1" error="Het opgegeven emailadres is niet geautoriseerd om bezoekers mee aan te melden." promptTitle="Emailadres" prompt="Voer in dit veld een mailadres is dat geautoriseerd is om bezoekers mee aan te melden. _x000a__x000a_Bijvoorbeeld: 'henk@mindef.nl'." sqref="K201:K65536" xr:uid="{00000000-0002-0000-0000-000037000000}">
      <formula1>AG201</formula1>
    </dataValidation>
    <dataValidation type="date" allowBlank="1" showInputMessage="1" showErrorMessage="1" errorTitle="Foutieve invoer begindatum" error="De door u ingevoerde einddatum is niet juist. Controleert u alstublieft of de door u ingevulde datum tussen vandaag en 3 maanden daarna ligt." promptTitle="Invoer datum aanmelding" prompt="Voer de begindatum van het bezoek in._x000a__x000a_LET OP: De begindatum mag niet na de einddatum liggen._x000a_'" sqref="L13:L200" xr:uid="{00000000-0002-0000-0000-000038000000}">
      <formula1>TODAY()</formula1>
      <formula2>TODAY()+90</formula2>
    </dataValidation>
    <dataValidation type="time" allowBlank="1" showInputMessage="1" showErrorMessage="1" errorTitle="Foutieve invoer starttijd" error="De opgegeven tijd staat niet in de juiste vorm. Voer de tijd van het bezoek van de bezoeker in als 'hh:mm', dus bijvoorbeeld '08:30' of '14:30'." promptTitle="Begintijd" prompt="Voer in dit veld de begintijd van het bezoek in als 'hh:mm' dus bijvoorbeeld '08.30' of '14:30'._x000a__x000a_LET OP: De eerste tijd van de dag begint om 00:15. Verder kan de tijd worden ingevuld per 15 minuten. Dus geen tijden als 00:16 invullen!" sqref="M13:M200" xr:uid="{00000000-0002-0000-0000-000039000000}">
      <formula1>0</formula1>
      <formula2>0.999305555555556</formula2>
    </dataValidation>
    <dataValidation type="list" allowBlank="1" showInputMessage="1" showErrorMessage="1" errorTitle="TBB" error="Maak een keuze uit een van de vier opties." sqref="F12:F200" xr:uid="{00000000-0002-0000-0000-00003A000000}">
      <formula1>$BB$15:$BB$18</formula1>
    </dataValidation>
    <dataValidation type="list" allowBlank="1" showInputMessage="1" showErrorMessage="1" errorTitle="Rubricering" error="Kies een van de 5 opties." sqref="G12:G200" xr:uid="{00000000-0002-0000-0000-00003B000000}">
      <formula1>$BD$15:$BD$19</formula1>
    </dataValidation>
    <dataValidation allowBlank="1" showInputMessage="1" showErrorMessage="1" promptTitle="Toelichting" prompt="Toelichting kan bestaan uit begeleiding FBD, fotografie vergunning, bedrijfsnaam en soort werkzaamheden. " sqref="P201:R65536 AO201:AO65536" xr:uid="{00000000-0002-0000-0000-00003C000000}"/>
    <dataValidation type="list" allowBlank="1" showInputMessage="1" showErrorMessage="1" errorTitle="Soort bezoek" error="Kies een van de 3 opties uit de lijst." sqref="Q12:Q200" xr:uid="{00000000-0002-0000-0000-00003D000000}">
      <formula1>$AN$12:$AN$14</formula1>
    </dataValidation>
  </dataValidations>
  <hyperlinks>
    <hyperlink ref="AI12" r:id="rId1" xr:uid="{00000000-0004-0000-0000-000000000000}"/>
    <hyperlink ref="I12" r:id="rId2" display="test@mindef.nl" xr:uid="{00000000-0004-0000-0000-000001000000}"/>
    <hyperlink ref="D3:I6" r:id="rId3" display="Vul het formulier volledig in. De lichtblauwe velden zijn de velden die u verplicht moet invullen. Als u het formulier volledig heeft ingevuld, kleurt het veld hiernaast groen. Stuur het volledig ingevulde formulier naar aanmelden.externe.bezoekers.selfse" xr:uid="{00000000-0004-0000-0000-000002000000}"/>
  </hyperlinks>
  <pageMargins left="0.23622047244094491" right="0.23622047244094491" top="0.74803149606299213" bottom="0.74803149606299213" header="0.31496062992125984" footer="0.31496062992125984"/>
  <pageSetup paperSize="9" scale="61" orientation="landscape" r:id="rId4"/>
  <headerFooter>
    <oddFooter>&amp;R&amp;8&amp;K807F83Versie: juli 2014</oddFooter>
  </headerFooter>
  <ignoredErrors>
    <ignoredError sqref="H12 J12" numberStoredAsText="1"/>
  </ignoredErrors>
  <tableParts count="1"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K29"/>
  <sheetViews>
    <sheetView workbookViewId="0">
      <selection activeCell="A14" sqref="A14"/>
    </sheetView>
  </sheetViews>
  <sheetFormatPr defaultColWidth="9.140625" defaultRowHeight="12.75" x14ac:dyDescent="0.2"/>
  <cols>
    <col min="1" max="1" width="180.28515625" style="25" customWidth="1"/>
    <col min="2" max="16384" width="9.140625" style="1"/>
  </cols>
  <sheetData>
    <row r="1" spans="1:11" s="11" customFormat="1" x14ac:dyDescent="0.2">
      <c r="C1" s="16"/>
    </row>
    <row r="2" spans="1:11" s="11" customFormat="1" x14ac:dyDescent="0.2">
      <c r="C2" s="16"/>
    </row>
    <row r="3" spans="1:11" s="11" customFormat="1" x14ac:dyDescent="0.2">
      <c r="C3" s="16"/>
    </row>
    <row r="4" spans="1:11" s="11" customFormat="1" x14ac:dyDescent="0.2">
      <c r="A4" s="17"/>
      <c r="C4" s="16"/>
    </row>
    <row r="5" spans="1:11" s="11" customFormat="1" x14ac:dyDescent="0.2">
      <c r="A5" s="17"/>
      <c r="C5" s="16"/>
    </row>
    <row r="6" spans="1:11" s="11" customFormat="1" x14ac:dyDescent="0.2">
      <c r="A6" s="17"/>
      <c r="C6" s="16"/>
    </row>
    <row r="7" spans="1:11" x14ac:dyDescent="0.2">
      <c r="A7" s="17"/>
      <c r="C7" s="18"/>
      <c r="K7" s="11"/>
    </row>
    <row r="8" spans="1:11" x14ac:dyDescent="0.2">
      <c r="A8" s="17"/>
      <c r="C8" s="18"/>
      <c r="K8" s="11"/>
    </row>
    <row r="9" spans="1:11" s="11" customFormat="1" x14ac:dyDescent="0.2">
      <c r="A9" s="17"/>
      <c r="C9" s="16"/>
    </row>
    <row r="10" spans="1:11" s="11" customFormat="1" x14ac:dyDescent="0.2">
      <c r="A10" s="17"/>
      <c r="C10" s="16"/>
    </row>
    <row r="11" spans="1:11" s="11" customFormat="1" x14ac:dyDescent="0.2">
      <c r="A11" s="19"/>
      <c r="C11" s="16"/>
    </row>
    <row r="12" spans="1:11" s="11" customFormat="1" x14ac:dyDescent="0.2">
      <c r="A12" s="20"/>
      <c r="C12" s="16"/>
    </row>
    <row r="13" spans="1:11" s="11" customFormat="1" x14ac:dyDescent="0.2">
      <c r="A13" s="21"/>
      <c r="C13" s="16"/>
    </row>
    <row r="14" spans="1:11" s="11" customFormat="1" x14ac:dyDescent="0.2">
      <c r="A14" s="22"/>
      <c r="C14" s="16"/>
    </row>
    <row r="15" spans="1:11" s="11" customFormat="1" x14ac:dyDescent="0.2">
      <c r="A15" s="23"/>
      <c r="C15" s="16"/>
    </row>
    <row r="16" spans="1:11" s="11" customFormat="1" x14ac:dyDescent="0.2">
      <c r="A16" s="22"/>
      <c r="C16" s="16"/>
    </row>
    <row r="17" spans="1:11" s="11" customFormat="1" x14ac:dyDescent="0.2">
      <c r="A17" s="22"/>
      <c r="C17" s="16"/>
    </row>
    <row r="18" spans="1:11" s="11" customFormat="1" x14ac:dyDescent="0.2">
      <c r="A18" s="22"/>
      <c r="C18" s="16"/>
      <c r="K18" s="1"/>
    </row>
    <row r="19" spans="1:11" s="11" customFormat="1" x14ac:dyDescent="0.2">
      <c r="A19" s="22"/>
      <c r="C19" s="16"/>
      <c r="K19" s="1"/>
    </row>
    <row r="20" spans="1:11" s="11" customFormat="1" x14ac:dyDescent="0.2">
      <c r="A20" s="22"/>
      <c r="C20" s="16"/>
      <c r="K20" s="1"/>
    </row>
    <row r="21" spans="1:11" s="11" customFormat="1" x14ac:dyDescent="0.2">
      <c r="A21" s="22"/>
      <c r="C21" s="16"/>
      <c r="K21" s="1"/>
    </row>
    <row r="22" spans="1:11" s="11" customFormat="1" x14ac:dyDescent="0.2">
      <c r="A22" s="22"/>
      <c r="C22" s="16"/>
      <c r="K22" s="1"/>
    </row>
    <row r="23" spans="1:11" s="11" customFormat="1" x14ac:dyDescent="0.2">
      <c r="A23" s="22"/>
      <c r="C23" s="16"/>
      <c r="K23" s="1"/>
    </row>
    <row r="24" spans="1:11" x14ac:dyDescent="0.2">
      <c r="A24" s="20"/>
    </row>
    <row r="25" spans="1:11" x14ac:dyDescent="0.2">
      <c r="A25" s="20"/>
    </row>
    <row r="26" spans="1:11" x14ac:dyDescent="0.2">
      <c r="A26" s="17"/>
    </row>
    <row r="27" spans="1:11" x14ac:dyDescent="0.2">
      <c r="A27" s="19"/>
    </row>
    <row r="28" spans="1:11" x14ac:dyDescent="0.2">
      <c r="A28" s="24"/>
    </row>
    <row r="29" spans="1:11" x14ac:dyDescent="0.2">
      <c r="A29" s="24"/>
    </row>
  </sheetData>
  <sheetProtection password="9CFB" sheet="1" objects="1" scenarios="1" selectLockedCells="1" selectUnlockedCells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:XEF22"/>
  <sheetViews>
    <sheetView workbookViewId="0">
      <selection activeCell="C1" sqref="C1:XFD1048576"/>
    </sheetView>
  </sheetViews>
  <sheetFormatPr defaultColWidth="0" defaultRowHeight="12.75" zeroHeight="1" x14ac:dyDescent="0.2"/>
  <cols>
    <col min="1" max="1" width="12.140625" style="14" bestFit="1" customWidth="1"/>
    <col min="2" max="2" width="9.140625" style="1" customWidth="1"/>
    <col min="3" max="3" width="16.7109375" style="1" hidden="1"/>
    <col min="4" max="4" width="93.28515625" style="1" hidden="1"/>
    <col min="5" max="16359" width="9.140625" style="1" hidden="1"/>
    <col min="16360" max="16360" width="0" style="1" hidden="1"/>
    <col min="16361" max="16384" width="9.140625" style="1" hidden="1"/>
  </cols>
  <sheetData>
    <row r="1" spans="1:4" ht="13.5" thickBot="1" x14ac:dyDescent="0.25">
      <c r="A1" s="111" t="s">
        <v>0</v>
      </c>
      <c r="B1" s="110" t="s">
        <v>1</v>
      </c>
      <c r="C1" s="2" t="s">
        <v>3</v>
      </c>
      <c r="D1" s="2" t="s">
        <v>4</v>
      </c>
    </row>
    <row r="2" spans="1:4" x14ac:dyDescent="0.2">
      <c r="A2" s="108">
        <v>43356</v>
      </c>
      <c r="B2" s="109" t="s">
        <v>2</v>
      </c>
      <c r="C2" s="1" t="s">
        <v>5</v>
      </c>
    </row>
    <row r="3" spans="1:4" x14ac:dyDescent="0.2">
      <c r="A3" s="105">
        <v>43369</v>
      </c>
      <c r="B3" s="106" t="s">
        <v>154</v>
      </c>
      <c r="C3" s="1" t="s">
        <v>5</v>
      </c>
      <c r="D3" s="1" t="s">
        <v>165</v>
      </c>
    </row>
    <row r="4" spans="1:4" x14ac:dyDescent="0.2">
      <c r="A4" s="105">
        <v>43374</v>
      </c>
      <c r="B4" s="106" t="s">
        <v>164</v>
      </c>
      <c r="C4" s="1" t="s">
        <v>5</v>
      </c>
      <c r="D4" s="1" t="s">
        <v>166</v>
      </c>
    </row>
    <row r="5" spans="1:4" x14ac:dyDescent="0.2">
      <c r="A5" s="105">
        <v>43377</v>
      </c>
      <c r="B5" s="106" t="s">
        <v>167</v>
      </c>
      <c r="C5" s="1" t="s">
        <v>5</v>
      </c>
      <c r="D5" s="1" t="s">
        <v>168</v>
      </c>
    </row>
    <row r="6" spans="1:4" x14ac:dyDescent="0.2">
      <c r="A6" s="105">
        <v>43389</v>
      </c>
      <c r="B6" s="106" t="s">
        <v>170</v>
      </c>
      <c r="C6" s="1" t="s">
        <v>5</v>
      </c>
      <c r="D6" s="1" t="s">
        <v>171</v>
      </c>
    </row>
    <row r="7" spans="1:4" x14ac:dyDescent="0.2">
      <c r="A7" s="105">
        <v>43425</v>
      </c>
      <c r="B7" s="106" t="s">
        <v>172</v>
      </c>
      <c r="C7" s="1" t="s">
        <v>5</v>
      </c>
      <c r="D7" s="1" t="s">
        <v>173</v>
      </c>
    </row>
    <row r="8" spans="1:4" x14ac:dyDescent="0.2">
      <c r="A8" s="105">
        <v>43467</v>
      </c>
      <c r="B8" s="106" t="s">
        <v>174</v>
      </c>
      <c r="C8" s="1" t="s">
        <v>179</v>
      </c>
      <c r="D8" s="1" t="s">
        <v>175</v>
      </c>
    </row>
    <row r="9" spans="1:4" x14ac:dyDescent="0.2">
      <c r="A9" s="105">
        <v>43472</v>
      </c>
      <c r="B9" s="106" t="s">
        <v>176</v>
      </c>
      <c r="C9" s="1" t="s">
        <v>179</v>
      </c>
      <c r="D9" s="1" t="s">
        <v>177</v>
      </c>
    </row>
    <row r="10" spans="1:4" x14ac:dyDescent="0.2">
      <c r="A10" s="105">
        <v>43501</v>
      </c>
      <c r="B10" s="106" t="s">
        <v>178</v>
      </c>
      <c r="C10" s="1" t="s">
        <v>179</v>
      </c>
      <c r="D10" s="1" t="s">
        <v>180</v>
      </c>
    </row>
    <row r="11" spans="1:4" x14ac:dyDescent="0.2">
      <c r="A11" s="105">
        <v>43538</v>
      </c>
      <c r="B11" s="106" t="s">
        <v>181</v>
      </c>
      <c r="C11" s="1" t="s">
        <v>179</v>
      </c>
      <c r="D11" s="1" t="s">
        <v>182</v>
      </c>
    </row>
    <row r="12" spans="1:4" x14ac:dyDescent="0.2">
      <c r="A12" s="107">
        <v>43538</v>
      </c>
      <c r="B12" s="106" t="s">
        <v>183</v>
      </c>
      <c r="C12" s="1" t="s">
        <v>184</v>
      </c>
      <c r="D12" s="1" t="s">
        <v>203</v>
      </c>
    </row>
    <row r="13" spans="1:4" x14ac:dyDescent="0.2">
      <c r="A13" s="105">
        <v>43578</v>
      </c>
      <c r="B13" s="106" t="s">
        <v>254</v>
      </c>
      <c r="C13" s="1" t="s">
        <v>184</v>
      </c>
      <c r="D13" s="1" t="s">
        <v>255</v>
      </c>
    </row>
    <row r="14" spans="1:4" x14ac:dyDescent="0.2">
      <c r="A14" s="105">
        <v>43557</v>
      </c>
      <c r="B14" s="106" t="s">
        <v>256</v>
      </c>
      <c r="C14" s="1" t="s">
        <v>5</v>
      </c>
      <c r="D14" s="1" t="s">
        <v>257</v>
      </c>
    </row>
    <row r="15" spans="1:4" x14ac:dyDescent="0.2">
      <c r="A15" s="105">
        <v>43599</v>
      </c>
      <c r="B15" s="106" t="s">
        <v>265</v>
      </c>
      <c r="C15" s="1" t="s">
        <v>5</v>
      </c>
      <c r="D15" s="1" t="s">
        <v>266</v>
      </c>
    </row>
    <row r="16" spans="1:4" x14ac:dyDescent="0.2">
      <c r="A16" s="105">
        <v>43676</v>
      </c>
      <c r="B16" s="106" t="s">
        <v>426</v>
      </c>
    </row>
    <row r="17" spans="1:3" x14ac:dyDescent="0.2">
      <c r="A17" s="107" t="s">
        <v>448</v>
      </c>
      <c r="B17" s="106" t="s">
        <v>442</v>
      </c>
    </row>
    <row r="18" spans="1:3" x14ac:dyDescent="0.2">
      <c r="A18" s="105">
        <v>44516</v>
      </c>
      <c r="B18" s="106" t="s">
        <v>447</v>
      </c>
    </row>
    <row r="19" spans="1:3" x14ac:dyDescent="0.2">
      <c r="A19" s="105">
        <v>44518</v>
      </c>
      <c r="B19" s="106" t="s">
        <v>508</v>
      </c>
    </row>
    <row r="20" spans="1:3" x14ac:dyDescent="0.2">
      <c r="A20" s="105">
        <v>44733</v>
      </c>
      <c r="B20" s="106" t="s">
        <v>514</v>
      </c>
      <c r="C20" s="1" t="s">
        <v>539</v>
      </c>
    </row>
    <row r="21" spans="1:3" x14ac:dyDescent="0.2">
      <c r="A21" s="105">
        <v>44770</v>
      </c>
      <c r="B21" s="106" t="s">
        <v>515</v>
      </c>
      <c r="C21" s="1" t="s">
        <v>539</v>
      </c>
    </row>
    <row r="22" spans="1:3" x14ac:dyDescent="0.2">
      <c r="A22" s="105">
        <v>45104</v>
      </c>
      <c r="B22" s="106" t="s">
        <v>530</v>
      </c>
      <c r="C22" s="1" t="s">
        <v>539</v>
      </c>
    </row>
  </sheetData>
  <sheetProtection password="F48D" sheet="1" select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"/>
  <sheetViews>
    <sheetView zoomScale="107" workbookViewId="0">
      <selection activeCell="B25" sqref="B25"/>
    </sheetView>
  </sheetViews>
  <sheetFormatPr defaultRowHeight="12.75" x14ac:dyDescent="0.2"/>
  <cols>
    <col min="1" max="1" width="38.28515625" customWidth="1"/>
    <col min="2" max="2" width="78.85546875" bestFit="1" customWidth="1"/>
    <col min="3" max="4" width="32.85546875" bestFit="1" customWidth="1"/>
    <col min="5" max="5" width="32.85546875" customWidth="1"/>
  </cols>
  <sheetData>
    <row r="1" spans="1:6" x14ac:dyDescent="0.2">
      <c r="A1" t="s">
        <v>209</v>
      </c>
      <c r="B1" t="s">
        <v>210</v>
      </c>
      <c r="C1" t="s">
        <v>238</v>
      </c>
      <c r="D1" t="s">
        <v>239</v>
      </c>
      <c r="E1" t="s">
        <v>243</v>
      </c>
      <c r="F1" t="s">
        <v>212</v>
      </c>
    </row>
    <row r="2" spans="1:6" x14ac:dyDescent="0.2">
      <c r="A2" t="s">
        <v>211</v>
      </c>
      <c r="B2" t="s">
        <v>236</v>
      </c>
      <c r="C2" t="s">
        <v>216</v>
      </c>
      <c r="D2" t="s">
        <v>215</v>
      </c>
      <c r="F2" t="s">
        <v>213</v>
      </c>
    </row>
    <row r="3" spans="1:6" x14ac:dyDescent="0.2">
      <c r="A3" t="s">
        <v>214</v>
      </c>
      <c r="B3" t="s">
        <v>237</v>
      </c>
      <c r="C3" t="s">
        <v>216</v>
      </c>
      <c r="D3" t="s">
        <v>215</v>
      </c>
      <c r="F3" t="s">
        <v>213</v>
      </c>
    </row>
    <row r="4" spans="1:6" x14ac:dyDescent="0.2">
      <c r="A4" t="s">
        <v>155</v>
      </c>
      <c r="B4" t="s">
        <v>235</v>
      </c>
      <c r="C4" t="s">
        <v>216</v>
      </c>
      <c r="F4" t="s">
        <v>217</v>
      </c>
    </row>
    <row r="5" spans="1:6" x14ac:dyDescent="0.2">
      <c r="A5" t="s">
        <v>218</v>
      </c>
      <c r="B5" t="s">
        <v>235</v>
      </c>
      <c r="C5" t="s">
        <v>216</v>
      </c>
      <c r="F5" t="s">
        <v>217</v>
      </c>
    </row>
    <row r="6" spans="1:6" x14ac:dyDescent="0.2">
      <c r="A6" t="s">
        <v>219</v>
      </c>
      <c r="B6" t="s">
        <v>240</v>
      </c>
      <c r="C6" t="s">
        <v>216</v>
      </c>
      <c r="D6" t="s">
        <v>216</v>
      </c>
      <c r="F6" t="s">
        <v>247</v>
      </c>
    </row>
    <row r="7" spans="1:6" x14ac:dyDescent="0.2">
      <c r="A7" t="s">
        <v>220</v>
      </c>
      <c r="B7" t="s">
        <v>241</v>
      </c>
      <c r="C7" t="s">
        <v>216</v>
      </c>
      <c r="D7" t="s">
        <v>216</v>
      </c>
      <c r="F7" t="s">
        <v>247</v>
      </c>
    </row>
    <row r="8" spans="1:6" x14ac:dyDescent="0.2">
      <c r="A8" t="s">
        <v>221</v>
      </c>
      <c r="B8" t="s">
        <v>242</v>
      </c>
      <c r="C8" t="s">
        <v>216</v>
      </c>
      <c r="D8" t="s">
        <v>216</v>
      </c>
      <c r="E8" t="s">
        <v>244</v>
      </c>
      <c r="F8" t="s">
        <v>217</v>
      </c>
    </row>
    <row r="9" spans="1:6" x14ac:dyDescent="0.2">
      <c r="A9" t="s">
        <v>222</v>
      </c>
      <c r="B9" t="s">
        <v>245</v>
      </c>
      <c r="C9" t="s">
        <v>216</v>
      </c>
      <c r="D9" t="s">
        <v>244</v>
      </c>
      <c r="F9" t="s">
        <v>217</v>
      </c>
    </row>
    <row r="10" spans="1:6" x14ac:dyDescent="0.2">
      <c r="A10" t="s">
        <v>223</v>
      </c>
      <c r="B10" t="s">
        <v>246</v>
      </c>
      <c r="C10" t="s">
        <v>216</v>
      </c>
      <c r="D10" t="s">
        <v>216</v>
      </c>
      <c r="E10" t="s">
        <v>244</v>
      </c>
      <c r="F10" t="s">
        <v>217</v>
      </c>
    </row>
    <row r="11" spans="1:6" x14ac:dyDescent="0.2">
      <c r="A11" t="s">
        <v>224</v>
      </c>
      <c r="B11" t="s">
        <v>245</v>
      </c>
      <c r="C11" t="s">
        <v>216</v>
      </c>
      <c r="D11" t="s">
        <v>244</v>
      </c>
      <c r="F11" t="s">
        <v>217</v>
      </c>
    </row>
    <row r="12" spans="1:6" x14ac:dyDescent="0.2">
      <c r="A12" t="s">
        <v>225</v>
      </c>
      <c r="B12" t="s">
        <v>235</v>
      </c>
      <c r="C12" t="s">
        <v>216</v>
      </c>
      <c r="F12" t="s">
        <v>217</v>
      </c>
    </row>
    <row r="13" spans="1:6" x14ac:dyDescent="0.2">
      <c r="A13" t="s">
        <v>226</v>
      </c>
      <c r="B13" t="s">
        <v>235</v>
      </c>
      <c r="C13" t="s">
        <v>216</v>
      </c>
      <c r="F13" t="s">
        <v>217</v>
      </c>
    </row>
    <row r="14" spans="1:6" x14ac:dyDescent="0.2">
      <c r="A14" t="s">
        <v>227</v>
      </c>
      <c r="B14" t="s">
        <v>217</v>
      </c>
      <c r="F14" t="s">
        <v>217</v>
      </c>
    </row>
    <row r="15" spans="1:6" x14ac:dyDescent="0.2">
      <c r="A15" t="s">
        <v>228</v>
      </c>
      <c r="B15" t="s">
        <v>235</v>
      </c>
      <c r="C15" t="s">
        <v>216</v>
      </c>
      <c r="F15" t="s">
        <v>217</v>
      </c>
    </row>
    <row r="16" spans="1:6" x14ac:dyDescent="0.2">
      <c r="A16" t="s">
        <v>229</v>
      </c>
      <c r="B16" t="s">
        <v>234</v>
      </c>
      <c r="C16" t="s">
        <v>216</v>
      </c>
      <c r="D16" t="s">
        <v>244</v>
      </c>
      <c r="F16" t="s">
        <v>217</v>
      </c>
    </row>
    <row r="17" spans="1:6" x14ac:dyDescent="0.2">
      <c r="A17" t="s">
        <v>230</v>
      </c>
      <c r="B17" t="s">
        <v>235</v>
      </c>
      <c r="C17" t="s">
        <v>216</v>
      </c>
      <c r="F17" t="s">
        <v>217</v>
      </c>
    </row>
    <row r="18" spans="1:6" x14ac:dyDescent="0.2">
      <c r="A18" t="s">
        <v>231</v>
      </c>
      <c r="B18" t="s">
        <v>235</v>
      </c>
      <c r="C18" t="s">
        <v>216</v>
      </c>
      <c r="F18" t="s">
        <v>217</v>
      </c>
    </row>
    <row r="19" spans="1:6" x14ac:dyDescent="0.2">
      <c r="A19" t="s">
        <v>232</v>
      </c>
      <c r="B19" t="s">
        <v>235</v>
      </c>
      <c r="C19" t="s">
        <v>216</v>
      </c>
      <c r="F19" t="s">
        <v>217</v>
      </c>
    </row>
    <row r="20" spans="1:6" x14ac:dyDescent="0.2">
      <c r="A20" t="s">
        <v>233</v>
      </c>
      <c r="B20" t="s">
        <v>217</v>
      </c>
      <c r="F20" t="s">
        <v>217</v>
      </c>
    </row>
  </sheetData>
  <sheetProtection password="9CFB" sheet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4BADB5A00FC94C9C8BDE9EAC9D6EA0" ma:contentTypeVersion="0" ma:contentTypeDescription="Een nieuw document maken." ma:contentTypeScope="" ma:versionID="94d1e5f2cf963c04cc57f55dd7611f3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CC7FCC8-1567-4CFE-BFFF-DD059F608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6C7A8D-3911-4351-9D73-6E2A0332BF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35FCADB-8A8E-4942-A8DF-AD916969FCED}">
  <ds:schemaRefs>
    <ds:schemaRef ds:uri="1e8be38b-72a2-47f5-b061-719baa43d186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Gevraagde gegevens</vt:lpstr>
      <vt:lpstr>Disclaimer </vt:lpstr>
      <vt:lpstr>Versiebeheer</vt:lpstr>
      <vt:lpstr>Functionaliteit</vt:lpstr>
      <vt:lpstr>'Gevraagde gegevens'!Afdrukbereik</vt:lpstr>
    </vt:vector>
  </TitlesOfParts>
  <Company>Ballast Nedam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Aanmelden bezoekers</dc:title>
  <dc:creator>DMO/JIVC</dc:creator>
  <cp:keywords>Aanmelden bezoekers</cp:keywords>
  <cp:lastModifiedBy>Tjaarda, Harm</cp:lastModifiedBy>
  <cp:lastPrinted>2019-03-13T10:11:29Z</cp:lastPrinted>
  <dcterms:created xsi:type="dcterms:W3CDTF">2013-12-10T10:30:12Z</dcterms:created>
  <dcterms:modified xsi:type="dcterms:W3CDTF">2023-07-26T08:07:51Z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0x010100684BADB5A00FC94C9C8BDE9EAC9D6EA0</vt:lpwstr>
  </property>
</Properties>
</file>