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vrzw-my.sharepoint.com/personal/h_benkhlafa_vrzw_nl/Documents/Bureaublad/ETB/Tenderned/aanpassingen aanbesteding/"/>
    </mc:Choice>
  </mc:AlternateContent>
  <xr:revisionPtr revIDLastSave="1" documentId="8_{A758CA6C-3FCA-4592-9F04-3E816957915A}" xr6:coauthVersionLast="47" xr6:coauthVersionMax="47" xr10:uidLastSave="{EA318A69-F5A5-43D8-BE74-F744AA8CA3FE}"/>
  <bookViews>
    <workbookView xWindow="-120" yWindow="-120" windowWidth="29040" windowHeight="15840" xr2:uid="{F57D96C6-00A2-4745-AAC5-C2F877F0FFB4}"/>
  </bookViews>
  <sheets>
    <sheet name="Toegangscontrole Hardware" sheetId="1" r:id="rId1"/>
    <sheet name="Onderhoud" sheetId="3" r:id="rId2"/>
    <sheet name="Totaal"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6" i="1" l="1"/>
  <c r="L30" i="1"/>
  <c r="L31" i="1"/>
  <c r="L32" i="1"/>
  <c r="L33" i="1"/>
  <c r="L34" i="1"/>
  <c r="H34" i="1"/>
  <c r="H33" i="1"/>
  <c r="O33" i="1" s="1"/>
  <c r="H32" i="1"/>
  <c r="H30" i="1"/>
  <c r="O34" i="1" l="1"/>
  <c r="O32" i="1"/>
  <c r="O31" i="1"/>
  <c r="H29" i="1"/>
  <c r="L29" i="1" s="1"/>
  <c r="O29" i="1" s="1"/>
  <c r="H27" i="1"/>
  <c r="L27" i="1" s="1"/>
  <c r="O27" i="1" s="1"/>
  <c r="H26" i="1"/>
  <c r="L26" i="1" s="1"/>
  <c r="O26" i="1" s="1"/>
  <c r="H25" i="1"/>
  <c r="L25" i="1" s="1"/>
  <c r="H23" i="1"/>
  <c r="L23" i="1" s="1"/>
  <c r="O23" i="1" s="1"/>
  <c r="H22" i="1"/>
  <c r="L22" i="1" s="1"/>
  <c r="H21" i="1"/>
  <c r="L21" i="1" s="1"/>
  <c r="H20" i="1"/>
  <c r="L20" i="1" s="1"/>
  <c r="H19" i="1"/>
  <c r="L19" i="1" s="1"/>
  <c r="O19" i="1" s="1"/>
  <c r="H18" i="1"/>
  <c r="L18" i="1" s="1"/>
  <c r="O18" i="1" s="1"/>
  <c r="H16" i="1"/>
  <c r="L16" i="1" s="1"/>
  <c r="O16" i="1" s="1"/>
  <c r="H15" i="1"/>
  <c r="L15" i="1" s="1"/>
  <c r="O15" i="1" s="1"/>
  <c r="H14" i="1"/>
  <c r="L14" i="1" s="1"/>
  <c r="O14" i="1" s="1"/>
  <c r="H13" i="1"/>
  <c r="L13" i="1" s="1"/>
  <c r="H11" i="1"/>
  <c r="L11" i="1" s="1"/>
  <c r="H10" i="1"/>
  <c r="H9" i="1"/>
  <c r="L9" i="1" s="1"/>
  <c r="O9" i="1" s="1"/>
  <c r="H8" i="1"/>
  <c r="L8" i="1" s="1"/>
  <c r="O8" i="1" s="1"/>
  <c r="O30" i="1" l="1"/>
  <c r="O25" i="1"/>
  <c r="O20" i="1"/>
  <c r="O11" i="1"/>
  <c r="O21" i="1"/>
  <c r="L10" i="1"/>
  <c r="O10" i="1" s="1"/>
  <c r="O22" i="1"/>
  <c r="O13" i="1"/>
  <c r="C21" i="4"/>
  <c r="C20" i="4"/>
  <c r="C19" i="4"/>
  <c r="C18" i="4"/>
  <c r="C17" i="4"/>
  <c r="C16" i="4"/>
  <c r="C10" i="4"/>
  <c r="P38" i="1" l="1"/>
  <c r="C7" i="4" s="1"/>
  <c r="C12" i="4" l="1"/>
</calcChain>
</file>

<file path=xl/sharedStrings.xml><?xml version="1.0" encoding="utf-8"?>
<sst xmlns="http://schemas.openxmlformats.org/spreadsheetml/2006/main" count="154" uniqueCount="120">
  <si>
    <t>Tabblad - Toegangscontrole  Hardware</t>
  </si>
  <si>
    <t>Let op! Alleen 'gele' cellen invullen</t>
  </si>
  <si>
    <t>A</t>
  </si>
  <si>
    <t>D</t>
  </si>
  <si>
    <t>E</t>
  </si>
  <si>
    <t>F</t>
  </si>
  <si>
    <t>G</t>
  </si>
  <si>
    <t>B</t>
  </si>
  <si>
    <t>C</t>
  </si>
  <si>
    <t>Item</t>
  </si>
  <si>
    <t>Merk</t>
  </si>
  <si>
    <t xml:space="preserve">Artikelnr. </t>
  </si>
  <si>
    <t>Omschrijving</t>
  </si>
  <si>
    <t>Bruto prijs per stuk</t>
  </si>
  <si>
    <t>Korting %</t>
  </si>
  <si>
    <t>Aantal uren</t>
  </si>
  <si>
    <t>Uurloon 
all-in prijs</t>
  </si>
  <si>
    <t>VVP</t>
  </si>
  <si>
    <t>Onderhoud per stuk</t>
  </si>
  <si>
    <t xml:space="preserve">Aantal - 
Telling # </t>
  </si>
  <si>
    <t xml:space="preserve">Totaal EUR. </t>
  </si>
  <si>
    <t>Online Kaartlezer Deurstijl</t>
  </si>
  <si>
    <t>Online Kaartlezer Inbouwdoos</t>
  </si>
  <si>
    <t>Online Kaartlezer inbouw in Tourniquet</t>
  </si>
  <si>
    <t>Online Kaartlezer op Hekwerk / Zuil</t>
  </si>
  <si>
    <t>Data On-Card Deurbeslag éénzijdig</t>
  </si>
  <si>
    <t>Data On-Card Cilinder éénzijdig</t>
  </si>
  <si>
    <t>Data On-Card Cilinder tweezijdig</t>
  </si>
  <si>
    <r>
      <t xml:space="preserve">*Alle prijzen in </t>
    </r>
    <r>
      <rPr>
        <b/>
        <sz val="9"/>
        <color indexed="8"/>
        <rFont val="Verdana"/>
        <family val="2"/>
      </rPr>
      <t>Euros</t>
    </r>
    <r>
      <rPr>
        <sz val="9"/>
        <color indexed="8"/>
        <rFont val="Verdana"/>
        <family val="2"/>
      </rPr>
      <t xml:space="preserve"> exclusief BTW of soortgelijke belastingen, op 2 decimalen</t>
    </r>
  </si>
  <si>
    <t>Totale inscrhijfprijs</t>
  </si>
  <si>
    <t>* Alle prijzen zijn all-in</t>
  </si>
  <si>
    <t>* Online Kaartlezer</t>
  </si>
  <si>
    <t>* Online Kaartlezer op Hekwerk</t>
  </si>
  <si>
    <t>* Data On-Card Beslag / Cilinder</t>
  </si>
  <si>
    <t>Tabblad 5 - Onderhoud</t>
  </si>
  <si>
    <t>Prijs - EUR.</t>
  </si>
  <si>
    <t>Frequentie</t>
  </si>
  <si>
    <t>Opmerking</t>
  </si>
  <si>
    <t>Per jaar</t>
  </si>
  <si>
    <t xml:space="preserve">n.v.t. </t>
  </si>
  <si>
    <t>Correctief onderhoud</t>
  </si>
  <si>
    <t>Uurloon all-in prijs</t>
  </si>
  <si>
    <t>Per uur</t>
  </si>
  <si>
    <t xml:space="preserve">Alle werkdagen tussen 06:00 uur - 18:00 uur </t>
  </si>
  <si>
    <t>Toeslag - Correctief onderhoud</t>
  </si>
  <si>
    <t>Percentage %</t>
  </si>
  <si>
    <t>Avond</t>
  </si>
  <si>
    <t xml:space="preserve">Avonduren tussen 18:00 uur - 00:00 uur </t>
  </si>
  <si>
    <t>Nacht</t>
  </si>
  <si>
    <t xml:space="preserve">Nachturen tussen 00:01 uur - 06:00 uur </t>
  </si>
  <si>
    <t xml:space="preserve">Zaterdag </t>
  </si>
  <si>
    <t>N.v.t.</t>
  </si>
  <si>
    <t>Zondag en feestdagen</t>
  </si>
  <si>
    <t xml:space="preserve">Voorrijkosten </t>
  </si>
  <si>
    <t>Voorrijkosten - correctief onderhoud</t>
  </si>
  <si>
    <t>Inschrijfprijs - TCS VrZW</t>
  </si>
  <si>
    <t>Prijsstelling</t>
  </si>
  <si>
    <t>Inschrijfprijs</t>
  </si>
  <si>
    <t>Tabblad 1 - Toegangscontrole Hardware</t>
  </si>
  <si>
    <t xml:space="preserve">Tabblad 2 - inbedrijfstellen SaaS </t>
  </si>
  <si>
    <t>TOTALE INSCHRIJVING</t>
  </si>
  <si>
    <t xml:space="preserve">Correctief onderhoud </t>
  </si>
  <si>
    <t>Voorrijkosten</t>
  </si>
  <si>
    <t>Controller 1 deur, Noodstroom 12 uur Solenoid Slot</t>
  </si>
  <si>
    <t>Controller 2 deuren, Noodstroom 12 uur Solenoid Slot</t>
  </si>
  <si>
    <t>Controller 4 deuren, Noodstroom 12 uur Solenoid Slot</t>
  </si>
  <si>
    <t>Controller 6 deuren, Noodstroom 12 uur Solenoid Slot</t>
  </si>
  <si>
    <t>Data On-Card Locker Slot</t>
  </si>
  <si>
    <t>Data On-Card Hang Slot</t>
  </si>
  <si>
    <t>Als Online Kaartlezer,</t>
  </si>
  <si>
    <t>M12-1P1O</t>
  </si>
  <si>
    <t>IPR-IX10-MF/DES</t>
  </si>
  <si>
    <t>IPR-IX30-MDF-B</t>
  </si>
  <si>
    <t>TKH Security</t>
  </si>
  <si>
    <t>DOM</t>
  </si>
  <si>
    <t>SHC-DOM-SH-SLIM</t>
  </si>
  <si>
    <t>SHC-DOM-SS-ENIQ</t>
  </si>
  <si>
    <t>SHC-DOM-DS-ENIQ</t>
  </si>
  <si>
    <t>SHC-DOM-LoQ-HEVEL</t>
  </si>
  <si>
    <t>SHC-DOM-PADLOCK</t>
  </si>
  <si>
    <t>M12-1P2O</t>
  </si>
  <si>
    <t>Installatie kast, incl 12V voeding, 1 netwerk controller en 1 deurcontroller voor 2 lezers. Excl solenoid slot</t>
  </si>
  <si>
    <t>Installatie kast, incl 12V voeding, 1 netwerk controller en 1 deurcontroller voor 2 lezers  Excl solenoid slot</t>
  </si>
  <si>
    <t>Installatie kast, incl 12V voeding, 1 netwerk controller en 2 deurcontrollers voor 4 lezers  Excl solenoid slot</t>
  </si>
  <si>
    <t>Battery, 12Vdc / 2Ah</t>
  </si>
  <si>
    <t>Battery, 12Vdc / 7Ah</t>
  </si>
  <si>
    <t>keuze bepalen afhankelijk van verbruik</t>
  </si>
  <si>
    <t xml:space="preserve">ook verkrijgbaar in IK10 uitvoering +19,= euro </t>
  </si>
  <si>
    <t>Netto dealer prijs</t>
  </si>
  <si>
    <t>M12-1P3O</t>
  </si>
  <si>
    <t>Installatie kast, incl 12V voeding, 1 netwerk controller en 3 deurcontrollers voor 6 lezers  Excl solenoid slot</t>
  </si>
  <si>
    <t xml:space="preserve">Installatie kast, incl 12V voeding, 1 netwerk controller en 4 deurcontrollers voor 8 lezers  Excl solenoid slot  </t>
  </si>
  <si>
    <t>Smart handle Slim (slank) Wide uitvoering zelfde prijs</t>
  </si>
  <si>
    <t>met hevel, ook uit te voeren met kruk, zelfde prijs</t>
  </si>
  <si>
    <t>IPC-BAT-2AH</t>
  </si>
  <si>
    <t>IPC-BAT-7AH</t>
  </si>
  <si>
    <t>PCB voor montage in E-inbouwdoos of intercom station</t>
  </si>
  <si>
    <t>Controller 8 deuren, Noodstroom 12 uur Solenoid Slot</t>
  </si>
  <si>
    <t>standaard SKG***</t>
  </si>
  <si>
    <t>toegangsrechten per zijde.  standaard SKG***</t>
  </si>
  <si>
    <t>SKG *** Meerprijs</t>
  </si>
  <si>
    <t>Draadloze Afstandsbediening 4 kanalen</t>
  </si>
  <si>
    <t>Draadloze ontvanger 4 kanalen,</t>
  </si>
  <si>
    <t>Opslag</t>
  </si>
  <si>
    <t>H</t>
  </si>
  <si>
    <t xml:space="preserve">Let op! Alleen 'gele' cellen invullen. </t>
  </si>
  <si>
    <t>Preventie onderhoud</t>
  </si>
  <si>
    <t>N/A</t>
  </si>
  <si>
    <t>Tabblad 2 - SaaS per Jaar x 8</t>
  </si>
  <si>
    <t>Assa Abloy EL 560, incl montage, inbouwkabelovergang, kabel en sluitplaat</t>
  </si>
  <si>
    <t>Werkende oplossing;
Montage en Inbedrijfstellen</t>
  </si>
  <si>
    <t>*Draadloze Ontvanger</t>
  </si>
  <si>
    <t>*Brutoprijs per stuk.</t>
  </si>
  <si>
    <t>Prijsopvragen bij TKH Security.  VrZW heeft Prijsafspraken gemaakt met TKH Security.</t>
  </si>
  <si>
    <t>Assa Ablot EL 566, incl montage, inbouwkabelovergang, kabel en sluitplaat</t>
  </si>
  <si>
    <t>L12-1P4O</t>
  </si>
  <si>
    <t>Werkende oplossing voor max 4 overheaddeuren; 
Compleet, inclusief alle montagemiddelen.
Ontvanger in behuizing, voorzien van evt noodzakelijke voeding.
Inclusief aanleg van de sturingen naar de stuureenheid van de Overheaddeur.
Inbedrijfstellen. Inclusief aanleg alle noodzakelijke bekabeling en leidingwegen. Afstand deur &lt;&gt; Controller 30 meter.</t>
  </si>
  <si>
    <t>Zelf-Vergrendeld Paniekslot  SKG**, incl montage en sluitplaat/sluitkom</t>
  </si>
  <si>
    <t>Kosten Verwijderen niet hergebruikte bekabeling en leidingwegen, prijs per online-kaartlezer</t>
  </si>
  <si>
    <r>
      <t xml:space="preserve">Werkende oplossing voor 1 doorgang; 
Kaartlezer compleet, inclusief alle montagemiddelen, opbouwranden etc.
Alle noodzakelijke sturingen en sensoren t.b.v deur/slotstand signalering, P2000, etc.
Inbedrijfstellen. Inclusief aanleg alle noodzakelijke bekabeling en leidingwegen. Afstand Deur &lt;&gt; Controller 30 meter.
</t>
    </r>
    <r>
      <rPr>
        <sz val="11"/>
        <color rgb="FFFF0000"/>
        <rFont val="Calibri"/>
        <family val="2"/>
        <scheme val="minor"/>
      </rPr>
      <t>Type en aantal Noodzakelijke Controllers door inschrijver te bepalen! 
Afstanden verder dan 30 meter Deur &lt;&gt; Controller vereist een nieuwe Controller.
Demontage van de oude kaartlezers en afkoppen oude bekabeling door huidige installateur onder regie en coordinatie van inschrijver. Verwijderen oude bekabeling en leidingwegen indien niet hergebruikt door inschrijver.</t>
    </r>
    <r>
      <rPr>
        <sz val="11"/>
        <color theme="1"/>
        <rFont val="Calibri"/>
        <family val="2"/>
        <scheme val="minor"/>
      </rPr>
      <t xml:space="preserve"> </t>
    </r>
    <r>
      <rPr>
        <sz val="11"/>
        <color rgb="FFFF0000"/>
        <rFont val="Calibri"/>
        <family val="2"/>
        <scheme val="minor"/>
      </rPr>
      <t>Verwijderingskosten opnemen per kaartlezer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</si>
</sst>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2]\ * #,##0.00_ ;_ [$€-2]\ * \-#,##0.00_ ;_ [$€-2]\ * &quot;-&quot;??_ ;_ @_ "/>
    <numFmt numFmtId="165" formatCode="_ [$€-413]\ * #,##0_ ;_ [$€-413]\ * \-#,##0_ ;_ [$€-413]\ * &quot;-&quot;_ ;_ @_ "/>
    <numFmt numFmtId="166" formatCode="_ * #,##0_ ;_ * \-#,##0_ ;_ * &quot;-&quot;??_ ;_ @_ "/>
  </numFmts>
  <fonts count="15">
    <font>
      <sz val="11"/>
      <color theme="1"/>
      <name val="Calibri"/>
      <family val="2"/>
      <scheme val="minor"/>
    </font>
    <font>
      <sz val="11"/>
      <color theme="1"/>
      <name val="Calibri"/>
      <family val="2"/>
      <scheme val="minor"/>
    </font>
    <font>
      <b/>
      <u/>
      <sz val="24"/>
      <color theme="1"/>
      <name val="Produkt Bold"/>
      <family val="3"/>
    </font>
    <font>
      <b/>
      <sz val="10"/>
      <name val="Arial"/>
      <family val="2"/>
    </font>
    <font>
      <sz val="10"/>
      <name val="Arial"/>
      <family val="2"/>
    </font>
    <font>
      <sz val="9"/>
      <color indexed="8"/>
      <name val="Verdana"/>
      <family val="2"/>
    </font>
    <font>
      <b/>
      <sz val="11"/>
      <color theme="0"/>
      <name val="Produkt Bold"/>
      <family val="3"/>
    </font>
    <font>
      <sz val="9"/>
      <color theme="1"/>
      <name val="Verdana"/>
      <family val="2"/>
    </font>
    <font>
      <b/>
      <sz val="9"/>
      <color indexed="8"/>
      <name val="Verdana"/>
      <family val="2"/>
    </font>
    <font>
      <sz val="11"/>
      <color theme="1"/>
      <name val="Arial"/>
      <family val="2"/>
    </font>
    <font>
      <i/>
      <sz val="9"/>
      <color theme="5"/>
      <name val="Arial"/>
      <family val="2"/>
    </font>
    <font>
      <b/>
      <sz val="11"/>
      <color theme="0"/>
      <name val="Arial"/>
      <family val="2"/>
    </font>
    <font>
      <sz val="11"/>
      <name val="Arial"/>
      <family val="2"/>
    </font>
    <font>
      <b/>
      <sz val="14"/>
      <color theme="0"/>
      <name val="Arial"/>
      <family val="2"/>
    </font>
    <font>
      <sz val="11"/>
      <color rgb="FFFF000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rgb="FFFFFF99"/>
        <bgColor indexed="64"/>
      </patternFill>
    </fill>
    <fill>
      <patternFill patternType="solid">
        <fgColor theme="0"/>
        <bgColor indexed="64"/>
      </patternFill>
    </fill>
    <fill>
      <patternFill patternType="solid">
        <fgColor theme="6" tint="0.79998168889431442"/>
        <bgColor indexed="64"/>
      </patternFill>
    </fill>
    <fill>
      <patternFill patternType="solid">
        <fgColor theme="3"/>
        <bgColor indexed="64"/>
      </patternFill>
    </fill>
    <fill>
      <patternFill patternType="solid">
        <fgColor rgb="FFFFFF00"/>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80">
    <xf numFmtId="0" fontId="0" fillId="0" borderId="0" xfId="0"/>
    <xf numFmtId="0" fontId="2" fillId="0" borderId="0" xfId="0" applyFont="1"/>
    <xf numFmtId="0" fontId="3" fillId="0" borderId="0" xfId="0" applyFont="1"/>
    <xf numFmtId="0" fontId="0" fillId="0" borderId="0" xfId="0" applyAlignment="1">
      <alignment horizontal="left" vertical="top" wrapText="1"/>
    </xf>
    <xf numFmtId="0" fontId="4" fillId="0" borderId="0" xfId="0" applyFont="1" applyAlignment="1">
      <alignment horizontal="center"/>
    </xf>
    <xf numFmtId="0" fontId="5" fillId="0" borderId="0" xfId="0" applyFont="1"/>
    <xf numFmtId="0" fontId="4"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0" fillId="0" borderId="1" xfId="0" applyBorder="1"/>
    <xf numFmtId="44" fontId="0" fillId="4" borderId="1" xfId="1" applyFont="1" applyFill="1" applyBorder="1" applyProtection="1">
      <protection locked="0"/>
    </xf>
    <xf numFmtId="9" fontId="0" fillId="4" borderId="1" xfId="2" applyFont="1" applyFill="1" applyBorder="1" applyAlignment="1" applyProtection="1">
      <alignment horizontal="center" vertical="center"/>
      <protection locked="0"/>
    </xf>
    <xf numFmtId="44" fontId="0" fillId="5" borderId="1" xfId="1" applyFont="1" applyFill="1" applyBorder="1" applyAlignment="1">
      <alignment horizontal="center" vertical="center"/>
    </xf>
    <xf numFmtId="2" fontId="4" fillId="4" borderId="1" xfId="2" applyNumberFormat="1" applyFont="1" applyFill="1" applyBorder="1" applyAlignment="1" applyProtection="1">
      <alignment horizontal="center" vertical="center"/>
      <protection locked="0"/>
    </xf>
    <xf numFmtId="164" fontId="4" fillId="4" borderId="1" xfId="2" applyNumberFormat="1" applyFont="1" applyFill="1" applyBorder="1" applyAlignment="1" applyProtection="1">
      <alignment horizontal="center" vertical="center"/>
      <protection locked="0"/>
    </xf>
    <xf numFmtId="44" fontId="0" fillId="0" borderId="1" xfId="1" applyFont="1" applyBorder="1"/>
    <xf numFmtId="0" fontId="7" fillId="0" borderId="0" xfId="0" applyFont="1"/>
    <xf numFmtId="44" fontId="3" fillId="6" borderId="0" xfId="0" applyNumberFormat="1" applyFont="1" applyFill="1"/>
    <xf numFmtId="0" fontId="0" fillId="0" borderId="0" xfId="0" applyAlignment="1">
      <alignment horizontal="left" vertical="top"/>
    </xf>
    <xf numFmtId="0" fontId="2" fillId="0" borderId="0" xfId="3" applyFont="1" applyAlignment="1">
      <alignment horizontal="left" vertical="top"/>
    </xf>
    <xf numFmtId="0" fontId="6" fillId="3" borderId="1" xfId="0" applyFont="1" applyFill="1" applyBorder="1" applyAlignment="1">
      <alignment horizontal="left" vertical="center" wrapText="1"/>
    </xf>
    <xf numFmtId="165" fontId="9" fillId="4" borderId="3" xfId="6" applyNumberFormat="1" applyFont="1" applyFill="1" applyBorder="1" applyAlignment="1" applyProtection="1">
      <alignment wrapText="1"/>
      <protection locked="0"/>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0" fillId="0" borderId="0" xfId="0" applyFont="1"/>
    <xf numFmtId="0" fontId="4" fillId="0" borderId="0" xfId="0" applyFont="1"/>
    <xf numFmtId="0" fontId="4" fillId="5" borderId="0" xfId="0" applyFont="1" applyFill="1" applyAlignment="1">
      <alignment horizontal="center" vertical="top" wrapText="1"/>
    </xf>
    <xf numFmtId="0" fontId="4" fillId="5" borderId="0" xfId="0" applyFont="1" applyFill="1"/>
    <xf numFmtId="0" fontId="4" fillId="0" borderId="1" xfId="0" applyFont="1" applyBorder="1" applyAlignment="1">
      <alignment horizontal="right" wrapText="1"/>
    </xf>
    <xf numFmtId="165" fontId="9" fillId="4" borderId="4" xfId="6" applyNumberFormat="1" applyFont="1" applyFill="1" applyBorder="1" applyAlignment="1" applyProtection="1">
      <alignment wrapText="1"/>
      <protection locked="0"/>
    </xf>
    <xf numFmtId="0" fontId="4" fillId="5" borderId="1" xfId="0" applyFont="1" applyFill="1" applyBorder="1" applyAlignment="1">
      <alignment horizontal="center" vertical="top" wrapText="1"/>
    </xf>
    <xf numFmtId="0" fontId="4" fillId="5" borderId="1" xfId="0" applyFont="1" applyFill="1" applyBorder="1" applyAlignment="1">
      <alignment horizontal="right"/>
    </xf>
    <xf numFmtId="0" fontId="4" fillId="0" borderId="1" xfId="0" applyFont="1" applyBorder="1" applyAlignment="1">
      <alignment vertical="top"/>
    </xf>
    <xf numFmtId="9" fontId="9" fillId="4" borderId="3" xfId="2"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0" xfId="0" applyFont="1" applyAlignment="1">
      <alignment horizontal="left"/>
    </xf>
    <xf numFmtId="165" fontId="9" fillId="4" borderId="1" xfId="6" applyNumberFormat="1" applyFont="1" applyFill="1" applyBorder="1" applyAlignment="1" applyProtection="1">
      <alignment wrapText="1"/>
      <protection locked="0"/>
    </xf>
    <xf numFmtId="0" fontId="11" fillId="7" borderId="0" xfId="0" applyFont="1" applyFill="1"/>
    <xf numFmtId="0" fontId="11" fillId="7" borderId="0" xfId="0" applyFont="1" applyFill="1" applyAlignment="1">
      <alignment horizontal="center" vertical="center"/>
    </xf>
    <xf numFmtId="0" fontId="12" fillId="0" borderId="0" xfId="0" applyFont="1"/>
    <xf numFmtId="44" fontId="12" fillId="0" borderId="0" xfId="0" applyNumberFormat="1" applyFont="1"/>
    <xf numFmtId="0" fontId="12" fillId="2" borderId="0" xfId="0" applyFont="1" applyFill="1"/>
    <xf numFmtId="44" fontId="12" fillId="0" borderId="0" xfId="1" applyFont="1"/>
    <xf numFmtId="44" fontId="13" fillId="7" borderId="0" xfId="0" applyNumberFormat="1" applyFont="1" applyFill="1"/>
    <xf numFmtId="9" fontId="12" fillId="0" borderId="0" xfId="0" applyNumberFormat="1" applyFont="1"/>
    <xf numFmtId="0" fontId="12" fillId="0" borderId="0" xfId="0" applyFont="1" applyAlignment="1">
      <alignment vertical="top"/>
    </xf>
    <xf numFmtId="0" fontId="12" fillId="2" borderId="0" xfId="0" applyFont="1" applyFill="1" applyAlignment="1">
      <alignment horizontal="left"/>
    </xf>
    <xf numFmtId="0" fontId="12" fillId="7" borderId="0" xfId="0" applyFont="1" applyFill="1"/>
    <xf numFmtId="0" fontId="12" fillId="8" borderId="0" xfId="0" applyFont="1" applyFill="1"/>
    <xf numFmtId="43" fontId="12" fillId="0" borderId="0" xfId="7" applyFont="1"/>
    <xf numFmtId="44" fontId="0" fillId="5" borderId="1" xfId="1" applyFont="1" applyFill="1" applyBorder="1" applyProtection="1">
      <protection locked="0"/>
    </xf>
    <xf numFmtId="9" fontId="0" fillId="5" borderId="1" xfId="2" applyFont="1" applyFill="1" applyBorder="1" applyAlignment="1" applyProtection="1">
      <alignment horizontal="center" vertical="center"/>
      <protection locked="0"/>
    </xf>
    <xf numFmtId="0" fontId="0" fillId="5" borderId="1" xfId="0" applyFill="1" applyBorder="1" applyProtection="1">
      <protection locked="0"/>
    </xf>
    <xf numFmtId="0" fontId="0" fillId="5" borderId="1" xfId="0" applyFill="1" applyBorder="1"/>
    <xf numFmtId="0" fontId="0" fillId="5" borderId="1" xfId="0" applyFill="1" applyBorder="1" applyAlignment="1" applyProtection="1">
      <alignment wrapText="1"/>
      <protection locked="0"/>
    </xf>
    <xf numFmtId="0" fontId="4" fillId="5" borderId="1" xfId="0" applyFont="1" applyFill="1" applyBorder="1" applyProtection="1">
      <protection locked="0"/>
    </xf>
    <xf numFmtId="44" fontId="0" fillId="5" borderId="1" xfId="0" applyNumberFormat="1" applyFill="1" applyBorder="1"/>
    <xf numFmtId="9" fontId="4" fillId="4" borderId="1" xfId="2" applyFont="1" applyFill="1" applyBorder="1" applyAlignment="1" applyProtection="1">
      <alignment horizontal="center" vertical="center"/>
      <protection locked="0"/>
    </xf>
    <xf numFmtId="166" fontId="4" fillId="2" borderId="1" xfId="7" applyNumberFormat="1" applyFont="1" applyFill="1" applyBorder="1" applyAlignment="1">
      <alignment horizontal="center" vertical="center"/>
    </xf>
    <xf numFmtId="166" fontId="6" fillId="3" borderId="2" xfId="7" applyNumberFormat="1" applyFont="1" applyFill="1" applyBorder="1" applyAlignment="1">
      <alignment horizontal="center" vertical="center" wrapText="1"/>
    </xf>
    <xf numFmtId="166" fontId="0" fillId="0" borderId="0" xfId="7" applyNumberFormat="1" applyFont="1" applyAlignment="1">
      <alignment horizontal="center"/>
    </xf>
    <xf numFmtId="166" fontId="0" fillId="5" borderId="1" xfId="7" applyNumberFormat="1" applyFont="1" applyFill="1" applyBorder="1" applyAlignment="1" applyProtection="1">
      <alignment horizontal="center"/>
      <protection locked="0"/>
    </xf>
    <xf numFmtId="44" fontId="0" fillId="9" borderId="1" xfId="1" applyFont="1" applyFill="1" applyBorder="1"/>
    <xf numFmtId="164" fontId="4" fillId="0" borderId="1" xfId="2" applyNumberFormat="1" applyFont="1" applyFill="1" applyBorder="1" applyAlignment="1" applyProtection="1">
      <alignment horizontal="center" vertical="center"/>
      <protection locked="0"/>
    </xf>
    <xf numFmtId="166" fontId="4" fillId="0" borderId="1" xfId="7" applyNumberFormat="1" applyFont="1" applyFill="1" applyBorder="1" applyAlignment="1" applyProtection="1">
      <alignment horizontal="center" vertical="center"/>
      <protection locked="0"/>
    </xf>
    <xf numFmtId="166" fontId="0" fillId="0" borderId="1" xfId="7" applyNumberFormat="1" applyFont="1" applyFill="1" applyBorder="1" applyAlignment="1">
      <alignment horizontal="center"/>
    </xf>
    <xf numFmtId="166" fontId="0" fillId="0" borderId="1" xfId="1" applyNumberFormat="1" applyFont="1" applyFill="1" applyBorder="1" applyAlignment="1">
      <alignment horizontal="center" vertical="center"/>
    </xf>
    <xf numFmtId="44" fontId="0" fillId="0" borderId="1" xfId="1" applyFont="1" applyFill="1" applyBorder="1" applyProtection="1">
      <protection locked="0"/>
    </xf>
    <xf numFmtId="9" fontId="0" fillId="0" borderId="1" xfId="2" applyFont="1" applyFill="1" applyBorder="1" applyAlignment="1" applyProtection="1">
      <alignment horizontal="center" vertical="center"/>
      <protection locked="0"/>
    </xf>
    <xf numFmtId="44" fontId="0" fillId="0" borderId="1" xfId="1" applyFont="1" applyFill="1" applyBorder="1" applyAlignment="1">
      <alignment horizontal="center" vertical="center"/>
    </xf>
    <xf numFmtId="9" fontId="4" fillId="0" borderId="1" xfId="2" applyFont="1" applyFill="1" applyBorder="1" applyAlignment="1" applyProtection="1">
      <alignment horizontal="center" vertical="center"/>
      <protection locked="0"/>
    </xf>
    <xf numFmtId="2" fontId="4" fillId="0" borderId="1" xfId="2" applyNumberFormat="1" applyFont="1" applyFill="1" applyBorder="1" applyAlignment="1" applyProtection="1">
      <alignment horizontal="center" vertical="center"/>
      <protection locked="0"/>
    </xf>
    <xf numFmtId="0" fontId="0" fillId="0" borderId="1" xfId="0" applyBorder="1" applyProtection="1">
      <protection locked="0"/>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right"/>
    </xf>
    <xf numFmtId="0" fontId="6" fillId="3"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cellXfs>
  <cellStyles count="8">
    <cellStyle name="Komma" xfId="7" builtinId="3"/>
    <cellStyle name="Procent" xfId="2" builtinId="5"/>
    <cellStyle name="Procent 2" xfId="5" xr:uid="{D7FB6B65-5D54-4DF6-8CB6-376E019FDE79}"/>
    <cellStyle name="Standaard" xfId="0" builtinId="0"/>
    <cellStyle name="Standaard 2 2" xfId="6" xr:uid="{7A624D8B-DA09-4550-984F-F0DF75BE3800}"/>
    <cellStyle name="Standaard 4" xfId="3" xr:uid="{5149D68F-CFED-4D60-B129-0184CA6A61E1}"/>
    <cellStyle name="Valuta" xfId="1" builtinId="4"/>
    <cellStyle name="Valuta 2" xfId="4" xr:uid="{17E1AD16-F205-4C49-94A5-060410F3BF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1</xdr:col>
      <xdr:colOff>1809750</xdr:colOff>
      <xdr:row>0</xdr:row>
      <xdr:rowOff>686671</xdr:rowOff>
    </xdr:to>
    <xdr:pic>
      <xdr:nvPicPr>
        <xdr:cNvPr id="5" name="Afbeelding 4">
          <a:extLst>
            <a:ext uri="{FF2B5EF4-FFF2-40B4-BE49-F238E27FC236}">
              <a16:creationId xmlns:a16="http://schemas.microsoft.com/office/drawing/2014/main" id="{EB3A10F4-CCA2-46FD-98E2-7AA645083D70}"/>
            </a:ext>
          </a:extLst>
        </xdr:cNvPr>
        <xdr:cNvPicPr>
          <a:picLocks noChangeAspect="1"/>
        </xdr:cNvPicPr>
      </xdr:nvPicPr>
      <xdr:blipFill>
        <a:blip xmlns:r="http://schemas.openxmlformats.org/officeDocument/2006/relationships" r:embed="rId1"/>
        <a:stretch>
          <a:fillRect/>
        </a:stretch>
      </xdr:blipFill>
      <xdr:spPr>
        <a:xfrm>
          <a:off x="266700" y="152400"/>
          <a:ext cx="1802130" cy="534271"/>
        </a:xfrm>
        <a:prstGeom prst="rect">
          <a:avLst/>
        </a:prstGeom>
      </xdr:spPr>
    </xdr:pic>
    <xdr:clientData/>
  </xdr:twoCellAnchor>
  <xdr:oneCellAnchor>
    <xdr:from>
      <xdr:col>13</xdr:col>
      <xdr:colOff>188595</xdr:colOff>
      <xdr:row>0</xdr:row>
      <xdr:rowOff>0</xdr:rowOff>
    </xdr:from>
    <xdr:ext cx="2724862" cy="701040"/>
    <xdr:pic>
      <xdr:nvPicPr>
        <xdr:cNvPr id="6" name="Afbeelding 5">
          <a:extLst>
            <a:ext uri="{FF2B5EF4-FFF2-40B4-BE49-F238E27FC236}">
              <a16:creationId xmlns:a16="http://schemas.microsoft.com/office/drawing/2014/main" id="{2F3C14F9-1795-4680-90CD-65947795E3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437" b="4437"/>
        <a:stretch/>
      </xdr:blipFill>
      <xdr:spPr bwMode="auto">
        <a:xfrm>
          <a:off x="21524595" y="0"/>
          <a:ext cx="2724862" cy="7010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152400</xdr:rowOff>
    </xdr:from>
    <xdr:to>
      <xdr:col>1</xdr:col>
      <xdr:colOff>1299210</xdr:colOff>
      <xdr:row>0</xdr:row>
      <xdr:rowOff>686671</xdr:rowOff>
    </xdr:to>
    <xdr:pic>
      <xdr:nvPicPr>
        <xdr:cNvPr id="4" name="Afbeelding 3">
          <a:extLst>
            <a:ext uri="{FF2B5EF4-FFF2-40B4-BE49-F238E27FC236}">
              <a16:creationId xmlns:a16="http://schemas.microsoft.com/office/drawing/2014/main" id="{4AB53E97-B262-46DE-B90B-B9FF495A6F83}"/>
            </a:ext>
          </a:extLst>
        </xdr:cNvPr>
        <xdr:cNvPicPr>
          <a:picLocks noChangeAspect="1"/>
        </xdr:cNvPicPr>
      </xdr:nvPicPr>
      <xdr:blipFill>
        <a:blip xmlns:r="http://schemas.openxmlformats.org/officeDocument/2006/relationships" r:embed="rId1"/>
        <a:stretch>
          <a:fillRect/>
        </a:stretch>
      </xdr:blipFill>
      <xdr:spPr>
        <a:xfrm>
          <a:off x="190500" y="152400"/>
          <a:ext cx="1802130" cy="534271"/>
        </a:xfrm>
        <a:prstGeom prst="rect">
          <a:avLst/>
        </a:prstGeom>
      </xdr:spPr>
    </xdr:pic>
    <xdr:clientData/>
  </xdr:twoCellAnchor>
  <xdr:oneCellAnchor>
    <xdr:from>
      <xdr:col>4</xdr:col>
      <xdr:colOff>388620</xdr:colOff>
      <xdr:row>0</xdr:row>
      <xdr:rowOff>0</xdr:rowOff>
    </xdr:from>
    <xdr:ext cx="2724862" cy="701040"/>
    <xdr:pic>
      <xdr:nvPicPr>
        <xdr:cNvPr id="5" name="Afbeelding 4">
          <a:extLst>
            <a:ext uri="{FF2B5EF4-FFF2-40B4-BE49-F238E27FC236}">
              <a16:creationId xmlns:a16="http://schemas.microsoft.com/office/drawing/2014/main" id="{B62BE58A-EC69-41AD-8F6D-CEE73CE4F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437" b="4437"/>
        <a:stretch/>
      </xdr:blipFill>
      <xdr:spPr bwMode="auto">
        <a:xfrm>
          <a:off x="7620000" y="0"/>
          <a:ext cx="2724862" cy="7010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387609</xdr:colOff>
      <xdr:row>0</xdr:row>
      <xdr:rowOff>0</xdr:rowOff>
    </xdr:from>
    <xdr:ext cx="2724862" cy="701040"/>
    <xdr:pic>
      <xdr:nvPicPr>
        <xdr:cNvPr id="3" name="Afbeelding 2">
          <a:extLst>
            <a:ext uri="{FF2B5EF4-FFF2-40B4-BE49-F238E27FC236}">
              <a16:creationId xmlns:a16="http://schemas.microsoft.com/office/drawing/2014/main" id="{49073385-34B7-4BCA-96D6-69BF7F386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437" b="4437"/>
        <a:stretch/>
      </xdr:blipFill>
      <xdr:spPr bwMode="auto">
        <a:xfrm>
          <a:off x="5874009" y="0"/>
          <a:ext cx="2724862" cy="7010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251460</xdr:colOff>
      <xdr:row>0</xdr:row>
      <xdr:rowOff>144780</xdr:rowOff>
    </xdr:from>
    <xdr:to>
      <xdr:col>1</xdr:col>
      <xdr:colOff>1367790</xdr:colOff>
      <xdr:row>2</xdr:row>
      <xdr:rowOff>299956</xdr:rowOff>
    </xdr:to>
    <xdr:pic>
      <xdr:nvPicPr>
        <xdr:cNvPr id="4" name="Afbeelding 3">
          <a:extLst>
            <a:ext uri="{FF2B5EF4-FFF2-40B4-BE49-F238E27FC236}">
              <a16:creationId xmlns:a16="http://schemas.microsoft.com/office/drawing/2014/main" id="{60142E99-67EA-424D-9168-4902D7AEF338}"/>
            </a:ext>
          </a:extLst>
        </xdr:cNvPr>
        <xdr:cNvPicPr>
          <a:picLocks noChangeAspect="1"/>
        </xdr:cNvPicPr>
      </xdr:nvPicPr>
      <xdr:blipFill>
        <a:blip xmlns:r="http://schemas.openxmlformats.org/officeDocument/2006/relationships" r:embed="rId2"/>
        <a:stretch>
          <a:fillRect/>
        </a:stretch>
      </xdr:blipFill>
      <xdr:spPr>
        <a:xfrm>
          <a:off x="251460" y="144780"/>
          <a:ext cx="1809750" cy="528556"/>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67617-D510-420D-BAB7-A8F05D1F143C}">
  <sheetPr>
    <pageSetUpPr fitToPage="1"/>
  </sheetPr>
  <dimension ref="B1:P45"/>
  <sheetViews>
    <sheetView tabSelected="1" topLeftCell="A14" zoomScale="85" zoomScaleNormal="85" workbookViewId="0">
      <selection activeCell="C41" sqref="C41:E41"/>
    </sheetView>
  </sheetViews>
  <sheetFormatPr defaultColWidth="13.42578125" defaultRowHeight="15"/>
  <cols>
    <col min="1" max="1" width="4" customWidth="1"/>
    <col min="2" max="2" width="51.5703125" customWidth="1"/>
    <col min="3" max="3" width="31.85546875" customWidth="1"/>
    <col min="4" max="4" width="24.5703125" customWidth="1"/>
    <col min="5" max="5" width="49.42578125" customWidth="1"/>
    <col min="6" max="6" width="14.85546875" customWidth="1"/>
    <col min="7" max="7" width="11.42578125" customWidth="1"/>
    <col min="8" max="13" width="22.5703125" customWidth="1"/>
    <col min="14" max="14" width="18.5703125" style="60" customWidth="1"/>
    <col min="15" max="15" width="11.5703125" bestFit="1" customWidth="1"/>
  </cols>
  <sheetData>
    <row r="1" spans="2:15" ht="76.5" customHeight="1"/>
    <row r="2" spans="2:15" ht="32.25">
      <c r="B2" s="1" t="s">
        <v>0</v>
      </c>
      <c r="C2" s="1"/>
    </row>
    <row r="3" spans="2:15">
      <c r="B3" s="2" t="s">
        <v>1</v>
      </c>
      <c r="C3" s="2"/>
    </row>
    <row r="4" spans="2:15">
      <c r="F4" s="3"/>
    </row>
    <row r="5" spans="2:15">
      <c r="B5" s="4"/>
      <c r="C5" s="4"/>
      <c r="D5" s="5"/>
    </row>
    <row r="6" spans="2:15" ht="39" customHeight="1">
      <c r="G6" s="6" t="s">
        <v>2</v>
      </c>
      <c r="H6" s="6" t="s">
        <v>7</v>
      </c>
      <c r="I6" s="6" t="s">
        <v>8</v>
      </c>
      <c r="J6" s="6" t="s">
        <v>3</v>
      </c>
      <c r="K6" s="6" t="s">
        <v>4</v>
      </c>
      <c r="L6" s="6" t="s">
        <v>5</v>
      </c>
      <c r="M6" s="6" t="s">
        <v>6</v>
      </c>
      <c r="N6" s="58" t="s">
        <v>104</v>
      </c>
    </row>
    <row r="7" spans="2:15" ht="47.25">
      <c r="B7" s="7" t="s">
        <v>9</v>
      </c>
      <c r="C7" s="7" t="s">
        <v>10</v>
      </c>
      <c r="D7" s="7" t="s">
        <v>11</v>
      </c>
      <c r="E7" s="7" t="s">
        <v>12</v>
      </c>
      <c r="F7" s="7" t="s">
        <v>13</v>
      </c>
      <c r="G7" s="7" t="s">
        <v>14</v>
      </c>
      <c r="H7" s="7" t="s">
        <v>88</v>
      </c>
      <c r="I7" s="7" t="s">
        <v>103</v>
      </c>
      <c r="J7" s="7" t="s">
        <v>15</v>
      </c>
      <c r="K7" s="7" t="s">
        <v>16</v>
      </c>
      <c r="L7" s="7" t="s">
        <v>17</v>
      </c>
      <c r="M7" s="8" t="s">
        <v>18</v>
      </c>
      <c r="N7" s="59" t="s">
        <v>19</v>
      </c>
      <c r="O7" s="8" t="s">
        <v>20</v>
      </c>
    </row>
    <row r="8" spans="2:15">
      <c r="B8" s="52" t="s">
        <v>21</v>
      </c>
      <c r="C8" s="52" t="s">
        <v>73</v>
      </c>
      <c r="D8" s="52" t="s">
        <v>72</v>
      </c>
      <c r="E8" s="52" t="s">
        <v>87</v>
      </c>
      <c r="F8" s="10">
        <v>0</v>
      </c>
      <c r="G8" s="57">
        <v>0</v>
      </c>
      <c r="H8" s="12">
        <f>F8-(F8*G8)</f>
        <v>0</v>
      </c>
      <c r="I8" s="57">
        <v>0</v>
      </c>
      <c r="J8" s="13"/>
      <c r="K8" s="13"/>
      <c r="L8" s="15">
        <f>(J8*K8)+((H8*I8)+H8)</f>
        <v>0</v>
      </c>
      <c r="M8" s="14"/>
      <c r="N8" s="64">
        <v>47</v>
      </c>
      <c r="O8" s="56">
        <f>L8*N8</f>
        <v>0</v>
      </c>
    </row>
    <row r="9" spans="2:15">
      <c r="B9" s="52" t="s">
        <v>22</v>
      </c>
      <c r="C9" s="52" t="s">
        <v>73</v>
      </c>
      <c r="D9" s="52" t="s">
        <v>71</v>
      </c>
      <c r="E9" s="52" t="s">
        <v>96</v>
      </c>
      <c r="F9" s="10">
        <v>0</v>
      </c>
      <c r="G9" s="57">
        <v>0</v>
      </c>
      <c r="H9" s="12">
        <f>F9-(F9*G9)</f>
        <v>0</v>
      </c>
      <c r="I9" s="57">
        <v>0</v>
      </c>
      <c r="J9" s="13"/>
      <c r="K9" s="13"/>
      <c r="L9" s="15">
        <f t="shared" ref="L9:L11" si="0">(J9*K9)+((H9*I9)+H9)</f>
        <v>0</v>
      </c>
      <c r="M9" s="14"/>
      <c r="N9" s="64"/>
      <c r="O9" s="56">
        <f>L9*N9</f>
        <v>0</v>
      </c>
    </row>
    <row r="10" spans="2:15">
      <c r="B10" s="52" t="s">
        <v>23</v>
      </c>
      <c r="C10" s="52" t="s">
        <v>73</v>
      </c>
      <c r="D10" s="52" t="s">
        <v>71</v>
      </c>
      <c r="E10" s="52" t="s">
        <v>96</v>
      </c>
      <c r="F10" s="10">
        <v>0</v>
      </c>
      <c r="G10" s="57">
        <v>0</v>
      </c>
      <c r="H10" s="12">
        <f>F10-(F10*G10)</f>
        <v>0</v>
      </c>
      <c r="I10" s="57">
        <v>0</v>
      </c>
      <c r="J10" s="13"/>
      <c r="K10" s="13"/>
      <c r="L10" s="15">
        <f t="shared" si="0"/>
        <v>0</v>
      </c>
      <c r="M10" s="14"/>
      <c r="N10" s="64"/>
      <c r="O10" s="56">
        <f>L10*N10</f>
        <v>0</v>
      </c>
    </row>
    <row r="11" spans="2:15">
      <c r="B11" s="52" t="s">
        <v>24</v>
      </c>
      <c r="C11" s="52" t="s">
        <v>73</v>
      </c>
      <c r="D11" s="52" t="s">
        <v>72</v>
      </c>
      <c r="E11" s="52" t="s">
        <v>87</v>
      </c>
      <c r="F11" s="10">
        <v>0</v>
      </c>
      <c r="G11" s="57">
        <v>0</v>
      </c>
      <c r="H11" s="12">
        <f>F11-(F11*G11)</f>
        <v>0</v>
      </c>
      <c r="I11" s="57">
        <v>0</v>
      </c>
      <c r="J11" s="13"/>
      <c r="K11" s="13"/>
      <c r="L11" s="15">
        <f t="shared" si="0"/>
        <v>0</v>
      </c>
      <c r="M11" s="14"/>
      <c r="N11" s="64"/>
      <c r="O11" s="56">
        <f>L11*N11</f>
        <v>0</v>
      </c>
    </row>
    <row r="12" spans="2:15">
      <c r="B12" s="53"/>
      <c r="C12" s="53"/>
      <c r="D12" s="53"/>
      <c r="E12" s="53"/>
      <c r="F12" s="53"/>
      <c r="G12" s="53"/>
      <c r="H12" s="9"/>
      <c r="I12" s="9"/>
      <c r="J12" s="9"/>
      <c r="K12" s="9"/>
      <c r="L12" s="9"/>
      <c r="M12" s="9"/>
      <c r="N12" s="65"/>
      <c r="O12" s="53"/>
    </row>
    <row r="13" spans="2:15" ht="32.1" customHeight="1">
      <c r="B13" s="52" t="s">
        <v>63</v>
      </c>
      <c r="C13" s="52" t="s">
        <v>73</v>
      </c>
      <c r="D13" s="52" t="s">
        <v>70</v>
      </c>
      <c r="E13" s="54" t="s">
        <v>81</v>
      </c>
      <c r="F13" s="10">
        <v>0</v>
      </c>
      <c r="G13" s="57">
        <v>0</v>
      </c>
      <c r="H13" s="12">
        <f>F13-(F13*G13)</f>
        <v>0</v>
      </c>
      <c r="I13" s="57">
        <v>0</v>
      </c>
      <c r="J13" s="13"/>
      <c r="K13" s="13"/>
      <c r="L13" s="15">
        <f t="shared" ref="L13:L16" si="1">(J13*K13)+((H13*I13)+H13)</f>
        <v>0</v>
      </c>
      <c r="M13" s="14"/>
      <c r="N13" s="64"/>
      <c r="O13" s="56">
        <f>L13*N13</f>
        <v>0</v>
      </c>
    </row>
    <row r="14" spans="2:15" ht="32.1" customHeight="1">
      <c r="B14" s="52" t="s">
        <v>64</v>
      </c>
      <c r="C14" s="52" t="s">
        <v>73</v>
      </c>
      <c r="D14" s="52" t="s">
        <v>70</v>
      </c>
      <c r="E14" s="54" t="s">
        <v>82</v>
      </c>
      <c r="F14" s="10">
        <v>0</v>
      </c>
      <c r="G14" s="57">
        <v>0</v>
      </c>
      <c r="H14" s="12">
        <f>F14-(F14*G14)</f>
        <v>0</v>
      </c>
      <c r="I14" s="57">
        <v>0</v>
      </c>
      <c r="J14" s="13"/>
      <c r="K14" s="13"/>
      <c r="L14" s="15">
        <f t="shared" si="1"/>
        <v>0</v>
      </c>
      <c r="M14" s="14"/>
      <c r="N14" s="64"/>
      <c r="O14" s="56">
        <f>L14*N14</f>
        <v>0</v>
      </c>
    </row>
    <row r="15" spans="2:15" ht="32.1" customHeight="1">
      <c r="B15" s="52" t="s">
        <v>65</v>
      </c>
      <c r="C15" s="52" t="s">
        <v>73</v>
      </c>
      <c r="D15" s="52" t="s">
        <v>80</v>
      </c>
      <c r="E15" s="54" t="s">
        <v>83</v>
      </c>
      <c r="F15" s="10">
        <v>0</v>
      </c>
      <c r="G15" s="57">
        <v>0</v>
      </c>
      <c r="H15" s="12">
        <f>F15-(F15*G15)</f>
        <v>0</v>
      </c>
      <c r="I15" s="57">
        <v>0</v>
      </c>
      <c r="J15" s="13"/>
      <c r="K15" s="13"/>
      <c r="L15" s="15">
        <f t="shared" si="1"/>
        <v>0</v>
      </c>
      <c r="M15" s="14"/>
      <c r="N15" s="64"/>
      <c r="O15" s="56">
        <f>L15*N15</f>
        <v>0</v>
      </c>
    </row>
    <row r="16" spans="2:15" ht="32.1" customHeight="1">
      <c r="B16" s="52" t="s">
        <v>66</v>
      </c>
      <c r="C16" s="52" t="s">
        <v>73</v>
      </c>
      <c r="D16" s="52" t="s">
        <v>89</v>
      </c>
      <c r="E16" s="54" t="s">
        <v>90</v>
      </c>
      <c r="F16" s="10">
        <v>0</v>
      </c>
      <c r="G16" s="57">
        <v>0</v>
      </c>
      <c r="H16" s="12">
        <f>F16-(F16*G16)</f>
        <v>0</v>
      </c>
      <c r="I16" s="57">
        <v>0</v>
      </c>
      <c r="J16" s="13"/>
      <c r="K16" s="13"/>
      <c r="L16" s="15">
        <f t="shared" si="1"/>
        <v>0</v>
      </c>
      <c r="M16" s="14"/>
      <c r="N16" s="64"/>
      <c r="O16" s="56">
        <f>L16*N16</f>
        <v>0</v>
      </c>
    </row>
    <row r="17" spans="2:15">
      <c r="B17" s="53"/>
      <c r="C17" s="53"/>
      <c r="D17" s="53"/>
      <c r="E17" s="53"/>
      <c r="F17" s="53"/>
      <c r="G17" s="53"/>
      <c r="H17" s="9"/>
      <c r="I17" s="9"/>
      <c r="J17" s="9"/>
      <c r="K17" s="9"/>
      <c r="L17" s="9"/>
      <c r="M17" s="9"/>
      <c r="N17" s="65"/>
      <c r="O17" s="53"/>
    </row>
    <row r="18" spans="2:15">
      <c r="B18" s="52" t="s">
        <v>25</v>
      </c>
      <c r="C18" s="52" t="s">
        <v>74</v>
      </c>
      <c r="D18" s="52" t="s">
        <v>75</v>
      </c>
      <c r="E18" s="52" t="s">
        <v>92</v>
      </c>
      <c r="F18" s="10">
        <v>0</v>
      </c>
      <c r="G18" s="57">
        <v>0</v>
      </c>
      <c r="H18" s="12">
        <f t="shared" ref="H18:H23" si="2">F18-(F18*G18)</f>
        <v>0</v>
      </c>
      <c r="I18" s="57">
        <v>0</v>
      </c>
      <c r="J18" s="13"/>
      <c r="K18" s="13"/>
      <c r="L18" s="15">
        <f t="shared" ref="L18:L23" si="3">(J18*K18)+((H18*I18)+H18)</f>
        <v>0</v>
      </c>
      <c r="M18" s="14"/>
      <c r="N18" s="64">
        <v>29</v>
      </c>
      <c r="O18" s="56">
        <f t="shared" ref="O18:O23" si="4">L18*N18</f>
        <v>0</v>
      </c>
    </row>
    <row r="19" spans="2:15">
      <c r="B19" s="52"/>
      <c r="C19" s="52" t="s">
        <v>74</v>
      </c>
      <c r="D19" s="52"/>
      <c r="E19" s="52" t="s">
        <v>100</v>
      </c>
      <c r="F19" s="10">
        <v>0</v>
      </c>
      <c r="G19" s="57">
        <v>0</v>
      </c>
      <c r="H19" s="12">
        <f t="shared" si="2"/>
        <v>0</v>
      </c>
      <c r="I19" s="57">
        <v>0</v>
      </c>
      <c r="J19" s="13"/>
      <c r="K19" s="13"/>
      <c r="L19" s="15">
        <f t="shared" si="3"/>
        <v>0</v>
      </c>
      <c r="M19" s="14"/>
      <c r="N19" s="64">
        <v>29</v>
      </c>
      <c r="O19" s="56">
        <f t="shared" si="4"/>
        <v>0</v>
      </c>
    </row>
    <row r="20" spans="2:15">
      <c r="B20" s="52" t="s">
        <v>26</v>
      </c>
      <c r="C20" s="52" t="s">
        <v>74</v>
      </c>
      <c r="D20" s="52" t="s">
        <v>76</v>
      </c>
      <c r="E20" s="52" t="s">
        <v>98</v>
      </c>
      <c r="F20" s="10">
        <v>0</v>
      </c>
      <c r="G20" s="57">
        <v>0</v>
      </c>
      <c r="H20" s="12">
        <f t="shared" si="2"/>
        <v>0</v>
      </c>
      <c r="I20" s="57">
        <v>0</v>
      </c>
      <c r="J20" s="13"/>
      <c r="K20" s="13"/>
      <c r="L20" s="15">
        <f t="shared" si="3"/>
        <v>0</v>
      </c>
      <c r="M20" s="14"/>
      <c r="N20" s="64">
        <v>13</v>
      </c>
      <c r="O20" s="56">
        <f t="shared" si="4"/>
        <v>0</v>
      </c>
    </row>
    <row r="21" spans="2:15">
      <c r="B21" s="52" t="s">
        <v>27</v>
      </c>
      <c r="C21" s="52" t="s">
        <v>74</v>
      </c>
      <c r="D21" s="52" t="s">
        <v>77</v>
      </c>
      <c r="E21" s="52" t="s">
        <v>99</v>
      </c>
      <c r="F21" s="10">
        <v>0</v>
      </c>
      <c r="G21" s="57">
        <v>0</v>
      </c>
      <c r="H21" s="12">
        <f t="shared" si="2"/>
        <v>0</v>
      </c>
      <c r="I21" s="57">
        <v>0</v>
      </c>
      <c r="J21" s="13"/>
      <c r="K21" s="13"/>
      <c r="L21" s="15">
        <f t="shared" si="3"/>
        <v>0</v>
      </c>
      <c r="M21" s="14"/>
      <c r="N21" s="64"/>
      <c r="O21" s="56">
        <f t="shared" si="4"/>
        <v>0</v>
      </c>
    </row>
    <row r="22" spans="2:15">
      <c r="B22" s="52" t="s">
        <v>67</v>
      </c>
      <c r="C22" s="52" t="s">
        <v>74</v>
      </c>
      <c r="D22" s="52" t="s">
        <v>78</v>
      </c>
      <c r="E22" s="52" t="s">
        <v>93</v>
      </c>
      <c r="F22" s="10">
        <v>0</v>
      </c>
      <c r="G22" s="57">
        <v>0</v>
      </c>
      <c r="H22" s="12">
        <f t="shared" si="2"/>
        <v>0</v>
      </c>
      <c r="I22" s="57">
        <v>0</v>
      </c>
      <c r="J22" s="13"/>
      <c r="K22" s="13"/>
      <c r="L22" s="15">
        <f t="shared" si="3"/>
        <v>0</v>
      </c>
      <c r="M22" s="14"/>
      <c r="N22" s="64"/>
      <c r="O22" s="56">
        <f t="shared" si="4"/>
        <v>0</v>
      </c>
    </row>
    <row r="23" spans="2:15">
      <c r="B23" s="52" t="s">
        <v>68</v>
      </c>
      <c r="C23" s="52" t="s">
        <v>74</v>
      </c>
      <c r="D23" s="52" t="s">
        <v>79</v>
      </c>
      <c r="E23" s="52"/>
      <c r="F23" s="10">
        <v>0</v>
      </c>
      <c r="G23" s="57">
        <v>0</v>
      </c>
      <c r="H23" s="12">
        <f t="shared" si="2"/>
        <v>0</v>
      </c>
      <c r="I23" s="57">
        <v>0</v>
      </c>
      <c r="J23" s="13"/>
      <c r="K23" s="13"/>
      <c r="L23" s="15">
        <f t="shared" si="3"/>
        <v>0</v>
      </c>
      <c r="M23" s="14"/>
      <c r="N23" s="64"/>
      <c r="O23" s="56">
        <f t="shared" si="4"/>
        <v>0</v>
      </c>
    </row>
    <row r="24" spans="2:15">
      <c r="B24" s="53"/>
      <c r="C24" s="53"/>
      <c r="D24" s="53"/>
      <c r="E24" s="53"/>
      <c r="F24" s="53"/>
      <c r="G24" s="53"/>
      <c r="H24" s="9"/>
      <c r="I24" s="9"/>
      <c r="J24" s="9"/>
      <c r="K24" s="9"/>
      <c r="L24" s="9"/>
      <c r="M24" s="9"/>
      <c r="N24" s="65"/>
      <c r="O24" s="53"/>
    </row>
    <row r="25" spans="2:15">
      <c r="B25" s="52" t="s">
        <v>97</v>
      </c>
      <c r="C25" s="52" t="s">
        <v>73</v>
      </c>
      <c r="D25" s="52" t="s">
        <v>115</v>
      </c>
      <c r="E25" s="52" t="s">
        <v>91</v>
      </c>
      <c r="F25" s="10">
        <v>0</v>
      </c>
      <c r="G25" s="57">
        <v>0</v>
      </c>
      <c r="H25" s="12">
        <f t="shared" ref="H25:H34" si="5">F25-(F25*G25)</f>
        <v>0</v>
      </c>
      <c r="I25" s="57">
        <v>0</v>
      </c>
      <c r="J25" s="13"/>
      <c r="K25" s="13"/>
      <c r="L25" s="15">
        <f t="shared" ref="L25:L34" si="6">(J25*K25)+((H25*I25)+H25)</f>
        <v>0</v>
      </c>
      <c r="M25" s="14"/>
      <c r="N25" s="64"/>
      <c r="O25" s="56">
        <f t="shared" ref="O25:O30" si="7">L25*N25</f>
        <v>0</v>
      </c>
    </row>
    <row r="26" spans="2:15">
      <c r="B26" s="52" t="s">
        <v>84</v>
      </c>
      <c r="C26" s="52"/>
      <c r="D26" s="52" t="s">
        <v>94</v>
      </c>
      <c r="E26" s="52" t="s">
        <v>86</v>
      </c>
      <c r="F26" s="10">
        <v>0</v>
      </c>
      <c r="G26" s="57">
        <v>0</v>
      </c>
      <c r="H26" s="12">
        <f t="shared" si="5"/>
        <v>0</v>
      </c>
      <c r="I26" s="57">
        <v>0</v>
      </c>
      <c r="J26" s="13"/>
      <c r="K26" s="13"/>
      <c r="L26" s="15">
        <f t="shared" si="6"/>
        <v>0</v>
      </c>
      <c r="M26" s="14"/>
      <c r="N26" s="64"/>
      <c r="O26" s="56">
        <f t="shared" si="7"/>
        <v>0</v>
      </c>
    </row>
    <row r="27" spans="2:15">
      <c r="B27" s="52" t="s">
        <v>85</v>
      </c>
      <c r="C27" s="55"/>
      <c r="D27" s="55" t="s">
        <v>95</v>
      </c>
      <c r="E27" s="55" t="s">
        <v>86</v>
      </c>
      <c r="F27" s="10">
        <v>0</v>
      </c>
      <c r="G27" s="57">
        <v>0</v>
      </c>
      <c r="H27" s="12">
        <f t="shared" si="5"/>
        <v>0</v>
      </c>
      <c r="I27" s="57">
        <v>0</v>
      </c>
      <c r="J27" s="13"/>
      <c r="K27" s="13"/>
      <c r="L27" s="15">
        <f t="shared" si="6"/>
        <v>0</v>
      </c>
      <c r="M27" s="14"/>
      <c r="N27" s="64"/>
      <c r="O27" s="56">
        <f t="shared" si="7"/>
        <v>0</v>
      </c>
    </row>
    <row r="28" spans="2:15">
      <c r="B28" s="52"/>
      <c r="C28" s="52"/>
      <c r="D28" s="52"/>
      <c r="E28" s="52"/>
      <c r="F28" s="50"/>
      <c r="G28" s="51"/>
      <c r="H28" s="12"/>
      <c r="I28" s="12"/>
      <c r="J28" s="12"/>
      <c r="K28" s="12"/>
      <c r="L28" s="12"/>
      <c r="M28" s="12"/>
      <c r="N28" s="66"/>
      <c r="O28" s="12"/>
    </row>
    <row r="29" spans="2:15">
      <c r="B29" s="72" t="s">
        <v>102</v>
      </c>
      <c r="C29" s="72"/>
      <c r="D29" s="72"/>
      <c r="E29" s="72"/>
      <c r="F29" s="10">
        <v>0</v>
      </c>
      <c r="G29" s="11">
        <v>0</v>
      </c>
      <c r="H29" s="12">
        <f t="shared" si="5"/>
        <v>0</v>
      </c>
      <c r="I29" s="57">
        <v>0</v>
      </c>
      <c r="J29" s="13"/>
      <c r="K29" s="13"/>
      <c r="L29" s="15">
        <f t="shared" si="6"/>
        <v>0</v>
      </c>
      <c r="M29" s="14"/>
      <c r="N29" s="64">
        <v>23</v>
      </c>
      <c r="O29" s="56">
        <f t="shared" si="7"/>
        <v>0</v>
      </c>
    </row>
    <row r="30" spans="2:15">
      <c r="B30" s="72" t="s">
        <v>101</v>
      </c>
      <c r="C30" s="72"/>
      <c r="D30" s="72"/>
      <c r="E30" s="72"/>
      <c r="F30" s="10">
        <v>0</v>
      </c>
      <c r="G30" s="11">
        <v>0</v>
      </c>
      <c r="H30" s="12">
        <f t="shared" si="5"/>
        <v>0</v>
      </c>
      <c r="I30" s="57">
        <v>0</v>
      </c>
      <c r="J30" s="13"/>
      <c r="K30" s="13"/>
      <c r="L30" s="15">
        <f t="shared" si="6"/>
        <v>0</v>
      </c>
      <c r="M30" s="14"/>
      <c r="N30" s="64">
        <v>80</v>
      </c>
      <c r="O30" s="56">
        <f t="shared" si="7"/>
        <v>0</v>
      </c>
    </row>
    <row r="31" spans="2:15">
      <c r="B31" s="72"/>
      <c r="C31" s="72"/>
      <c r="D31" s="72"/>
      <c r="E31" s="72"/>
      <c r="F31" s="50"/>
      <c r="G31" s="51"/>
      <c r="H31" s="12"/>
      <c r="I31" s="11">
        <v>0</v>
      </c>
      <c r="J31" s="13"/>
      <c r="K31" s="57"/>
      <c r="L31" s="15">
        <f t="shared" si="6"/>
        <v>0</v>
      </c>
      <c r="M31" s="14"/>
      <c r="N31" s="64"/>
      <c r="O31" s="56">
        <f t="shared" ref="O31:O34" si="8">L31*N31</f>
        <v>0</v>
      </c>
    </row>
    <row r="32" spans="2:15">
      <c r="B32" s="72" t="s">
        <v>109</v>
      </c>
      <c r="C32" s="72"/>
      <c r="D32" s="72"/>
      <c r="E32" s="72"/>
      <c r="F32" s="10">
        <v>0</v>
      </c>
      <c r="G32" s="11">
        <v>0</v>
      </c>
      <c r="H32" s="12">
        <f t="shared" si="5"/>
        <v>0</v>
      </c>
      <c r="I32" s="11">
        <v>0</v>
      </c>
      <c r="J32" s="13"/>
      <c r="K32" s="57"/>
      <c r="L32" s="15">
        <f t="shared" si="6"/>
        <v>0</v>
      </c>
      <c r="M32" s="14"/>
      <c r="N32" s="64">
        <v>47</v>
      </c>
      <c r="O32" s="56">
        <f t="shared" si="8"/>
        <v>0</v>
      </c>
    </row>
    <row r="33" spans="2:16">
      <c r="B33" s="72" t="s">
        <v>114</v>
      </c>
      <c r="C33" s="72"/>
      <c r="D33" s="72"/>
      <c r="E33" s="72"/>
      <c r="F33" s="10">
        <v>0</v>
      </c>
      <c r="G33" s="11">
        <v>0</v>
      </c>
      <c r="H33" s="12">
        <f t="shared" si="5"/>
        <v>0</v>
      </c>
      <c r="I33" s="57">
        <v>0</v>
      </c>
      <c r="J33" s="13"/>
      <c r="K33" s="13"/>
      <c r="L33" s="15">
        <f t="shared" si="6"/>
        <v>0</v>
      </c>
      <c r="M33" s="14"/>
      <c r="N33" s="64"/>
      <c r="O33" s="56">
        <f t="shared" ref="O33" si="9">L33*N33</f>
        <v>0</v>
      </c>
    </row>
    <row r="34" spans="2:16">
      <c r="B34" s="72" t="s">
        <v>117</v>
      </c>
      <c r="C34" s="72"/>
      <c r="D34" s="72"/>
      <c r="E34" s="72"/>
      <c r="F34" s="10">
        <v>0</v>
      </c>
      <c r="G34" s="11">
        <v>0</v>
      </c>
      <c r="H34" s="12">
        <f t="shared" si="5"/>
        <v>0</v>
      </c>
      <c r="I34" s="57">
        <v>0</v>
      </c>
      <c r="J34" s="13"/>
      <c r="K34" s="13"/>
      <c r="L34" s="15">
        <f t="shared" si="6"/>
        <v>0</v>
      </c>
      <c r="M34" s="14"/>
      <c r="N34" s="64">
        <v>29</v>
      </c>
      <c r="O34" s="56">
        <f t="shared" si="8"/>
        <v>0</v>
      </c>
    </row>
    <row r="35" spans="2:16">
      <c r="B35" s="52"/>
      <c r="C35" s="52"/>
      <c r="D35" s="52"/>
      <c r="E35" s="52"/>
      <c r="F35" s="52"/>
      <c r="G35" s="52"/>
      <c r="H35" s="52"/>
      <c r="I35" s="52"/>
      <c r="J35" s="52"/>
      <c r="K35" s="52"/>
      <c r="L35" s="52"/>
      <c r="M35" s="52"/>
      <c r="N35" s="61"/>
      <c r="O35" s="52"/>
    </row>
    <row r="36" spans="2:16">
      <c r="B36" s="52" t="s">
        <v>118</v>
      </c>
      <c r="C36" s="52"/>
      <c r="D36" s="52"/>
      <c r="E36" s="52"/>
      <c r="F36" s="67"/>
      <c r="G36" s="68"/>
      <c r="H36" s="69"/>
      <c r="I36" s="70"/>
      <c r="J36" s="71"/>
      <c r="K36" s="71"/>
      <c r="L36" s="62">
        <v>0</v>
      </c>
      <c r="M36" s="63"/>
      <c r="N36" s="64">
        <v>47</v>
      </c>
      <c r="O36" s="56">
        <f t="shared" ref="O36" si="10">L36*N36</f>
        <v>0</v>
      </c>
    </row>
    <row r="38" spans="2:16">
      <c r="B38" s="16" t="s">
        <v>28</v>
      </c>
      <c r="C38" s="16"/>
      <c r="N38" s="75" t="s">
        <v>29</v>
      </c>
      <c r="O38" s="75"/>
      <c r="P38" s="17">
        <f>SUM(O5:O36)</f>
        <v>0</v>
      </c>
    </row>
    <row r="39" spans="2:16">
      <c r="B39" s="16" t="s">
        <v>30</v>
      </c>
      <c r="C39" s="16"/>
    </row>
    <row r="41" spans="2:16" ht="151.5" customHeight="1">
      <c r="B41" s="18" t="s">
        <v>31</v>
      </c>
      <c r="C41" s="73" t="s">
        <v>119</v>
      </c>
      <c r="D41" s="73"/>
      <c r="E41" s="73"/>
    </row>
    <row r="42" spans="2:16" ht="16.5" customHeight="1">
      <c r="B42" s="18" t="s">
        <v>32</v>
      </c>
      <c r="C42" s="74" t="s">
        <v>69</v>
      </c>
      <c r="D42" s="74"/>
      <c r="E42" s="74"/>
    </row>
    <row r="43" spans="2:16" ht="46.5" customHeight="1">
      <c r="B43" s="18" t="s">
        <v>33</v>
      </c>
      <c r="C43" s="73" t="s">
        <v>110</v>
      </c>
      <c r="D43" s="73"/>
      <c r="E43" s="73"/>
    </row>
    <row r="44" spans="2:16" ht="78" customHeight="1">
      <c r="B44" s="18" t="s">
        <v>111</v>
      </c>
      <c r="C44" s="73" t="s">
        <v>116</v>
      </c>
      <c r="D44" s="73"/>
      <c r="E44" s="73"/>
    </row>
    <row r="45" spans="2:16" ht="45.95" customHeight="1">
      <c r="B45" s="18" t="s">
        <v>112</v>
      </c>
      <c r="C45" s="73" t="s">
        <v>113</v>
      </c>
      <c r="D45" s="73"/>
      <c r="E45" s="73"/>
    </row>
  </sheetData>
  <mergeCells count="6">
    <mergeCell ref="C45:E45"/>
    <mergeCell ref="C42:E42"/>
    <mergeCell ref="N38:O38"/>
    <mergeCell ref="C41:E41"/>
    <mergeCell ref="C44:E44"/>
    <mergeCell ref="C43:E43"/>
  </mergeCells>
  <dataValidations disablePrompts="1" count="1">
    <dataValidation showInputMessage="1" showErrorMessage="1" error=" " promptTitle="Lookup (required)" prompt="This Product record must already exist in Microsoft Dynamics 365 or in this source file." sqref="D8 D11 D20:D21 D13:D16" xr:uid="{FFAB3652-A3C4-4E2D-8592-694F0CDE6579}"/>
  </dataValidations>
  <pageMargins left="0.7" right="0.7" top="0.75" bottom="0.75" header="0.3" footer="0.3"/>
  <pageSetup paperSize="9"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8A85-DC35-465A-A63F-C9266ECB8987}">
  <dimension ref="B1:E23"/>
  <sheetViews>
    <sheetView topLeftCell="A13" workbookViewId="0">
      <selection activeCell="B6" sqref="B6"/>
    </sheetView>
  </sheetViews>
  <sheetFormatPr defaultRowHeight="15"/>
  <cols>
    <col min="1" max="1" width="10.42578125" customWidth="1"/>
    <col min="2" max="2" width="67.5703125" bestFit="1" customWidth="1"/>
    <col min="3" max="3" width="16.140625" bestFit="1" customWidth="1"/>
    <col min="4" max="4" width="14.42578125" customWidth="1"/>
    <col min="5" max="5" width="39" bestFit="1" customWidth="1"/>
  </cols>
  <sheetData>
    <row r="1" spans="2:5" ht="93" customHeight="1"/>
    <row r="2" spans="2:5" ht="32.25">
      <c r="B2" s="1" t="s">
        <v>34</v>
      </c>
    </row>
    <row r="3" spans="2:5">
      <c r="B3" s="2" t="s">
        <v>105</v>
      </c>
    </row>
    <row r="4" spans="2:5">
      <c r="B4" s="2"/>
    </row>
    <row r="6" spans="2:5" ht="31.5">
      <c r="C6" s="7" t="s">
        <v>35</v>
      </c>
      <c r="D6" s="7" t="s">
        <v>36</v>
      </c>
      <c r="E6" s="7" t="s">
        <v>37</v>
      </c>
    </row>
    <row r="7" spans="2:5" ht="15.75">
      <c r="B7" s="20" t="s">
        <v>106</v>
      </c>
      <c r="C7" s="21">
        <v>0</v>
      </c>
      <c r="D7" s="22" t="s">
        <v>38</v>
      </c>
      <c r="E7" s="23" t="s">
        <v>39</v>
      </c>
    </row>
    <row r="8" spans="2:5">
      <c r="B8" s="24"/>
      <c r="C8" s="25"/>
      <c r="D8" s="26"/>
      <c r="E8" s="27"/>
    </row>
    <row r="9" spans="2:5">
      <c r="D9" s="26"/>
      <c r="E9" s="27"/>
    </row>
    <row r="10" spans="2:5" ht="31.5">
      <c r="B10" s="20" t="s">
        <v>40</v>
      </c>
      <c r="C10" s="7" t="s">
        <v>35</v>
      </c>
      <c r="D10" s="20" t="s">
        <v>36</v>
      </c>
      <c r="E10" s="20" t="s">
        <v>37</v>
      </c>
    </row>
    <row r="11" spans="2:5">
      <c r="B11" s="28" t="s">
        <v>41</v>
      </c>
      <c r="C11" s="29">
        <v>0</v>
      </c>
      <c r="D11" s="30" t="s">
        <v>42</v>
      </c>
      <c r="E11" s="31" t="s">
        <v>43</v>
      </c>
    </row>
    <row r="13" spans="2:5" ht="31.5">
      <c r="B13" s="20" t="s">
        <v>44</v>
      </c>
      <c r="C13" s="7" t="s">
        <v>45</v>
      </c>
      <c r="D13" s="76" t="s">
        <v>37</v>
      </c>
      <c r="E13" s="76"/>
    </row>
    <row r="14" spans="2:5">
      <c r="B14" s="32" t="s">
        <v>46</v>
      </c>
      <c r="C14" s="33">
        <v>0</v>
      </c>
      <c r="D14" s="77" t="s">
        <v>47</v>
      </c>
      <c r="E14" s="77"/>
    </row>
    <row r="15" spans="2:5">
      <c r="B15" s="32" t="s">
        <v>48</v>
      </c>
      <c r="C15" s="33">
        <v>0</v>
      </c>
      <c r="D15" s="77" t="s">
        <v>49</v>
      </c>
      <c r="E15" s="77"/>
    </row>
    <row r="16" spans="2:5">
      <c r="B16" s="32" t="s">
        <v>50</v>
      </c>
      <c r="C16" s="33">
        <v>0</v>
      </c>
      <c r="D16" s="78" t="s">
        <v>51</v>
      </c>
      <c r="E16" s="79"/>
    </row>
    <row r="17" spans="2:5">
      <c r="B17" s="34" t="s">
        <v>52</v>
      </c>
      <c r="C17" s="33">
        <v>0</v>
      </c>
      <c r="D17" s="78" t="s">
        <v>51</v>
      </c>
      <c r="E17" s="79"/>
    </row>
    <row r="18" spans="2:5">
      <c r="B18" s="35"/>
      <c r="E18" s="27"/>
    </row>
    <row r="19" spans="2:5" ht="31.5">
      <c r="B19" s="20" t="s">
        <v>53</v>
      </c>
      <c r="C19" s="7" t="s">
        <v>35</v>
      </c>
      <c r="E19" s="27"/>
    </row>
    <row r="20" spans="2:5">
      <c r="B20" s="34" t="s">
        <v>54</v>
      </c>
      <c r="C20" s="36">
        <v>0</v>
      </c>
      <c r="E20" s="27"/>
    </row>
    <row r="21" spans="2:5">
      <c r="B21" s="24"/>
    </row>
    <row r="22" spans="2:5">
      <c r="B22" s="16" t="s">
        <v>28</v>
      </c>
    </row>
    <row r="23" spans="2:5">
      <c r="B23" s="16" t="s">
        <v>30</v>
      </c>
    </row>
  </sheetData>
  <mergeCells count="5">
    <mergeCell ref="D13:E13"/>
    <mergeCell ref="D14:E14"/>
    <mergeCell ref="D15:E15"/>
    <mergeCell ref="D16:E16"/>
    <mergeCell ref="D17:E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EAA2C-1965-4990-8C30-78E180134C30}">
  <sheetPr>
    <pageSetUpPr fitToPage="1"/>
  </sheetPr>
  <dimension ref="B3:D23"/>
  <sheetViews>
    <sheetView workbookViewId="0">
      <selection activeCell="C15" sqref="C15"/>
    </sheetView>
  </sheetViews>
  <sheetFormatPr defaultRowHeight="15"/>
  <cols>
    <col min="1" max="1" width="10.42578125" customWidth="1"/>
    <col min="2" max="2" width="71.85546875" bestFit="1" customWidth="1"/>
    <col min="3" max="3" width="19.42578125" bestFit="1" customWidth="1"/>
  </cols>
  <sheetData>
    <row r="3" spans="2:4" ht="48" customHeight="1"/>
    <row r="4" spans="2:4" ht="32.25">
      <c r="B4" s="19" t="s">
        <v>55</v>
      </c>
    </row>
    <row r="6" spans="2:4">
      <c r="B6" s="37" t="s">
        <v>56</v>
      </c>
      <c r="C6" s="38" t="s">
        <v>57</v>
      </c>
    </row>
    <row r="7" spans="2:4">
      <c r="B7" s="39" t="s">
        <v>58</v>
      </c>
      <c r="C7" s="40">
        <f>'Toegangscontrole Hardware'!P38</f>
        <v>0</v>
      </c>
    </row>
    <row r="8" spans="2:4">
      <c r="B8" s="48" t="s">
        <v>108</v>
      </c>
      <c r="C8" s="40" t="s">
        <v>107</v>
      </c>
    </row>
    <row r="9" spans="2:4">
      <c r="B9" s="39" t="s">
        <v>59</v>
      </c>
      <c r="C9" s="40" t="s">
        <v>107</v>
      </c>
    </row>
    <row r="10" spans="2:4">
      <c r="B10" s="39" t="s">
        <v>34</v>
      </c>
      <c r="C10" s="42">
        <f>Onderhoud!$C$7</f>
        <v>0</v>
      </c>
    </row>
    <row r="12" spans="2:4" ht="18">
      <c r="C12" s="43">
        <f>SUM(C7:C10)</f>
        <v>0</v>
      </c>
      <c r="D12" s="25" t="s">
        <v>60</v>
      </c>
    </row>
    <row r="15" spans="2:4">
      <c r="B15" s="37" t="s">
        <v>56</v>
      </c>
      <c r="C15" s="38"/>
    </row>
    <row r="16" spans="2:4">
      <c r="B16" s="39" t="s">
        <v>61</v>
      </c>
      <c r="C16" s="49">
        <f>Onderhoud!$C$11</f>
        <v>0</v>
      </c>
    </row>
    <row r="17" spans="2:3">
      <c r="B17" s="41" t="s">
        <v>62</v>
      </c>
      <c r="C17" s="49">
        <f>Onderhoud!$C$20</f>
        <v>0</v>
      </c>
    </row>
    <row r="18" spans="2:3">
      <c r="B18" s="39" t="s">
        <v>46</v>
      </c>
      <c r="C18" s="44">
        <f>Onderhoud!$C$14</f>
        <v>0</v>
      </c>
    </row>
    <row r="19" spans="2:3">
      <c r="B19" s="41" t="s">
        <v>48</v>
      </c>
      <c r="C19" s="44">
        <f>Onderhoud!$C$15</f>
        <v>0</v>
      </c>
    </row>
    <row r="20" spans="2:3">
      <c r="B20" s="45" t="s">
        <v>50</v>
      </c>
      <c r="C20" s="44">
        <f>Onderhoud!$C$16</f>
        <v>0</v>
      </c>
    </row>
    <row r="21" spans="2:3">
      <c r="B21" s="46" t="s">
        <v>52</v>
      </c>
      <c r="C21" s="44">
        <f>Onderhoud!$C$17</f>
        <v>0</v>
      </c>
    </row>
    <row r="22" spans="2:3">
      <c r="B22" s="39"/>
      <c r="C22" s="39"/>
    </row>
    <row r="23" spans="2:3" ht="15.95" customHeight="1">
      <c r="B23" s="47"/>
      <c r="C23" s="47"/>
    </row>
  </sheetData>
  <pageMargins left="0.7" right="0.7" top="0.75" bottom="0.75" header="0.3" footer="0.3"/>
  <pageSetup paperSize="9" scale="6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DEE4902C89EE47AD6F7DFE87C342B3" ma:contentTypeVersion="8" ma:contentTypeDescription="Create a new document." ma:contentTypeScope="" ma:versionID="d5d3a54295a7ab593b07023aa79643f3">
  <xsd:schema xmlns:xsd="http://www.w3.org/2001/XMLSchema" xmlns:xs="http://www.w3.org/2001/XMLSchema" xmlns:p="http://schemas.microsoft.com/office/2006/metadata/properties" xmlns:ns2="0d6d2c18-53eb-4f2a-ac53-954c128e39de" targetNamespace="http://schemas.microsoft.com/office/2006/metadata/properties" ma:root="true" ma:fieldsID="d99dcb918523d49a7133a97f9639cbf9" ns2:_="">
    <xsd:import namespace="0d6d2c18-53eb-4f2a-ac53-954c128e39d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6d2c18-53eb-4f2a-ac53-954c128e39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74D99-9070-47A9-8C0F-73DB88A22FF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D85BD48-4150-45F6-B783-4CBD041F7125}">
  <ds:schemaRefs>
    <ds:schemaRef ds:uri="http://schemas.microsoft.com/sharepoint/v3/contenttype/forms"/>
  </ds:schemaRefs>
</ds:datastoreItem>
</file>

<file path=customXml/itemProps3.xml><?xml version="1.0" encoding="utf-8"?>
<ds:datastoreItem xmlns:ds="http://schemas.openxmlformats.org/officeDocument/2006/customXml" ds:itemID="{EAE423AB-EFE5-4108-BEDD-186E77B58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6d2c18-53eb-4f2a-ac53-954c128e3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Toegangscontrole Hardware</vt:lpstr>
      <vt:lpstr>Onderhoud</vt:lpstr>
      <vt:lpstr>Totaal</vt:lpstr>
    </vt:vector>
  </TitlesOfParts>
  <Manager/>
  <Company>Den Spike Unattendeds © 2015</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dc:creator>
  <cp:keywords/>
  <dc:description/>
  <cp:lastModifiedBy>Benkhlafa, Halima</cp:lastModifiedBy>
  <cp:revision/>
  <cp:lastPrinted>2024-04-26T08:30:59Z</cp:lastPrinted>
  <dcterms:created xsi:type="dcterms:W3CDTF">2022-09-29T12:02:45Z</dcterms:created>
  <dcterms:modified xsi:type="dcterms:W3CDTF">2024-06-17T13:53:35Z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0x010100DEDEE4902C89EE47AD6F7DFE87C342B3</vt:lpwstr>
  </property>
  <property fmtid="{D5CDD505-2E9C-101B-9397-08002B2CF9AE}" pid="3" name="Order">
    <vt:r8>5700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