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S:\Lopende opdrachten\Loon op Zand\2023 PVE onderhoud\Def\"/>
    </mc:Choice>
  </mc:AlternateContent>
  <xr:revisionPtr revIDLastSave="0" documentId="13_ncr:1_{2110303E-39FA-4247-8841-B691C58B78FB}" xr6:coauthVersionLast="47" xr6:coauthVersionMax="47" xr10:uidLastSave="{00000000-0000-0000-0000-000000000000}"/>
  <bookViews>
    <workbookView xWindow="0" yWindow="0" windowWidth="25800" windowHeight="2100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" i="1" l="1"/>
  <c r="E26" i="1"/>
  <c r="C150" i="1"/>
  <c r="D161" i="1" l="1"/>
  <c r="F161" i="1" s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04" i="1"/>
  <c r="F135" i="1" s="1"/>
  <c r="D160" i="1" s="1"/>
  <c r="F160" i="1" s="1"/>
  <c r="F98" i="1" l="1"/>
  <c r="F97" i="1"/>
  <c r="F96" i="1"/>
  <c r="F99" i="1" s="1"/>
  <c r="D159" i="1" s="1"/>
  <c r="F159" i="1" s="1"/>
  <c r="A34" i="1"/>
  <c r="F76" i="1"/>
  <c r="F75" i="1"/>
  <c r="F74" i="1"/>
  <c r="F73" i="1"/>
  <c r="F72" i="1"/>
  <c r="F71" i="1"/>
  <c r="F70" i="1"/>
  <c r="F69" i="1"/>
  <c r="F68" i="1"/>
  <c r="F67" i="1"/>
  <c r="F77" i="1" s="1"/>
  <c r="D157" i="1" s="1"/>
  <c r="F157" i="1" s="1"/>
  <c r="F61" i="1"/>
  <c r="F60" i="1"/>
  <c r="F59" i="1"/>
  <c r="F58" i="1"/>
  <c r="F57" i="1"/>
  <c r="F56" i="1"/>
  <c r="F55" i="1"/>
  <c r="F54" i="1"/>
  <c r="F53" i="1"/>
  <c r="F52" i="1"/>
  <c r="F62" i="1" s="1"/>
  <c r="D156" i="1" s="1"/>
  <c r="F156" i="1" s="1"/>
  <c r="F43" i="1"/>
  <c r="F42" i="1"/>
  <c r="F41" i="1"/>
  <c r="F40" i="1"/>
  <c r="F39" i="1"/>
  <c r="F38" i="1"/>
  <c r="F37" i="1"/>
  <c r="F36" i="1"/>
  <c r="F35" i="1"/>
  <c r="F34" i="1"/>
  <c r="F44" i="1" s="1"/>
  <c r="D155" i="1" s="1"/>
  <c r="F155" i="1" s="1"/>
  <c r="F87" i="1"/>
  <c r="F88" i="1"/>
  <c r="F89" i="1"/>
  <c r="F90" i="1"/>
  <c r="F91" i="1"/>
  <c r="F86" i="1"/>
  <c r="F92" i="1" s="1"/>
  <c r="D158" i="1" s="1"/>
  <c r="F158" i="1" s="1"/>
  <c r="F20" i="1" l="1"/>
  <c r="F21" i="1"/>
  <c r="F22" i="1"/>
  <c r="F23" i="1"/>
  <c r="F24" i="1"/>
  <c r="F25" i="1"/>
  <c r="F26" i="1"/>
  <c r="F27" i="1"/>
  <c r="F28" i="1"/>
  <c r="F19" i="1"/>
  <c r="F29" i="1" s="1"/>
  <c r="D154" i="1" s="1"/>
  <c r="F154" i="1" s="1"/>
  <c r="F162" i="1" s="1"/>
  <c r="A35" i="1" l="1"/>
  <c r="A36" i="1"/>
  <c r="A37" i="1"/>
  <c r="A38" i="1"/>
  <c r="A39" i="1"/>
  <c r="A40" i="1"/>
  <c r="A41" i="1"/>
  <c r="A42" i="1"/>
  <c r="A43" i="1"/>
  <c r="A52" i="1"/>
  <c r="A53" i="1"/>
  <c r="A54" i="1"/>
  <c r="A55" i="1"/>
  <c r="A56" i="1"/>
  <c r="A57" i="1"/>
  <c r="A58" i="1"/>
  <c r="A59" i="1"/>
  <c r="A60" i="1"/>
  <c r="A61" i="1"/>
  <c r="A67" i="1"/>
  <c r="A68" i="1"/>
  <c r="A69" i="1"/>
  <c r="A70" i="1"/>
  <c r="A71" i="1"/>
  <c r="A72" i="1"/>
  <c r="A73" i="1"/>
  <c r="A74" i="1"/>
  <c r="A75" i="1"/>
  <c r="A76" i="1"/>
  <c r="A86" i="1"/>
  <c r="A87" i="1"/>
  <c r="A88" i="1"/>
  <c r="A89" i="1"/>
  <c r="A90" i="1"/>
  <c r="A91" i="1"/>
  <c r="A96" i="1" s="1"/>
  <c r="A97" i="1" s="1"/>
  <c r="A98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41" i="1" s="1"/>
  <c r="A142" i="1" s="1"/>
  <c r="A143" i="1" s="1"/>
  <c r="A144" i="1" s="1"/>
  <c r="A145" i="1" s="1"/>
  <c r="A146" i="1" s="1"/>
  <c r="A147" i="1" s="1"/>
  <c r="A148" i="1" s="1"/>
</calcChain>
</file>

<file path=xl/sharedStrings.xml><?xml version="1.0" encoding="utf-8"?>
<sst xmlns="http://schemas.openxmlformats.org/spreadsheetml/2006/main" count="288" uniqueCount="138">
  <si>
    <t>De hierna te noemen inschrijver(s)</t>
  </si>
  <si>
    <t>Naam onderneming</t>
  </si>
  <si>
    <t>Adres, postcode en plaats</t>
  </si>
  <si>
    <t>KvK-nummer</t>
  </si>
  <si>
    <t>a</t>
  </si>
  <si>
    <t>b</t>
  </si>
  <si>
    <t>c</t>
  </si>
  <si>
    <t>Zj24.01378</t>
  </si>
  <si>
    <t>Bijlage 3 - Inschrijfstaat</t>
  </si>
  <si>
    <t>Tabel 1: Preventief onderhoud</t>
  </si>
  <si>
    <t>Post</t>
  </si>
  <si>
    <t>Omschrijving</t>
  </si>
  <si>
    <t>Eenheid</t>
  </si>
  <si>
    <t>Prijs per eenheid</t>
  </si>
  <si>
    <t>Hoeveelheid</t>
  </si>
  <si>
    <t>Prijs totaal</t>
  </si>
  <si>
    <t>Jaarlijks terugkerende onderdelen:</t>
  </si>
  <si>
    <t>Hoofdgemaal 1 pomp</t>
  </si>
  <si>
    <t>Hoofdgemaal 2 pompen</t>
  </si>
  <si>
    <t>Hoofdgemaal droog opgesteld (2 pompen)</t>
  </si>
  <si>
    <t>Hoofdgemaal 4 pompen</t>
  </si>
  <si>
    <t>RWA/DWA gemaal 4 pompen</t>
  </si>
  <si>
    <t>Randvoorziening 1x LP 2x SP</t>
  </si>
  <si>
    <t>Randvoorziening 1x LP 6x SP</t>
  </si>
  <si>
    <t>Minigemaal 1 pomp</t>
  </si>
  <si>
    <t>Minigemaal 2 pompen</t>
  </si>
  <si>
    <t>Centrale verdeelkast drukriool</t>
  </si>
  <si>
    <t>stuks</t>
  </si>
  <si>
    <t>Totaal preventief onderhoud per jaar</t>
  </si>
  <si>
    <t>Onder kantooruren wordt verstaan maandag tot en met vrijdag tussen 8:00 en 18:00 uur.</t>
  </si>
  <si>
    <t>Urgente storing hoofdgemaal of randvoorziening tijdens kantooruren</t>
  </si>
  <si>
    <t>Urgente storing minigemalen of CVK tijdens kantooruren</t>
  </si>
  <si>
    <t>Urgente storing hoofdgemaal of randvoorziening buiten kantooruren</t>
  </si>
  <si>
    <t>Urgente storing minigemalen of CVK buiten kantooruren</t>
  </si>
  <si>
    <t>Niet urgente storing hoofdgemaal of randvoorziening tijdens kantooruren</t>
  </si>
  <si>
    <t>Niet urgente storing minigemalen of CVK tijdens kantooruren</t>
  </si>
  <si>
    <t>Totaal correctief onderhoud per jaar</t>
  </si>
  <si>
    <t>Totaal reinigen per jaar</t>
  </si>
  <si>
    <t>Onderdelen alleen in  eerste contractjaar:</t>
  </si>
  <si>
    <t>Totaal Elektrische veiligheidskeuring</t>
  </si>
  <si>
    <t>Deze werkzaamheden worden gecombineerd met het onderhoud, hier alleen de meerprijs bovenop het onderhoud opgeven</t>
  </si>
  <si>
    <t>Totaal updaten OMS</t>
  </si>
  <si>
    <t xml:space="preserve">Verrekenbare onderdelen: </t>
  </si>
  <si>
    <t>Deze werkzaamheden worden jaarlijks uitgevoerd vanaf het eerste volle contractjaar (2025)</t>
  </si>
  <si>
    <t>Deze werkzaamheden worden alleen in het eerste volle contractjaar uitgevoerd (2025)</t>
  </si>
  <si>
    <t>Tabel 2: Reinigen</t>
  </si>
  <si>
    <t>Tabel 3: Elektrische veiligheidskeuring (conform NEN3140)</t>
  </si>
  <si>
    <t>Tabel 4: Updaten OMS en vernieuwen van foto's</t>
  </si>
  <si>
    <t>Tabel 5: Correctief onderhoud (storingen)</t>
  </si>
  <si>
    <t>Tabel 6: Project organisatie</t>
  </si>
  <si>
    <t>Overleggen</t>
  </si>
  <si>
    <t>per jaar</t>
  </si>
  <si>
    <t>Project begeleiding</t>
  </si>
  <si>
    <t>Overige algemene kosten</t>
  </si>
  <si>
    <t>Programma van Eisen onderhoud gemalen en randvoorzieningen Gemeente Loon op Zand</t>
  </si>
  <si>
    <t xml:space="preserve">verklaart/verklaren zich door ondertekening van dit biljet bereid tot het leveren van de gevraagde producten en diensten ten behoeve van bovengenoemde opdracht </t>
  </si>
  <si>
    <t>voor de onderstaande tarieven, alle exclusief btw:</t>
  </si>
  <si>
    <t xml:space="preserve">Werkzaamheden en leveringen gedurende het hele contract, aantallen zijn inschattingen per jaar, afwijkingen in de praktijk geven geen recht op verrekening </t>
  </si>
  <si>
    <t>of aanpassing van de prijzen</t>
  </si>
  <si>
    <t>Totaal project organisatie per jaar</t>
  </si>
  <si>
    <t>Arbeid vervangen pomp rioolgemaal of randvoorziening</t>
  </si>
  <si>
    <t>Arbeid vervangen pomp drukriool</t>
  </si>
  <si>
    <t>Arbeid vervangen waaier rioolgemaal of randvoorziening</t>
  </si>
  <si>
    <t>Arbeid vervangen waaier drukriool</t>
  </si>
  <si>
    <t>Arbeid vervangen snijmes en snijplaat drukriool</t>
  </si>
  <si>
    <t>Geleideklauw set 50 mm t.b.v. voetbocht 50 mm</t>
  </si>
  <si>
    <t>Olie Shell Ondina X430 of gelijkwaardig (liter)</t>
  </si>
  <si>
    <t>Vlotter Niveauregeling ENM-10 Flygt</t>
  </si>
  <si>
    <t>Vlotter Niveauregeling roboflot Flygt</t>
  </si>
  <si>
    <t>Open-bel systeem compleet</t>
  </si>
  <si>
    <t>Drukschakelaar niveauregeling type open-meetbel</t>
  </si>
  <si>
    <t>Luchtslang niveauregeling type open-meetbel</t>
  </si>
  <si>
    <t>Magneetschakelaar tot 3 kW</t>
  </si>
  <si>
    <t>Thermisch blok 2 - 4,5 Amp</t>
  </si>
  <si>
    <t>Afdichten mantelbuizen</t>
  </si>
  <si>
    <t>Hydrokorrels in buitenopstellingskast</t>
  </si>
  <si>
    <t>Aardlekschakelaar 25 of 40 a 0,03 amp</t>
  </si>
  <si>
    <t>Aardlekschakelaar 25 of 40 a 0,3 amp</t>
  </si>
  <si>
    <t>Hijsketting drukriool</t>
  </si>
  <si>
    <t>Hijsketting rioolgemaal of randvoorziening, gecertificeerd 2-4 meter</t>
  </si>
  <si>
    <t>Set geleidestanden incl. beugels drukriool</t>
  </si>
  <si>
    <t>Niveausensor Vegawell 52 0-4 meter</t>
  </si>
  <si>
    <t>Wuppergewicht 10kg incl. kabel</t>
  </si>
  <si>
    <t>Accu tbv. uitval rioolgemaal of randvoorziening</t>
  </si>
  <si>
    <t>Balkeepklep drukriool</t>
  </si>
  <si>
    <t>Voetbocht drukriool</t>
  </si>
  <si>
    <t>liter</t>
  </si>
  <si>
    <t>ton</t>
  </si>
  <si>
    <t>Afvoeren drijfvet, vuil en slib</t>
  </si>
  <si>
    <t>Halvebaan afzetting</t>
  </si>
  <si>
    <t>Monteur en bus voor werkzaamheden buiten PVE of deze inschrijfstaat</t>
  </si>
  <si>
    <t>uur</t>
  </si>
  <si>
    <t>Huur pomp rioolgemaal of randvoorziening</t>
  </si>
  <si>
    <t>Huur pomp drukriool</t>
  </si>
  <si>
    <t>dag</t>
  </si>
  <si>
    <t>Totaal verrekenprijzen</t>
  </si>
  <si>
    <t>Tabel 8: Leverprijzen pompen en pomponderdelen</t>
  </si>
  <si>
    <t xml:space="preserve">Tabel 7: Verrekenprijzen </t>
  </si>
  <si>
    <t>allen incl. montage, bijbehordende materialen, afvoer bestaande materialen, voorrijkosten ed.</t>
  </si>
  <si>
    <t xml:space="preserve">De percentages van de brutoprijzen van te leveren pompen als omschreven in het PVE, de prijzen worden jaarlijks aangepast naar de laatste prijslijsten </t>
  </si>
  <si>
    <t>van de leveranciers.</t>
  </si>
  <si>
    <t>Flygt pomp hoofdgemaal of randvoorziening</t>
  </si>
  <si>
    <t>Onderdelen Flygt pomp hoofdgemaal of randvoorziening</t>
  </si>
  <si>
    <t>Hidrostal pomp hoofdgemaal of randvoorziening</t>
  </si>
  <si>
    <t>Onderdelen Hidrostal pomp hoofdgemaal of randvoorziening</t>
  </si>
  <si>
    <t>Sulzer-ABS pomp drukriool (tot 65mm vrije doorlaat)</t>
  </si>
  <si>
    <t>Onderdelen Sulzer-ABS pomp drukriool (tot 65mm vrije doorlaat)</t>
  </si>
  <si>
    <t>Landustrie pomp drukriool (tot 65mm vrije doorlaat)</t>
  </si>
  <si>
    <t>Onderdelen Landustrie pomp drukriool (tot 65mm vrije doorlaat)</t>
  </si>
  <si>
    <t>Percentage</t>
  </si>
  <si>
    <t>Stelpost levering pompen en pomponderdelen</t>
  </si>
  <si>
    <t>Totaal levering pompen en pomponderdelen</t>
  </si>
  <si>
    <t>Onderdeel</t>
  </si>
  <si>
    <t>Tabel 9: Overzicht inschijving totale looptijd inclusief verlengingen</t>
  </si>
  <si>
    <t>Preventief onderhoud</t>
  </si>
  <si>
    <t>Reinigen</t>
  </si>
  <si>
    <t>tabel 1</t>
  </si>
  <si>
    <t>tabel 2</t>
  </si>
  <si>
    <t>tabel 3</t>
  </si>
  <si>
    <t>tabel 4</t>
  </si>
  <si>
    <t>tabel 5</t>
  </si>
  <si>
    <t>tabel 6</t>
  </si>
  <si>
    <t>tabel 7</t>
  </si>
  <si>
    <t>tabel 8</t>
  </si>
  <si>
    <t>Elektrische veiligheidskeuring</t>
  </si>
  <si>
    <t>Ronde</t>
  </si>
  <si>
    <t>Updaten OMS en foto's</t>
  </si>
  <si>
    <t>Correctief onderhoud</t>
  </si>
  <si>
    <t>Project organisatie</t>
  </si>
  <si>
    <t>Verrekenprijzen</t>
  </si>
  <si>
    <t>Leveren pompen</t>
  </si>
  <si>
    <t>Jaren</t>
  </si>
  <si>
    <t>Totaalprijs looptijd contract inclusief verleningen</t>
  </si>
  <si>
    <t xml:space="preserve"> </t>
  </si>
  <si>
    <t>Minigemaal 1 pomp*</t>
  </si>
  <si>
    <t>Minigemaal 2 pompen*</t>
  </si>
  <si>
    <t>Centrale verdeelkast drukriool*</t>
  </si>
  <si>
    <t>*voor drukrioolobjecten is de helft van het aantal opgegeven omdat deze eens per 2 jaar worden uitgevoerd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</si>
</sst>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/>
    <xf numFmtId="44" fontId="0" fillId="0" borderId="0" xfId="1" applyFont="1"/>
    <xf numFmtId="44" fontId="0" fillId="0" borderId="0" xfId="0" applyNumberFormat="1"/>
    <xf numFmtId="0" fontId="0" fillId="0" borderId="2" xfId="0" applyBorder="1"/>
    <xf numFmtId="44" fontId="3" fillId="0" borderId="0" xfId="0" applyNumberFormat="1" applyFont="1"/>
    <xf numFmtId="0" fontId="2" fillId="2" borderId="3" xfId="0" applyFont="1" applyFill="1" applyBorder="1"/>
    <xf numFmtId="0" fontId="2" fillId="2" borderId="0" xfId="0" applyFont="1" applyFill="1"/>
    <xf numFmtId="0" fontId="2" fillId="2" borderId="4" xfId="0" applyFont="1" applyFill="1" applyBorder="1"/>
    <xf numFmtId="44" fontId="3" fillId="0" borderId="0" xfId="1" applyFont="1"/>
    <xf numFmtId="0" fontId="2" fillId="2" borderId="1" xfId="0" applyFont="1" applyFill="1" applyBorder="1"/>
    <xf numFmtId="0" fontId="0" fillId="0" borderId="5" xfId="0" applyBorder="1"/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/>
    <xf numFmtId="0" fontId="0" fillId="0" borderId="0" xfId="0" applyFill="1" applyAlignment="1">
      <alignment horizontal="left"/>
    </xf>
    <xf numFmtId="44" fontId="0" fillId="3" borderId="0" xfId="1" applyFont="1" applyFill="1" applyProtection="1">
      <protection locked="0"/>
    </xf>
    <xf numFmtId="9" fontId="0" fillId="3" borderId="0" xfId="2" applyFont="1" applyFill="1" applyProtection="1">
      <protection locked="0"/>
    </xf>
    <xf numFmtId="0" fontId="0" fillId="3" borderId="6" xfId="0" applyFill="1" applyBorder="1" applyAlignment="1" applyProtection="1">
      <alignment horizontal="left" wrapText="1"/>
      <protection locked="0"/>
    </xf>
    <xf numFmtId="0" fontId="0" fillId="3" borderId="1" xfId="0" applyFill="1" applyBorder="1" applyAlignment="1" applyProtection="1">
      <alignment horizontal="left" wrapText="1"/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0" fontId="0" fillId="3" borderId="9" xfId="0" applyFill="1" applyBorder="1" applyAlignment="1" applyProtection="1">
      <alignment horizontal="left" wrapText="1"/>
      <protection locked="0"/>
    </xf>
  </cellXfs>
  <cellStyles count="3">
    <cellStyle name="Procent" xfId="2" builtinId="5"/>
    <cellStyle name="Standaard" xfId="0" builtinId="0"/>
    <cellStyle name="Valuta" xfId="1" builtinId="4"/>
  </cellStyles>
  <dxfs count="24">
    <dxf>
      <numFmt numFmtId="0" formatCode="General"/>
    </dxf>
    <dxf>
      <numFmt numFmtId="34" formatCode="_ &quot;€&quot;\ * #,##0.00_ ;_ &quot;€&quot;\ * \-#,##0.00_ ;_ &quot;€&quot;\ * &quot;-&quot;??_ ;_ @_ "/>
    </dxf>
    <dxf>
      <numFmt numFmtId="34" formatCode="_ &quot;€&quot;\ * #,##0.00_ ;_ &quot;€&quot;\ * \-#,##0.00_ ;_ &quot;€&quot;\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</dxf>
    <dxf>
      <border outline="0">
        <top style="thin">
          <color theme="1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1"/>
          <bgColor theme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border outline="0">
        <top style="thin">
          <color theme="1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1"/>
          <bgColor theme="1"/>
        </patternFill>
      </fill>
    </dxf>
    <dxf>
      <border outline="0">
        <top style="thin">
          <color theme="1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1"/>
          <bgColor theme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border outline="0">
        <top style="thin">
          <color theme="1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1"/>
          <bgColor theme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3070426-0CA2-4CE6-9E49-B822CB205C96}" name="Tabel2" displayName="Tabel2" ref="A18:F30" totalsRowShown="0">
  <tableColumns count="6">
    <tableColumn id="1" xr3:uid="{E3CC74C0-85CD-4B75-8D6E-9A15C187F3A4}" name="Post"/>
    <tableColumn id="2" xr3:uid="{6FD24E3A-454F-4FDD-B92E-368EE29F41F3}" name="Omschrijving"/>
    <tableColumn id="3" xr3:uid="{A515BD57-760A-4DE8-B64A-F81A013BDD23}" name="Eenheid"/>
    <tableColumn id="4" xr3:uid="{1999F99C-C19E-439A-991A-89DAAD4B0EF9}" name="Prijs per eenheid" dataDxfId="23" dataCellStyle="Valuta"/>
    <tableColumn id="5" xr3:uid="{93B67A94-9168-43CE-BBF4-1E603AC99C63}" name="Hoeveelheid"/>
    <tableColumn id="6" xr3:uid="{58331024-FF7B-4071-918A-25982E9B25B8}" name="Prijs totaal" dataDxfId="22" dataCellStyle="Valuta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668E271-4D50-473B-89C3-560D476FD945}" name="Tabel3" displayName="Tabel3" ref="A85:F92" totalsRowShown="0" headerRowDxfId="21" tableBorderDxfId="20">
  <tableColumns count="6">
    <tableColumn id="1" xr3:uid="{FB4448F2-8753-43E5-9AD2-59ECF5E8594B}" name="Post"/>
    <tableColumn id="2" xr3:uid="{5F87DF2E-4271-44A0-8BE0-1A31FD5AF8D9}" name="Omschrijving"/>
    <tableColumn id="3" xr3:uid="{1A675841-1A87-4EF1-B23D-F5F9D2580A07}" name="Eenheid"/>
    <tableColumn id="4" xr3:uid="{A4FFFD9A-3870-4CBF-8F4F-F58F78A6A207}" name="Prijs per eenheid"/>
    <tableColumn id="5" xr3:uid="{153E07F4-25DA-4C4D-A29B-2E0C5E00A888}" name="Hoeveelheid" dataDxfId="0">
      <calculatedColumnFormula>SUM(E80:E85)</calculatedColumnFormula>
    </tableColumn>
    <tableColumn id="6" xr3:uid="{81BBFB65-4DBA-41DF-897A-784DE3C7DC39}" name="Prijs totaal" dataCellStyle="Valuta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3391489-5FDC-4F80-A1DA-711C6CB964C9}" name="Tabel25" displayName="Tabel25" ref="A33:F45" totalsRowShown="0">
  <tableColumns count="6">
    <tableColumn id="1" xr3:uid="{3D069AF8-7BF0-4A2A-85FB-F9F4FA371DD7}" name="Post"/>
    <tableColumn id="2" xr3:uid="{573B74F4-9478-41DE-AECD-0C90EED47A69}" name="Omschrijving"/>
    <tableColumn id="3" xr3:uid="{FC569DB5-E271-46BC-A67B-E5102526AFC8}" name="Eenheid"/>
    <tableColumn id="4" xr3:uid="{74EEBAE6-332A-4BAD-81A3-5EAFA2047401}" name="Prijs per eenheid" dataDxfId="19" dataCellStyle="Valuta"/>
    <tableColumn id="5" xr3:uid="{F8C383DC-57E8-4590-B254-CDD59BFA8F81}" name="Hoeveelheid"/>
    <tableColumn id="6" xr3:uid="{FCFE2854-24AF-4387-8244-118A1BF9180D}" name="Prijs totaal" dataDxfId="18" dataCellStyle="Valuta"/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B06570A-1563-41F5-8EDF-6ED5CC349560}" name="Tabel256" displayName="Tabel256" ref="A51:F62" totalsRowShown="0">
  <tableColumns count="6">
    <tableColumn id="1" xr3:uid="{7CCAD8BE-964A-4E7C-9F8A-67C69D2E9554}" name="Post"/>
    <tableColumn id="2" xr3:uid="{FE0FD8E3-4E9E-47F2-84EA-545E3CC8CC8D}" name="Omschrijving"/>
    <tableColumn id="3" xr3:uid="{C720A0C6-E7D2-4E3F-94AD-42E1DBD41EB2}" name="Eenheid"/>
    <tableColumn id="4" xr3:uid="{CA0551F1-563E-499B-A2A5-A062DEA9F80C}" name="Prijs per eenheid" dataDxfId="17" dataCellStyle="Valuta"/>
    <tableColumn id="5" xr3:uid="{7CFBB523-EA8E-4A1B-9FE8-98922C199680}" name="Hoeveelheid"/>
    <tableColumn id="6" xr3:uid="{6D3CC2AA-AC9D-45A5-BAB6-DBC65AA575F1}" name="Prijs totaal" dataDxfId="16" dataCellStyle="Valuta"/>
  </tableColumns>
  <tableStyleInfo name="TableStyleLight8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4972148-FDB4-4937-86A1-27A6539B4043}" name="Tabel2567" displayName="Tabel2567" ref="A66:F77" totalsRowShown="0">
  <tableColumns count="6">
    <tableColumn id="1" xr3:uid="{94DFFB80-B06A-4B69-9BC3-ABDE05CAF919}" name="Post"/>
    <tableColumn id="2" xr3:uid="{C489EE78-02BB-4D66-B3E9-3DDA6A8A4848}" name="Omschrijving"/>
    <tableColumn id="3" xr3:uid="{788EA203-7B2E-46D5-BB0A-2437CE9A1B05}" name="Eenheid"/>
    <tableColumn id="4" xr3:uid="{CA892B83-9FE3-4701-9BAA-949A6891DDF5}" name="Prijs per eenheid" dataDxfId="15" dataCellStyle="Valuta"/>
    <tableColumn id="5" xr3:uid="{A6F88A11-C11A-45B9-87E2-F084D4016247}" name="Hoeveelheid"/>
    <tableColumn id="6" xr3:uid="{319FFB25-1AE0-430A-BCF7-B09CA712B12D}" name="Prijs totaal" dataDxfId="14" dataCellStyle="Valuta"/>
  </tableColumns>
  <tableStyleInfo name="TableStyleLight8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71582E9-969E-449C-8EAE-A706416D5D6D}" name="Tabel38" displayName="Tabel38" ref="A95:F99" totalsRowShown="0" headerRowDxfId="13" tableBorderDxfId="12">
  <tableColumns count="6">
    <tableColumn id="1" xr3:uid="{C91514D9-CA80-4710-88D5-B5F3161128C2}" name="Post"/>
    <tableColumn id="2" xr3:uid="{083AD235-4E37-4910-876F-8AD256E0A015}" name="Omschrijving"/>
    <tableColumn id="3" xr3:uid="{5854CA17-8C06-42E4-9C7A-5650A3236A39}" name="Eenheid"/>
    <tableColumn id="4" xr3:uid="{474FC012-A133-4723-893A-01DA1B03155F}" name="Prijs per eenheid"/>
    <tableColumn id="5" xr3:uid="{6846A98F-C923-41E6-8674-5F54D6462C52}" name="Hoeveelheid"/>
    <tableColumn id="6" xr3:uid="{F4160534-C63F-41DF-B9C3-96DE646AAB6E}" name="Prijs totaal" dataCellStyle="Valuta"/>
  </tableColumns>
  <tableStyleInfo name="TableStyleLight8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F7A2A8A-B3EF-4EBA-AFC2-4EC69B5DDC2B}" name="Tabel9" displayName="Tabel9" ref="A103:F135" totalsRowShown="0" headerRowDxfId="11" tableBorderDxfId="10">
  <tableColumns count="6">
    <tableColumn id="1" xr3:uid="{A6A1EE1C-241A-47DA-BD41-02CDB2FF2AE1}" name="Post"/>
    <tableColumn id="2" xr3:uid="{AF0DAEA7-4E7B-403C-A572-C1A85FF21C61}" name="Omschrijving" dataDxfId="9"/>
    <tableColumn id="3" xr3:uid="{9C525A7D-6B97-4B9E-AD08-FDAD04E3A315}" name="Eenheid"/>
    <tableColumn id="4" xr3:uid="{9C32C9C3-E8FF-49CB-9183-324AB5EDC4F3}" name="Prijs per eenheid" dataDxfId="8" dataCellStyle="Valuta"/>
    <tableColumn id="5" xr3:uid="{5EBC6121-76CA-4524-855F-B1847EE8DA23}" name="Hoeveelheid" dataDxfId="7"/>
    <tableColumn id="6" xr3:uid="{5B27E0D2-6645-40FE-99B7-3EBEE1F7C5E8}" name="Prijs totaal" dataDxfId="6" dataCellStyle="Valuta"/>
  </tableColumns>
  <tableStyleInfo name="TableStyleLight8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EAFF947F-4B9E-4443-A764-7175B3637C44}" name="Tabel10" displayName="Tabel10" ref="A140:C150" totalsRowShown="0" headerRowDxfId="5" tableBorderDxfId="4">
  <tableColumns count="3">
    <tableColumn id="1" xr3:uid="{06E917CF-5935-4662-83AF-F43C02CEC4D7}" name="Post"/>
    <tableColumn id="2" xr3:uid="{DDA0FD76-BDF3-4CD0-9EA8-2B22415F6608}" name="Omschrijving"/>
    <tableColumn id="3" xr3:uid="{2DABF497-2B78-4583-91FB-B690E1480FAE}" name="Percentage" dataDxfId="3" dataCellStyle="Procent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7D9D2116-690A-4466-A7CE-C067BD1BC85C}" name="Tabel11" displayName="Tabel11" ref="A153:F162" totalsRowShown="0">
  <tableColumns count="6">
    <tableColumn id="1" xr3:uid="{430E4834-F123-47BB-B27C-F340530302A4}" name=" "/>
    <tableColumn id="2" xr3:uid="{2CC98CDB-D56B-4F31-B936-4C134C30F373}" name="Onderdeel"/>
    <tableColumn id="3" xr3:uid="{91616354-AB03-496F-B2B6-339698107F17}" name="Eenheid"/>
    <tableColumn id="4" xr3:uid="{ECFD0E09-C12A-4E50-82C9-64E75016720C}" name="Prijs per eenheid" dataDxfId="2"/>
    <tableColumn id="5" xr3:uid="{D1A6E6BA-DBA5-4374-8605-1260F483FED3}" name="Hoeveelheid"/>
    <tableColumn id="6" xr3:uid="{C8E84D11-2A63-4F04-8DE5-06C458B39196}" name="Prijs totaal" dataDxfId="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2"/>
  <sheetViews>
    <sheetView tabSelected="1" workbookViewId="0">
      <selection activeCell="D22" sqref="D22"/>
    </sheetView>
  </sheetViews>
  <sheetFormatPr defaultRowHeight="15" x14ac:dyDescent="0.25"/>
  <cols>
    <col min="1" max="1" width="9.85546875" customWidth="1"/>
    <col min="2" max="2" width="68.140625" bestFit="1" customWidth="1"/>
    <col min="3" max="3" width="17.85546875" customWidth="1"/>
    <col min="4" max="4" width="18.28515625" customWidth="1"/>
    <col min="5" max="6" width="17.85546875" customWidth="1"/>
    <col min="9" max="9" width="9.140625" customWidth="1"/>
    <col min="10" max="10" width="15.42578125" customWidth="1"/>
  </cols>
  <sheetData>
    <row r="1" spans="1:6" x14ac:dyDescent="0.25">
      <c r="A1" t="s">
        <v>8</v>
      </c>
    </row>
    <row r="3" spans="1:6" x14ac:dyDescent="0.25">
      <c r="A3" t="s">
        <v>54</v>
      </c>
    </row>
    <row r="4" spans="1:6" x14ac:dyDescent="0.25">
      <c r="A4" t="s">
        <v>7</v>
      </c>
    </row>
    <row r="6" spans="1:6" x14ac:dyDescent="0.25">
      <c r="A6" t="s">
        <v>0</v>
      </c>
    </row>
    <row r="7" spans="1:6" x14ac:dyDescent="0.25">
      <c r="A7" s="11"/>
      <c r="B7" s="11" t="s">
        <v>1</v>
      </c>
      <c r="C7" s="11" t="s">
        <v>2</v>
      </c>
      <c r="D7" s="11"/>
      <c r="E7" s="11" t="s">
        <v>3</v>
      </c>
      <c r="F7" s="11"/>
    </row>
    <row r="8" spans="1:6" x14ac:dyDescent="0.25">
      <c r="A8" s="12" t="s">
        <v>4</v>
      </c>
      <c r="B8" s="22"/>
      <c r="C8" s="23"/>
      <c r="D8" s="24"/>
      <c r="E8" s="20"/>
      <c r="F8" s="21"/>
    </row>
    <row r="9" spans="1:6" x14ac:dyDescent="0.25">
      <c r="A9" s="12" t="s">
        <v>5</v>
      </c>
      <c r="B9" s="22"/>
      <c r="C9" s="23"/>
      <c r="D9" s="24"/>
      <c r="E9" s="20"/>
      <c r="F9" s="21"/>
    </row>
    <row r="10" spans="1:6" x14ac:dyDescent="0.25">
      <c r="A10" s="12" t="s">
        <v>6</v>
      </c>
      <c r="B10" s="22"/>
      <c r="C10" s="23"/>
      <c r="D10" s="24"/>
      <c r="E10" s="20"/>
      <c r="F10" s="21"/>
    </row>
    <row r="11" spans="1:6" x14ac:dyDescent="0.25">
      <c r="A11" t="s">
        <v>55</v>
      </c>
    </row>
    <row r="12" spans="1:6" x14ac:dyDescent="0.25">
      <c r="A12" t="s">
        <v>56</v>
      </c>
    </row>
    <row r="14" spans="1:6" x14ac:dyDescent="0.25">
      <c r="A14" s="2" t="s">
        <v>16</v>
      </c>
    </row>
    <row r="15" spans="1:6" x14ac:dyDescent="0.25">
      <c r="A15" t="s">
        <v>43</v>
      </c>
    </row>
    <row r="17" spans="1:6" x14ac:dyDescent="0.25">
      <c r="A17" t="s">
        <v>9</v>
      </c>
    </row>
    <row r="18" spans="1:6" x14ac:dyDescent="0.25">
      <c r="A18" t="s">
        <v>10</v>
      </c>
      <c r="B18" t="s">
        <v>11</v>
      </c>
      <c r="C18" t="s">
        <v>12</v>
      </c>
      <c r="D18" t="s">
        <v>13</v>
      </c>
      <c r="E18" t="s">
        <v>14</v>
      </c>
      <c r="F18" t="s">
        <v>15</v>
      </c>
    </row>
    <row r="19" spans="1:6" x14ac:dyDescent="0.25">
      <c r="A19">
        <v>1</v>
      </c>
      <c r="B19" t="s">
        <v>17</v>
      </c>
      <c r="C19" t="s">
        <v>27</v>
      </c>
      <c r="D19" s="18"/>
      <c r="E19" s="1">
        <v>4</v>
      </c>
      <c r="F19" s="3">
        <f>D19*E19</f>
        <v>0</v>
      </c>
    </row>
    <row r="20" spans="1:6" x14ac:dyDescent="0.25">
      <c r="A20">
        <v>2</v>
      </c>
      <c r="B20" t="s">
        <v>18</v>
      </c>
      <c r="C20" t="s">
        <v>27</v>
      </c>
      <c r="D20" s="18"/>
      <c r="E20" s="1">
        <v>22</v>
      </c>
      <c r="F20" s="3">
        <f t="shared" ref="F20:F28" si="0">D20*E20</f>
        <v>0</v>
      </c>
    </row>
    <row r="21" spans="1:6" x14ac:dyDescent="0.25">
      <c r="A21">
        <v>3</v>
      </c>
      <c r="B21" t="s">
        <v>20</v>
      </c>
      <c r="C21" t="s">
        <v>27</v>
      </c>
      <c r="D21" s="18"/>
      <c r="E21" s="1">
        <v>1</v>
      </c>
      <c r="F21" s="3">
        <f t="shared" si="0"/>
        <v>0</v>
      </c>
    </row>
    <row r="22" spans="1:6" x14ac:dyDescent="0.25">
      <c r="A22">
        <v>4</v>
      </c>
      <c r="B22" t="s">
        <v>19</v>
      </c>
      <c r="C22" t="s">
        <v>27</v>
      </c>
      <c r="D22" s="18"/>
      <c r="E22" s="1">
        <v>1</v>
      </c>
      <c r="F22" s="3">
        <f t="shared" si="0"/>
        <v>0</v>
      </c>
    </row>
    <row r="23" spans="1:6" x14ac:dyDescent="0.25">
      <c r="A23">
        <v>5</v>
      </c>
      <c r="B23" t="s">
        <v>21</v>
      </c>
      <c r="C23" t="s">
        <v>27</v>
      </c>
      <c r="D23" s="18"/>
      <c r="E23" s="1">
        <v>2</v>
      </c>
      <c r="F23" s="3">
        <f t="shared" si="0"/>
        <v>0</v>
      </c>
    </row>
    <row r="24" spans="1:6" x14ac:dyDescent="0.25">
      <c r="A24">
        <v>6</v>
      </c>
      <c r="B24" t="s">
        <v>22</v>
      </c>
      <c r="C24" t="s">
        <v>27</v>
      </c>
      <c r="D24" s="18"/>
      <c r="E24" s="1">
        <v>2</v>
      </c>
      <c r="F24" s="3">
        <f t="shared" si="0"/>
        <v>0</v>
      </c>
    </row>
    <row r="25" spans="1:6" x14ac:dyDescent="0.25">
      <c r="A25">
        <v>7</v>
      </c>
      <c r="B25" t="s">
        <v>23</v>
      </c>
      <c r="C25" t="s">
        <v>27</v>
      </c>
      <c r="D25" s="18"/>
      <c r="E25" s="1">
        <v>1</v>
      </c>
      <c r="F25" s="3">
        <f t="shared" si="0"/>
        <v>0</v>
      </c>
    </row>
    <row r="26" spans="1:6" x14ac:dyDescent="0.25">
      <c r="A26">
        <v>8</v>
      </c>
      <c r="B26" t="s">
        <v>134</v>
      </c>
      <c r="C26" t="s">
        <v>27</v>
      </c>
      <c r="D26" s="18"/>
      <c r="E26" s="1">
        <f>217/2</f>
        <v>108.5</v>
      </c>
      <c r="F26" s="3">
        <f t="shared" si="0"/>
        <v>0</v>
      </c>
    </row>
    <row r="27" spans="1:6" x14ac:dyDescent="0.25">
      <c r="A27">
        <v>9</v>
      </c>
      <c r="B27" t="s">
        <v>135</v>
      </c>
      <c r="C27" t="s">
        <v>27</v>
      </c>
      <c r="D27" s="18"/>
      <c r="E27" s="1">
        <v>0.5</v>
      </c>
      <c r="F27" s="3">
        <f t="shared" si="0"/>
        <v>0</v>
      </c>
    </row>
    <row r="28" spans="1:6" x14ac:dyDescent="0.25">
      <c r="A28">
        <v>10</v>
      </c>
      <c r="B28" t="s">
        <v>136</v>
      </c>
      <c r="C28" t="s">
        <v>27</v>
      </c>
      <c r="D28" s="18"/>
      <c r="E28" s="1">
        <v>11</v>
      </c>
      <c r="F28" s="3">
        <f t="shared" si="0"/>
        <v>0</v>
      </c>
    </row>
    <row r="29" spans="1:6" x14ac:dyDescent="0.25">
      <c r="A29" s="2"/>
      <c r="B29" s="2" t="s">
        <v>28</v>
      </c>
      <c r="C29" s="2"/>
      <c r="D29" s="2"/>
      <c r="E29" s="2"/>
      <c r="F29" s="6">
        <f>SUM(F19:F28)</f>
        <v>0</v>
      </c>
    </row>
    <row r="30" spans="1:6" x14ac:dyDescent="0.25">
      <c r="B30" s="16" t="s">
        <v>137</v>
      </c>
      <c r="D30" s="3"/>
      <c r="F30" s="3"/>
    </row>
    <row r="32" spans="1:6" x14ac:dyDescent="0.25">
      <c r="A32" t="s">
        <v>45</v>
      </c>
    </row>
    <row r="33" spans="1:6" x14ac:dyDescent="0.25">
      <c r="A33" t="s">
        <v>10</v>
      </c>
      <c r="B33" t="s">
        <v>11</v>
      </c>
      <c r="C33" t="s">
        <v>12</v>
      </c>
      <c r="D33" t="s">
        <v>13</v>
      </c>
      <c r="E33" t="s">
        <v>14</v>
      </c>
      <c r="F33" t="s">
        <v>15</v>
      </c>
    </row>
    <row r="34" spans="1:6" x14ac:dyDescent="0.25">
      <c r="A34">
        <f>A28+1</f>
        <v>11</v>
      </c>
      <c r="B34" t="s">
        <v>17</v>
      </c>
      <c r="C34" t="s">
        <v>27</v>
      </c>
      <c r="D34" s="18"/>
      <c r="E34" s="1">
        <v>4</v>
      </c>
      <c r="F34" s="3">
        <f>D34*E34</f>
        <v>0</v>
      </c>
    </row>
    <row r="35" spans="1:6" x14ac:dyDescent="0.25">
      <c r="A35">
        <f>A34+1</f>
        <v>12</v>
      </c>
      <c r="B35" t="s">
        <v>18</v>
      </c>
      <c r="C35" t="s">
        <v>27</v>
      </c>
      <c r="D35" s="18"/>
      <c r="E35" s="1">
        <v>22</v>
      </c>
      <c r="F35" s="3">
        <f t="shared" ref="F35:F43" si="1">D35*E35</f>
        <v>0</v>
      </c>
    </row>
    <row r="36" spans="1:6" x14ac:dyDescent="0.25">
      <c r="A36">
        <f t="shared" ref="A36:A43" si="2">A35+1</f>
        <v>13</v>
      </c>
      <c r="B36" t="s">
        <v>20</v>
      </c>
      <c r="C36" t="s">
        <v>27</v>
      </c>
      <c r="D36" s="18"/>
      <c r="E36" s="1">
        <v>1</v>
      </c>
      <c r="F36" s="3">
        <f t="shared" si="1"/>
        <v>0</v>
      </c>
    </row>
    <row r="37" spans="1:6" x14ac:dyDescent="0.25">
      <c r="A37">
        <f t="shared" si="2"/>
        <v>14</v>
      </c>
      <c r="B37" t="s">
        <v>19</v>
      </c>
      <c r="C37" t="s">
        <v>27</v>
      </c>
      <c r="D37" s="18"/>
      <c r="E37" s="1">
        <v>1</v>
      </c>
      <c r="F37" s="3">
        <f t="shared" si="1"/>
        <v>0</v>
      </c>
    </row>
    <row r="38" spans="1:6" x14ac:dyDescent="0.25">
      <c r="A38">
        <f t="shared" si="2"/>
        <v>15</v>
      </c>
      <c r="B38" t="s">
        <v>21</v>
      </c>
      <c r="C38" t="s">
        <v>27</v>
      </c>
      <c r="D38" s="18"/>
      <c r="E38" s="1">
        <v>2</v>
      </c>
      <c r="F38" s="3">
        <f t="shared" si="1"/>
        <v>0</v>
      </c>
    </row>
    <row r="39" spans="1:6" x14ac:dyDescent="0.25">
      <c r="A39">
        <f t="shared" si="2"/>
        <v>16</v>
      </c>
      <c r="B39" t="s">
        <v>22</v>
      </c>
      <c r="C39" t="s">
        <v>27</v>
      </c>
      <c r="D39" s="18"/>
      <c r="E39" s="1">
        <v>2</v>
      </c>
      <c r="F39" s="3">
        <f t="shared" si="1"/>
        <v>0</v>
      </c>
    </row>
    <row r="40" spans="1:6" x14ac:dyDescent="0.25">
      <c r="A40">
        <f t="shared" si="2"/>
        <v>17</v>
      </c>
      <c r="B40" t="s">
        <v>23</v>
      </c>
      <c r="C40" t="s">
        <v>27</v>
      </c>
      <c r="D40" s="18"/>
      <c r="E40" s="1">
        <v>1</v>
      </c>
      <c r="F40" s="3">
        <f t="shared" si="1"/>
        <v>0</v>
      </c>
    </row>
    <row r="41" spans="1:6" x14ac:dyDescent="0.25">
      <c r="A41">
        <f t="shared" si="2"/>
        <v>18</v>
      </c>
      <c r="B41" t="s">
        <v>134</v>
      </c>
      <c r="C41" t="s">
        <v>27</v>
      </c>
      <c r="D41" s="18"/>
      <c r="E41" s="1">
        <f>217/2</f>
        <v>108.5</v>
      </c>
      <c r="F41" s="3">
        <f t="shared" si="1"/>
        <v>0</v>
      </c>
    </row>
    <row r="42" spans="1:6" x14ac:dyDescent="0.25">
      <c r="A42">
        <f t="shared" si="2"/>
        <v>19</v>
      </c>
      <c r="B42" t="s">
        <v>135</v>
      </c>
      <c r="C42" t="s">
        <v>27</v>
      </c>
      <c r="D42" s="18"/>
      <c r="E42" s="1">
        <v>0.5</v>
      </c>
      <c r="F42" s="3">
        <f t="shared" si="1"/>
        <v>0</v>
      </c>
    </row>
    <row r="43" spans="1:6" x14ac:dyDescent="0.25">
      <c r="A43">
        <f t="shared" si="2"/>
        <v>20</v>
      </c>
      <c r="B43" t="s">
        <v>136</v>
      </c>
      <c r="C43" t="s">
        <v>27</v>
      </c>
      <c r="D43" s="18"/>
      <c r="E43" s="1">
        <v>11</v>
      </c>
      <c r="F43" s="3">
        <f t="shared" si="1"/>
        <v>0</v>
      </c>
    </row>
    <row r="44" spans="1:6" x14ac:dyDescent="0.25">
      <c r="A44" s="2"/>
      <c r="B44" s="2" t="s">
        <v>37</v>
      </c>
      <c r="C44" s="2"/>
      <c r="D44" s="2"/>
      <c r="E44" s="2"/>
      <c r="F44" s="6">
        <f>SUM(F34:F43)</f>
        <v>0</v>
      </c>
    </row>
    <row r="45" spans="1:6" x14ac:dyDescent="0.25">
      <c r="B45" s="16" t="s">
        <v>137</v>
      </c>
      <c r="D45" s="3"/>
      <c r="F45" s="3"/>
    </row>
    <row r="46" spans="1:6" x14ac:dyDescent="0.25">
      <c r="A46" s="2"/>
      <c r="B46" s="2"/>
      <c r="C46" s="2"/>
      <c r="D46" s="2"/>
      <c r="E46" s="2"/>
      <c r="F46" s="6"/>
    </row>
    <row r="47" spans="1:6" x14ac:dyDescent="0.25">
      <c r="A47" s="2" t="s">
        <v>38</v>
      </c>
    </row>
    <row r="48" spans="1:6" x14ac:dyDescent="0.25">
      <c r="A48" t="s">
        <v>44</v>
      </c>
    </row>
    <row r="50" spans="1:6" x14ac:dyDescent="0.25">
      <c r="A50" t="s">
        <v>46</v>
      </c>
    </row>
    <row r="51" spans="1:6" x14ac:dyDescent="0.25">
      <c r="A51" t="s">
        <v>10</v>
      </c>
      <c r="B51" t="s">
        <v>11</v>
      </c>
      <c r="C51" t="s">
        <v>12</v>
      </c>
      <c r="D51" t="s">
        <v>13</v>
      </c>
      <c r="E51" t="s">
        <v>14</v>
      </c>
      <c r="F51" t="s">
        <v>15</v>
      </c>
    </row>
    <row r="52" spans="1:6" x14ac:dyDescent="0.25">
      <c r="A52">
        <f>A43+1</f>
        <v>21</v>
      </c>
      <c r="B52" t="s">
        <v>17</v>
      </c>
      <c r="C52" t="s">
        <v>27</v>
      </c>
      <c r="D52" s="18"/>
      <c r="E52" s="1">
        <v>4</v>
      </c>
      <c r="F52" s="3">
        <f>D52*E52</f>
        <v>0</v>
      </c>
    </row>
    <row r="53" spans="1:6" x14ac:dyDescent="0.25">
      <c r="A53">
        <f>A52+1</f>
        <v>22</v>
      </c>
      <c r="B53" t="s">
        <v>18</v>
      </c>
      <c r="C53" t="s">
        <v>27</v>
      </c>
      <c r="D53" s="18"/>
      <c r="E53" s="1">
        <v>22</v>
      </c>
      <c r="F53" s="3">
        <f t="shared" ref="F53:F61" si="3">D53*E53</f>
        <v>0</v>
      </c>
    </row>
    <row r="54" spans="1:6" x14ac:dyDescent="0.25">
      <c r="A54">
        <f t="shared" ref="A54:A61" si="4">A53+1</f>
        <v>23</v>
      </c>
      <c r="B54" t="s">
        <v>20</v>
      </c>
      <c r="C54" t="s">
        <v>27</v>
      </c>
      <c r="D54" s="18"/>
      <c r="E54" s="1">
        <v>1</v>
      </c>
      <c r="F54" s="3">
        <f t="shared" si="3"/>
        <v>0</v>
      </c>
    </row>
    <row r="55" spans="1:6" x14ac:dyDescent="0.25">
      <c r="A55">
        <f t="shared" si="4"/>
        <v>24</v>
      </c>
      <c r="B55" t="s">
        <v>19</v>
      </c>
      <c r="C55" t="s">
        <v>27</v>
      </c>
      <c r="D55" s="18"/>
      <c r="E55" s="1">
        <v>1</v>
      </c>
      <c r="F55" s="3">
        <f t="shared" si="3"/>
        <v>0</v>
      </c>
    </row>
    <row r="56" spans="1:6" x14ac:dyDescent="0.25">
      <c r="A56">
        <f t="shared" si="4"/>
        <v>25</v>
      </c>
      <c r="B56" t="s">
        <v>21</v>
      </c>
      <c r="C56" t="s">
        <v>27</v>
      </c>
      <c r="D56" s="18"/>
      <c r="E56" s="1">
        <v>2</v>
      </c>
      <c r="F56" s="3">
        <f t="shared" si="3"/>
        <v>0</v>
      </c>
    </row>
    <row r="57" spans="1:6" x14ac:dyDescent="0.25">
      <c r="A57">
        <f t="shared" si="4"/>
        <v>26</v>
      </c>
      <c r="B57" t="s">
        <v>22</v>
      </c>
      <c r="C57" t="s">
        <v>27</v>
      </c>
      <c r="D57" s="18"/>
      <c r="E57" s="1">
        <v>2</v>
      </c>
      <c r="F57" s="3">
        <f t="shared" si="3"/>
        <v>0</v>
      </c>
    </row>
    <row r="58" spans="1:6" x14ac:dyDescent="0.25">
      <c r="A58">
        <f t="shared" si="4"/>
        <v>27</v>
      </c>
      <c r="B58" t="s">
        <v>23</v>
      </c>
      <c r="C58" t="s">
        <v>27</v>
      </c>
      <c r="D58" s="18"/>
      <c r="E58" s="1">
        <v>1</v>
      </c>
      <c r="F58" s="3">
        <f t="shared" si="3"/>
        <v>0</v>
      </c>
    </row>
    <row r="59" spans="1:6" x14ac:dyDescent="0.25">
      <c r="A59">
        <f t="shared" si="4"/>
        <v>28</v>
      </c>
      <c r="B59" t="s">
        <v>24</v>
      </c>
      <c r="C59" t="s">
        <v>27</v>
      </c>
      <c r="D59" s="18"/>
      <c r="E59" s="1">
        <v>217</v>
      </c>
      <c r="F59" s="3">
        <f t="shared" si="3"/>
        <v>0</v>
      </c>
    </row>
    <row r="60" spans="1:6" x14ac:dyDescent="0.25">
      <c r="A60">
        <f t="shared" si="4"/>
        <v>29</v>
      </c>
      <c r="B60" t="s">
        <v>25</v>
      </c>
      <c r="C60" t="s">
        <v>27</v>
      </c>
      <c r="D60" s="18"/>
      <c r="E60" s="1">
        <v>1</v>
      </c>
      <c r="F60" s="3">
        <f t="shared" si="3"/>
        <v>0</v>
      </c>
    </row>
    <row r="61" spans="1:6" x14ac:dyDescent="0.25">
      <c r="A61">
        <f t="shared" si="4"/>
        <v>30</v>
      </c>
      <c r="B61" t="s">
        <v>26</v>
      </c>
      <c r="C61" t="s">
        <v>27</v>
      </c>
      <c r="D61" s="18"/>
      <c r="E61" s="1">
        <v>22</v>
      </c>
      <c r="F61" s="3">
        <f t="shared" si="3"/>
        <v>0</v>
      </c>
    </row>
    <row r="62" spans="1:6" x14ac:dyDescent="0.25">
      <c r="A62" s="2"/>
      <c r="B62" s="2" t="s">
        <v>39</v>
      </c>
      <c r="C62" s="2"/>
      <c r="D62" s="2"/>
      <c r="E62" s="2"/>
      <c r="F62" s="6">
        <f>SUM(F52:F61)</f>
        <v>0</v>
      </c>
    </row>
    <row r="64" spans="1:6" x14ac:dyDescent="0.25">
      <c r="A64" t="s">
        <v>47</v>
      </c>
    </row>
    <row r="65" spans="1:6" x14ac:dyDescent="0.25">
      <c r="A65" t="s">
        <v>40</v>
      </c>
    </row>
    <row r="66" spans="1:6" x14ac:dyDescent="0.25">
      <c r="A66" t="s">
        <v>10</v>
      </c>
      <c r="B66" t="s">
        <v>11</v>
      </c>
      <c r="C66" t="s">
        <v>12</v>
      </c>
      <c r="D66" t="s">
        <v>13</v>
      </c>
      <c r="E66" t="s">
        <v>14</v>
      </c>
      <c r="F66" t="s">
        <v>15</v>
      </c>
    </row>
    <row r="67" spans="1:6" x14ac:dyDescent="0.25">
      <c r="A67">
        <f>A61+1</f>
        <v>31</v>
      </c>
      <c r="B67" t="s">
        <v>17</v>
      </c>
      <c r="C67" t="s">
        <v>27</v>
      </c>
      <c r="D67" s="18"/>
      <c r="E67" s="1">
        <v>4</v>
      </c>
      <c r="F67" s="3">
        <f>D67*E67</f>
        <v>0</v>
      </c>
    </row>
    <row r="68" spans="1:6" x14ac:dyDescent="0.25">
      <c r="A68">
        <f>A67+1</f>
        <v>32</v>
      </c>
      <c r="B68" t="s">
        <v>18</v>
      </c>
      <c r="C68" t="s">
        <v>27</v>
      </c>
      <c r="D68" s="18"/>
      <c r="E68" s="1">
        <v>22</v>
      </c>
      <c r="F68" s="3">
        <f t="shared" ref="F68:F76" si="5">D68*E68</f>
        <v>0</v>
      </c>
    </row>
    <row r="69" spans="1:6" x14ac:dyDescent="0.25">
      <c r="A69">
        <f t="shared" ref="A69:A76" si="6">A68+1</f>
        <v>33</v>
      </c>
      <c r="B69" t="s">
        <v>20</v>
      </c>
      <c r="C69" t="s">
        <v>27</v>
      </c>
      <c r="D69" s="18"/>
      <c r="E69" s="1">
        <v>1</v>
      </c>
      <c r="F69" s="3">
        <f t="shared" si="5"/>
        <v>0</v>
      </c>
    </row>
    <row r="70" spans="1:6" x14ac:dyDescent="0.25">
      <c r="A70">
        <f t="shared" si="6"/>
        <v>34</v>
      </c>
      <c r="B70" t="s">
        <v>19</v>
      </c>
      <c r="C70" t="s">
        <v>27</v>
      </c>
      <c r="D70" s="18"/>
      <c r="E70" s="1">
        <v>1</v>
      </c>
      <c r="F70" s="3">
        <f t="shared" si="5"/>
        <v>0</v>
      </c>
    </row>
    <row r="71" spans="1:6" x14ac:dyDescent="0.25">
      <c r="A71">
        <f t="shared" si="6"/>
        <v>35</v>
      </c>
      <c r="B71" t="s">
        <v>21</v>
      </c>
      <c r="C71" t="s">
        <v>27</v>
      </c>
      <c r="D71" s="18"/>
      <c r="E71" s="1">
        <v>2</v>
      </c>
      <c r="F71" s="3">
        <f t="shared" si="5"/>
        <v>0</v>
      </c>
    </row>
    <row r="72" spans="1:6" x14ac:dyDescent="0.25">
      <c r="A72">
        <f t="shared" si="6"/>
        <v>36</v>
      </c>
      <c r="B72" t="s">
        <v>22</v>
      </c>
      <c r="C72" t="s">
        <v>27</v>
      </c>
      <c r="D72" s="18"/>
      <c r="E72" s="1">
        <v>2</v>
      </c>
      <c r="F72" s="3">
        <f t="shared" si="5"/>
        <v>0</v>
      </c>
    </row>
    <row r="73" spans="1:6" x14ac:dyDescent="0.25">
      <c r="A73">
        <f t="shared" si="6"/>
        <v>37</v>
      </c>
      <c r="B73" t="s">
        <v>23</v>
      </c>
      <c r="C73" t="s">
        <v>27</v>
      </c>
      <c r="D73" s="18"/>
      <c r="E73" s="1">
        <v>1</v>
      </c>
      <c r="F73" s="3">
        <f t="shared" si="5"/>
        <v>0</v>
      </c>
    </row>
    <row r="74" spans="1:6" x14ac:dyDescent="0.25">
      <c r="A74">
        <f t="shared" si="6"/>
        <v>38</v>
      </c>
      <c r="B74" t="s">
        <v>24</v>
      </c>
      <c r="C74" t="s">
        <v>27</v>
      </c>
      <c r="D74" s="18"/>
      <c r="E74" s="1">
        <v>217</v>
      </c>
      <c r="F74" s="3">
        <f t="shared" si="5"/>
        <v>0</v>
      </c>
    </row>
    <row r="75" spans="1:6" x14ac:dyDescent="0.25">
      <c r="A75">
        <f t="shared" si="6"/>
        <v>39</v>
      </c>
      <c r="B75" t="s">
        <v>25</v>
      </c>
      <c r="C75" t="s">
        <v>27</v>
      </c>
      <c r="D75" s="18"/>
      <c r="E75" s="1">
        <v>1</v>
      </c>
      <c r="F75" s="3">
        <f t="shared" si="5"/>
        <v>0</v>
      </c>
    </row>
    <row r="76" spans="1:6" x14ac:dyDescent="0.25">
      <c r="A76">
        <f t="shared" si="6"/>
        <v>40</v>
      </c>
      <c r="B76" t="s">
        <v>26</v>
      </c>
      <c r="C76" t="s">
        <v>27</v>
      </c>
      <c r="D76" s="18"/>
      <c r="E76" s="1">
        <v>22</v>
      </c>
      <c r="F76" s="3">
        <f t="shared" si="5"/>
        <v>0</v>
      </c>
    </row>
    <row r="77" spans="1:6" x14ac:dyDescent="0.25">
      <c r="A77" s="2"/>
      <c r="B77" s="2" t="s">
        <v>41</v>
      </c>
      <c r="C77" s="2"/>
      <c r="D77" s="2"/>
      <c r="E77" s="2"/>
      <c r="F77" s="6">
        <f>SUM(F67:F76)</f>
        <v>0</v>
      </c>
    </row>
    <row r="79" spans="1:6" x14ac:dyDescent="0.25">
      <c r="A79" s="2" t="s">
        <v>42</v>
      </c>
    </row>
    <row r="80" spans="1:6" x14ac:dyDescent="0.25">
      <c r="A80" t="s">
        <v>57</v>
      </c>
    </row>
    <row r="81" spans="1:6" x14ac:dyDescent="0.25">
      <c r="A81" t="s">
        <v>58</v>
      </c>
    </row>
    <row r="83" spans="1:6" x14ac:dyDescent="0.25">
      <c r="A83" t="s">
        <v>48</v>
      </c>
    </row>
    <row r="84" spans="1:6" x14ac:dyDescent="0.25">
      <c r="A84" t="s">
        <v>29</v>
      </c>
    </row>
    <row r="85" spans="1:6" x14ac:dyDescent="0.25">
      <c r="A85" s="7" t="s">
        <v>10</v>
      </c>
      <c r="B85" s="8" t="s">
        <v>11</v>
      </c>
      <c r="C85" s="8" t="s">
        <v>12</v>
      </c>
      <c r="D85" s="8" t="s">
        <v>13</v>
      </c>
      <c r="E85" s="8" t="s">
        <v>14</v>
      </c>
      <c r="F85" s="9" t="s">
        <v>15</v>
      </c>
    </row>
    <row r="86" spans="1:6" x14ac:dyDescent="0.25">
      <c r="A86">
        <f>A76+1</f>
        <v>41</v>
      </c>
      <c r="B86" t="s">
        <v>30</v>
      </c>
      <c r="C86" t="s">
        <v>27</v>
      </c>
      <c r="D86" s="18"/>
      <c r="E86" s="17">
        <v>7</v>
      </c>
      <c r="F86" s="3">
        <f>D86*E86</f>
        <v>0</v>
      </c>
    </row>
    <row r="87" spans="1:6" x14ac:dyDescent="0.25">
      <c r="A87">
        <f>A86+1</f>
        <v>42</v>
      </c>
      <c r="B87" t="s">
        <v>31</v>
      </c>
      <c r="C87" t="s">
        <v>27</v>
      </c>
      <c r="D87" s="18"/>
      <c r="E87" s="17">
        <v>7</v>
      </c>
      <c r="F87" s="3">
        <f t="shared" ref="F87:F91" si="7">D87*E87</f>
        <v>0</v>
      </c>
    </row>
    <row r="88" spans="1:6" x14ac:dyDescent="0.25">
      <c r="A88">
        <f t="shared" ref="A88:A91" si="8">A87+1</f>
        <v>43</v>
      </c>
      <c r="B88" t="s">
        <v>32</v>
      </c>
      <c r="C88" t="s">
        <v>27</v>
      </c>
      <c r="D88" s="18"/>
      <c r="E88" s="17">
        <v>5</v>
      </c>
      <c r="F88" s="3">
        <f t="shared" si="7"/>
        <v>0</v>
      </c>
    </row>
    <row r="89" spans="1:6" x14ac:dyDescent="0.25">
      <c r="A89">
        <f t="shared" si="8"/>
        <v>44</v>
      </c>
      <c r="B89" t="s">
        <v>33</v>
      </c>
      <c r="C89" t="s">
        <v>27</v>
      </c>
      <c r="D89" s="18"/>
      <c r="E89" s="17">
        <v>5</v>
      </c>
      <c r="F89" s="3">
        <f t="shared" si="7"/>
        <v>0</v>
      </c>
    </row>
    <row r="90" spans="1:6" x14ac:dyDescent="0.25">
      <c r="A90">
        <f t="shared" si="8"/>
        <v>45</v>
      </c>
      <c r="B90" t="s">
        <v>34</v>
      </c>
      <c r="C90" t="s">
        <v>27</v>
      </c>
      <c r="D90" s="18"/>
      <c r="E90" s="17">
        <v>12</v>
      </c>
      <c r="F90" s="3">
        <f t="shared" si="7"/>
        <v>0</v>
      </c>
    </row>
    <row r="91" spans="1:6" x14ac:dyDescent="0.25">
      <c r="A91">
        <f t="shared" si="8"/>
        <v>46</v>
      </c>
      <c r="B91" t="s">
        <v>35</v>
      </c>
      <c r="C91" t="s">
        <v>27</v>
      </c>
      <c r="D91" s="18"/>
      <c r="E91" s="17">
        <v>12</v>
      </c>
      <c r="F91" s="3">
        <f t="shared" si="7"/>
        <v>0</v>
      </c>
    </row>
    <row r="92" spans="1:6" x14ac:dyDescent="0.25">
      <c r="B92" s="2" t="s">
        <v>36</v>
      </c>
      <c r="C92" s="2"/>
      <c r="D92" s="2"/>
      <c r="E92" s="2"/>
      <c r="F92" s="10">
        <f>SUM(F86:F91)</f>
        <v>0</v>
      </c>
    </row>
    <row r="94" spans="1:6" x14ac:dyDescent="0.25">
      <c r="A94" t="s">
        <v>49</v>
      </c>
    </row>
    <row r="95" spans="1:6" x14ac:dyDescent="0.25">
      <c r="A95" s="7" t="s">
        <v>10</v>
      </c>
      <c r="B95" s="8" t="s">
        <v>11</v>
      </c>
      <c r="C95" s="8" t="s">
        <v>12</v>
      </c>
      <c r="D95" s="8" t="s">
        <v>13</v>
      </c>
      <c r="E95" s="8" t="s">
        <v>14</v>
      </c>
      <c r="F95" s="9" t="s">
        <v>15</v>
      </c>
    </row>
    <row r="96" spans="1:6" x14ac:dyDescent="0.25">
      <c r="A96">
        <f>A91+1</f>
        <v>47</v>
      </c>
      <c r="B96" t="s">
        <v>50</v>
      </c>
      <c r="C96" t="s">
        <v>27</v>
      </c>
      <c r="D96" s="18"/>
      <c r="E96" s="1">
        <v>6</v>
      </c>
      <c r="F96" s="3">
        <f>D96*E96</f>
        <v>0</v>
      </c>
    </row>
    <row r="97" spans="1:6" x14ac:dyDescent="0.25">
      <c r="A97">
        <f>A96+1</f>
        <v>48</v>
      </c>
      <c r="B97" t="s">
        <v>52</v>
      </c>
      <c r="C97" t="s">
        <v>51</v>
      </c>
      <c r="D97" s="18"/>
      <c r="E97" s="1">
        <v>1</v>
      </c>
      <c r="F97" s="3">
        <f t="shared" ref="F97:F98" si="9">D97*E97</f>
        <v>0</v>
      </c>
    </row>
    <row r="98" spans="1:6" x14ac:dyDescent="0.25">
      <c r="A98">
        <f t="shared" ref="A98" si="10">A97+1</f>
        <v>49</v>
      </c>
      <c r="B98" t="s">
        <v>53</v>
      </c>
      <c r="C98" t="s">
        <v>51</v>
      </c>
      <c r="D98" s="18"/>
      <c r="E98" s="1">
        <v>1</v>
      </c>
      <c r="F98" s="3">
        <f t="shared" si="9"/>
        <v>0</v>
      </c>
    </row>
    <row r="99" spans="1:6" x14ac:dyDescent="0.25">
      <c r="B99" s="2" t="s">
        <v>59</v>
      </c>
      <c r="C99" s="2"/>
      <c r="D99" s="2"/>
      <c r="E99" s="2"/>
      <c r="F99" s="10">
        <f>SUM(F96:F98)</f>
        <v>0</v>
      </c>
    </row>
    <row r="101" spans="1:6" x14ac:dyDescent="0.25">
      <c r="A101" t="s">
        <v>97</v>
      </c>
    </row>
    <row r="102" spans="1:6" x14ac:dyDescent="0.25">
      <c r="A102" t="s">
        <v>98</v>
      </c>
    </row>
    <row r="103" spans="1:6" x14ac:dyDescent="0.25">
      <c r="A103" s="7" t="s">
        <v>10</v>
      </c>
      <c r="B103" s="8" t="s">
        <v>11</v>
      </c>
      <c r="C103" s="8" t="s">
        <v>12</v>
      </c>
      <c r="D103" s="8" t="s">
        <v>13</v>
      </c>
      <c r="E103" s="8" t="s">
        <v>14</v>
      </c>
      <c r="F103" s="9" t="s">
        <v>15</v>
      </c>
    </row>
    <row r="104" spans="1:6" x14ac:dyDescent="0.25">
      <c r="A104" s="5">
        <f>A98+1</f>
        <v>50</v>
      </c>
      <c r="B104" t="s">
        <v>60</v>
      </c>
      <c r="C104" t="s">
        <v>27</v>
      </c>
      <c r="D104" s="18"/>
      <c r="E104" s="1">
        <v>2</v>
      </c>
      <c r="F104" s="3">
        <f>D104*E104</f>
        <v>0</v>
      </c>
    </row>
    <row r="105" spans="1:6" x14ac:dyDescent="0.25">
      <c r="A105" s="5">
        <f>A104+1</f>
        <v>51</v>
      </c>
      <c r="B105" t="s">
        <v>61</v>
      </c>
      <c r="C105" t="s">
        <v>27</v>
      </c>
      <c r="D105" s="18"/>
      <c r="E105" s="1">
        <v>2</v>
      </c>
      <c r="F105" s="3">
        <f t="shared" ref="F105:F134" si="11">D105*E105</f>
        <v>0</v>
      </c>
    </row>
    <row r="106" spans="1:6" x14ac:dyDescent="0.25">
      <c r="A106" s="5">
        <f t="shared" ref="A106:A134" si="12">A105+1</f>
        <v>52</v>
      </c>
      <c r="B106" t="s">
        <v>62</v>
      </c>
      <c r="C106" t="s">
        <v>27</v>
      </c>
      <c r="D106" s="18"/>
      <c r="E106" s="1">
        <v>2</v>
      </c>
      <c r="F106" s="3">
        <f t="shared" si="11"/>
        <v>0</v>
      </c>
    </row>
    <row r="107" spans="1:6" x14ac:dyDescent="0.25">
      <c r="A107" s="5">
        <f t="shared" si="12"/>
        <v>53</v>
      </c>
      <c r="B107" t="s">
        <v>63</v>
      </c>
      <c r="C107" t="s">
        <v>27</v>
      </c>
      <c r="D107" s="18"/>
      <c r="E107" s="1">
        <v>2</v>
      </c>
      <c r="F107" s="3">
        <f t="shared" si="11"/>
        <v>0</v>
      </c>
    </row>
    <row r="108" spans="1:6" x14ac:dyDescent="0.25">
      <c r="A108" s="5">
        <f t="shared" si="12"/>
        <v>54</v>
      </c>
      <c r="B108" t="s">
        <v>64</v>
      </c>
      <c r="C108" t="s">
        <v>27</v>
      </c>
      <c r="D108" s="18"/>
      <c r="E108" s="1">
        <v>2</v>
      </c>
      <c r="F108" s="3">
        <f t="shared" si="11"/>
        <v>0</v>
      </c>
    </row>
    <row r="109" spans="1:6" x14ac:dyDescent="0.25">
      <c r="A109" s="5">
        <f t="shared" si="12"/>
        <v>55</v>
      </c>
      <c r="B109" s="13" t="s">
        <v>65</v>
      </c>
      <c r="C109" t="s">
        <v>27</v>
      </c>
      <c r="D109" s="18"/>
      <c r="E109" s="1">
        <v>2</v>
      </c>
      <c r="F109" s="3">
        <f t="shared" si="11"/>
        <v>0</v>
      </c>
    </row>
    <row r="110" spans="1:6" x14ac:dyDescent="0.25">
      <c r="A110" s="5">
        <f t="shared" si="12"/>
        <v>56</v>
      </c>
      <c r="B110" t="s">
        <v>78</v>
      </c>
      <c r="C110" t="s">
        <v>27</v>
      </c>
      <c r="D110" s="18"/>
      <c r="E110" s="1">
        <v>2</v>
      </c>
      <c r="F110" s="3">
        <f t="shared" si="11"/>
        <v>0</v>
      </c>
    </row>
    <row r="111" spans="1:6" x14ac:dyDescent="0.25">
      <c r="A111" s="5">
        <f t="shared" si="12"/>
        <v>57</v>
      </c>
      <c r="B111" t="s">
        <v>79</v>
      </c>
      <c r="C111" t="s">
        <v>27</v>
      </c>
      <c r="D111" s="18"/>
      <c r="E111" s="1">
        <v>2</v>
      </c>
      <c r="F111" s="3">
        <f t="shared" si="11"/>
        <v>0</v>
      </c>
    </row>
    <row r="112" spans="1:6" x14ac:dyDescent="0.25">
      <c r="A112" s="5">
        <f t="shared" si="12"/>
        <v>58</v>
      </c>
      <c r="B112" t="s">
        <v>80</v>
      </c>
      <c r="C112" t="s">
        <v>27</v>
      </c>
      <c r="D112" s="18"/>
      <c r="E112" s="1">
        <v>2</v>
      </c>
      <c r="F112" s="3">
        <f t="shared" si="11"/>
        <v>0</v>
      </c>
    </row>
    <row r="113" spans="1:6" x14ac:dyDescent="0.25">
      <c r="A113" s="5">
        <f t="shared" si="12"/>
        <v>59</v>
      </c>
      <c r="B113" t="s">
        <v>84</v>
      </c>
      <c r="C113" t="s">
        <v>27</v>
      </c>
      <c r="D113" s="18"/>
      <c r="E113" s="1">
        <v>2</v>
      </c>
      <c r="F113" s="3">
        <f t="shared" si="11"/>
        <v>0</v>
      </c>
    </row>
    <row r="114" spans="1:6" x14ac:dyDescent="0.25">
      <c r="A114" s="5">
        <f t="shared" si="12"/>
        <v>60</v>
      </c>
      <c r="B114" t="s">
        <v>85</v>
      </c>
      <c r="C114" t="s">
        <v>27</v>
      </c>
      <c r="D114" s="18"/>
      <c r="E114" s="1">
        <v>2</v>
      </c>
      <c r="F114" s="3">
        <f t="shared" si="11"/>
        <v>0</v>
      </c>
    </row>
    <row r="115" spans="1:6" x14ac:dyDescent="0.25">
      <c r="A115" s="5">
        <f t="shared" si="12"/>
        <v>61</v>
      </c>
      <c r="B115" s="13" t="s">
        <v>67</v>
      </c>
      <c r="C115" t="s">
        <v>27</v>
      </c>
      <c r="D115" s="18"/>
      <c r="E115" s="1">
        <v>2</v>
      </c>
      <c r="F115" s="3">
        <f t="shared" si="11"/>
        <v>0</v>
      </c>
    </row>
    <row r="116" spans="1:6" x14ac:dyDescent="0.25">
      <c r="A116" s="5">
        <f t="shared" si="12"/>
        <v>62</v>
      </c>
      <c r="B116" s="13" t="s">
        <v>68</v>
      </c>
      <c r="C116" t="s">
        <v>27</v>
      </c>
      <c r="D116" s="18"/>
      <c r="E116" s="1">
        <v>2</v>
      </c>
      <c r="F116" s="3">
        <f t="shared" si="11"/>
        <v>0</v>
      </c>
    </row>
    <row r="117" spans="1:6" x14ac:dyDescent="0.25">
      <c r="A117" s="5">
        <f t="shared" si="12"/>
        <v>63</v>
      </c>
      <c r="B117" s="13" t="s">
        <v>69</v>
      </c>
      <c r="C117" t="s">
        <v>27</v>
      </c>
      <c r="D117" s="18"/>
      <c r="E117" s="1">
        <v>2</v>
      </c>
      <c r="F117" s="3">
        <f t="shared" si="11"/>
        <v>0</v>
      </c>
    </row>
    <row r="118" spans="1:6" x14ac:dyDescent="0.25">
      <c r="A118" s="5">
        <f t="shared" si="12"/>
        <v>64</v>
      </c>
      <c r="B118" s="14" t="s">
        <v>70</v>
      </c>
      <c r="C118" t="s">
        <v>27</v>
      </c>
      <c r="D118" s="18"/>
      <c r="E118" s="1">
        <v>2</v>
      </c>
      <c r="F118" s="3">
        <f t="shared" si="11"/>
        <v>0</v>
      </c>
    </row>
    <row r="119" spans="1:6" x14ac:dyDescent="0.25">
      <c r="A119" s="5">
        <f t="shared" si="12"/>
        <v>65</v>
      </c>
      <c r="B119" s="14" t="s">
        <v>71</v>
      </c>
      <c r="C119" t="s">
        <v>27</v>
      </c>
      <c r="D119" s="18"/>
      <c r="E119" s="1">
        <v>2</v>
      </c>
      <c r="F119" s="3">
        <f t="shared" si="11"/>
        <v>0</v>
      </c>
    </row>
    <row r="120" spans="1:6" x14ac:dyDescent="0.25">
      <c r="A120" s="5">
        <f t="shared" si="12"/>
        <v>66</v>
      </c>
      <c r="B120" s="14" t="s">
        <v>81</v>
      </c>
      <c r="C120" t="s">
        <v>27</v>
      </c>
      <c r="D120" s="18"/>
      <c r="E120" s="1">
        <v>2</v>
      </c>
      <c r="F120" s="3">
        <f t="shared" si="11"/>
        <v>0</v>
      </c>
    </row>
    <row r="121" spans="1:6" x14ac:dyDescent="0.25">
      <c r="A121" s="5">
        <f t="shared" si="12"/>
        <v>67</v>
      </c>
      <c r="B121" s="14" t="s">
        <v>82</v>
      </c>
      <c r="C121" t="s">
        <v>27</v>
      </c>
      <c r="D121" s="18"/>
      <c r="E121" s="1">
        <v>2</v>
      </c>
      <c r="F121" s="3">
        <f t="shared" si="11"/>
        <v>0</v>
      </c>
    </row>
    <row r="122" spans="1:6" x14ac:dyDescent="0.25">
      <c r="A122" s="5">
        <f t="shared" si="12"/>
        <v>68</v>
      </c>
      <c r="B122" s="13" t="s">
        <v>72</v>
      </c>
      <c r="C122" t="s">
        <v>27</v>
      </c>
      <c r="D122" s="18"/>
      <c r="E122" s="1">
        <v>2</v>
      </c>
      <c r="F122" s="3">
        <f t="shared" si="11"/>
        <v>0</v>
      </c>
    </row>
    <row r="123" spans="1:6" x14ac:dyDescent="0.25">
      <c r="A123" s="5">
        <f t="shared" si="12"/>
        <v>69</v>
      </c>
      <c r="B123" s="13" t="s">
        <v>73</v>
      </c>
      <c r="C123" t="s">
        <v>27</v>
      </c>
      <c r="D123" s="18"/>
      <c r="E123" s="1">
        <v>2</v>
      </c>
      <c r="F123" s="3">
        <f t="shared" si="11"/>
        <v>0</v>
      </c>
    </row>
    <row r="124" spans="1:6" x14ac:dyDescent="0.25">
      <c r="A124" s="5">
        <f t="shared" si="12"/>
        <v>70</v>
      </c>
      <c r="B124" s="14" t="s">
        <v>83</v>
      </c>
      <c r="C124" t="s">
        <v>27</v>
      </c>
      <c r="D124" s="18"/>
      <c r="E124" s="1">
        <v>2</v>
      </c>
      <c r="F124" s="3">
        <f t="shared" si="11"/>
        <v>0</v>
      </c>
    </row>
    <row r="125" spans="1:6" x14ac:dyDescent="0.25">
      <c r="A125" s="5">
        <f t="shared" si="12"/>
        <v>71</v>
      </c>
      <c r="B125" s="13" t="s">
        <v>76</v>
      </c>
      <c r="C125" t="s">
        <v>27</v>
      </c>
      <c r="D125" s="18"/>
      <c r="E125" s="1">
        <v>2</v>
      </c>
      <c r="F125" s="3">
        <f t="shared" si="11"/>
        <v>0</v>
      </c>
    </row>
    <row r="126" spans="1:6" x14ac:dyDescent="0.25">
      <c r="A126" s="5">
        <f t="shared" si="12"/>
        <v>72</v>
      </c>
      <c r="B126" s="13" t="s">
        <v>77</v>
      </c>
      <c r="C126" t="s">
        <v>27</v>
      </c>
      <c r="D126" s="18"/>
      <c r="E126" s="1">
        <v>2</v>
      </c>
      <c r="F126" s="3">
        <f t="shared" si="11"/>
        <v>0</v>
      </c>
    </row>
    <row r="127" spans="1:6" x14ac:dyDescent="0.25">
      <c r="A127" s="5">
        <f t="shared" si="12"/>
        <v>73</v>
      </c>
      <c r="B127" s="13" t="s">
        <v>74</v>
      </c>
      <c r="C127" t="s">
        <v>27</v>
      </c>
      <c r="D127" s="18"/>
      <c r="E127" s="1">
        <v>2</v>
      </c>
      <c r="F127" s="3">
        <f t="shared" si="11"/>
        <v>0</v>
      </c>
    </row>
    <row r="128" spans="1:6" x14ac:dyDescent="0.25">
      <c r="A128" s="5">
        <f t="shared" si="12"/>
        <v>74</v>
      </c>
      <c r="B128" s="13" t="s">
        <v>75</v>
      </c>
      <c r="C128" t="s">
        <v>27</v>
      </c>
      <c r="D128" s="18"/>
      <c r="E128" s="1">
        <v>2</v>
      </c>
      <c r="F128" s="3">
        <f t="shared" si="11"/>
        <v>0</v>
      </c>
    </row>
    <row r="129" spans="1:6" x14ac:dyDescent="0.25">
      <c r="A129" s="5">
        <f t="shared" si="12"/>
        <v>75</v>
      </c>
      <c r="B129" s="13" t="s">
        <v>66</v>
      </c>
      <c r="C129" t="s">
        <v>86</v>
      </c>
      <c r="D129" s="18"/>
      <c r="E129" s="1">
        <v>10</v>
      </c>
      <c r="F129" s="3">
        <f t="shared" si="11"/>
        <v>0</v>
      </c>
    </row>
    <row r="130" spans="1:6" x14ac:dyDescent="0.25">
      <c r="A130" s="5">
        <f t="shared" si="12"/>
        <v>76</v>
      </c>
      <c r="B130" s="13" t="s">
        <v>88</v>
      </c>
      <c r="C130" t="s">
        <v>87</v>
      </c>
      <c r="D130" s="18"/>
      <c r="E130" s="1">
        <v>10</v>
      </c>
      <c r="F130" s="3">
        <f t="shared" si="11"/>
        <v>0</v>
      </c>
    </row>
    <row r="131" spans="1:6" x14ac:dyDescent="0.25">
      <c r="A131" s="5">
        <f t="shared" si="12"/>
        <v>77</v>
      </c>
      <c r="B131" s="13" t="s">
        <v>92</v>
      </c>
      <c r="C131" t="s">
        <v>94</v>
      </c>
      <c r="D131" s="18"/>
      <c r="E131" s="1">
        <v>10</v>
      </c>
      <c r="F131" s="3">
        <f t="shared" si="11"/>
        <v>0</v>
      </c>
    </row>
    <row r="132" spans="1:6" x14ac:dyDescent="0.25">
      <c r="A132" s="5">
        <f t="shared" si="12"/>
        <v>78</v>
      </c>
      <c r="B132" s="13" t="s">
        <v>93</v>
      </c>
      <c r="C132" t="s">
        <v>94</v>
      </c>
      <c r="D132" s="18"/>
      <c r="E132" s="1">
        <v>10</v>
      </c>
      <c r="F132" s="3">
        <f t="shared" si="11"/>
        <v>0</v>
      </c>
    </row>
    <row r="133" spans="1:6" x14ac:dyDescent="0.25">
      <c r="A133" s="5">
        <f t="shared" si="12"/>
        <v>79</v>
      </c>
      <c r="B133" s="13" t="s">
        <v>89</v>
      </c>
      <c r="C133" t="s">
        <v>94</v>
      </c>
      <c r="D133" s="18"/>
      <c r="E133" s="1">
        <v>2</v>
      </c>
      <c r="F133" s="3">
        <f t="shared" si="11"/>
        <v>0</v>
      </c>
    </row>
    <row r="134" spans="1:6" x14ac:dyDescent="0.25">
      <c r="A134" s="5">
        <f t="shared" si="12"/>
        <v>80</v>
      </c>
      <c r="B134" s="13" t="s">
        <v>90</v>
      </c>
      <c r="C134" t="s">
        <v>91</v>
      </c>
      <c r="D134" s="18"/>
      <c r="E134" s="1">
        <v>10</v>
      </c>
      <c r="F134" s="3">
        <f t="shared" si="11"/>
        <v>0</v>
      </c>
    </row>
    <row r="135" spans="1:6" x14ac:dyDescent="0.25">
      <c r="B135" s="15" t="s">
        <v>95</v>
      </c>
      <c r="C135" s="2"/>
      <c r="D135" s="2"/>
      <c r="E135" s="2"/>
      <c r="F135" s="6">
        <f>SUM(F104:F134)</f>
        <v>0</v>
      </c>
    </row>
    <row r="137" spans="1:6" x14ac:dyDescent="0.25">
      <c r="A137" t="s">
        <v>96</v>
      </c>
    </row>
    <row r="138" spans="1:6" x14ac:dyDescent="0.25">
      <c r="A138" t="s">
        <v>99</v>
      </c>
    </row>
    <row r="139" spans="1:6" x14ac:dyDescent="0.25">
      <c r="A139" t="s">
        <v>100</v>
      </c>
    </row>
    <row r="140" spans="1:6" x14ac:dyDescent="0.25">
      <c r="A140" s="7" t="s">
        <v>10</v>
      </c>
      <c r="B140" s="8" t="s">
        <v>11</v>
      </c>
      <c r="C140" s="8" t="s">
        <v>109</v>
      </c>
    </row>
    <row r="141" spans="1:6" x14ac:dyDescent="0.25">
      <c r="A141">
        <f>A134+1</f>
        <v>81</v>
      </c>
      <c r="B141" t="s">
        <v>101</v>
      </c>
      <c r="C141" s="19"/>
    </row>
    <row r="142" spans="1:6" x14ac:dyDescent="0.25">
      <c r="A142">
        <f>A141+1</f>
        <v>82</v>
      </c>
      <c r="B142" t="s">
        <v>102</v>
      </c>
      <c r="C142" s="19"/>
    </row>
    <row r="143" spans="1:6" x14ac:dyDescent="0.25">
      <c r="A143">
        <f t="shared" ref="A143:A148" si="13">A142+1</f>
        <v>83</v>
      </c>
      <c r="B143" t="s">
        <v>103</v>
      </c>
      <c r="C143" s="19"/>
    </row>
    <row r="144" spans="1:6" x14ac:dyDescent="0.25">
      <c r="A144">
        <f t="shared" si="13"/>
        <v>84</v>
      </c>
      <c r="B144" t="s">
        <v>104</v>
      </c>
      <c r="C144" s="19"/>
    </row>
    <row r="145" spans="1:6" x14ac:dyDescent="0.25">
      <c r="A145">
        <f t="shared" si="13"/>
        <v>85</v>
      </c>
      <c r="B145" t="s">
        <v>105</v>
      </c>
      <c r="C145" s="19"/>
    </row>
    <row r="146" spans="1:6" x14ac:dyDescent="0.25">
      <c r="A146">
        <f t="shared" si="13"/>
        <v>86</v>
      </c>
      <c r="B146" t="s">
        <v>106</v>
      </c>
      <c r="C146" s="19"/>
    </row>
    <row r="147" spans="1:6" x14ac:dyDescent="0.25">
      <c r="A147">
        <f t="shared" si="13"/>
        <v>87</v>
      </c>
      <c r="B147" t="s">
        <v>107</v>
      </c>
      <c r="C147" s="19"/>
    </row>
    <row r="148" spans="1:6" x14ac:dyDescent="0.25">
      <c r="A148">
        <f t="shared" si="13"/>
        <v>88</v>
      </c>
      <c r="B148" t="s">
        <v>108</v>
      </c>
      <c r="C148" s="19"/>
    </row>
    <row r="149" spans="1:6" x14ac:dyDescent="0.25">
      <c r="B149" t="s">
        <v>110</v>
      </c>
      <c r="C149" s="3">
        <v>10000</v>
      </c>
    </row>
    <row r="150" spans="1:6" x14ac:dyDescent="0.25">
      <c r="B150" s="2" t="s">
        <v>111</v>
      </c>
      <c r="C150" s="10">
        <f>IF(COUNTA(C141:C148)&gt;0,C149*AVERAGE(C141:C148),C149)</f>
        <v>10000</v>
      </c>
    </row>
    <row r="152" spans="1:6" x14ac:dyDescent="0.25">
      <c r="A152" t="s">
        <v>113</v>
      </c>
    </row>
    <row r="153" spans="1:6" x14ac:dyDescent="0.25">
      <c r="A153" t="s">
        <v>133</v>
      </c>
      <c r="B153" t="s">
        <v>112</v>
      </c>
      <c r="C153" t="s">
        <v>12</v>
      </c>
      <c r="D153" t="s">
        <v>13</v>
      </c>
      <c r="E153" t="s">
        <v>14</v>
      </c>
      <c r="F153" t="s">
        <v>15</v>
      </c>
    </row>
    <row r="154" spans="1:6" x14ac:dyDescent="0.25">
      <c r="A154" t="s">
        <v>116</v>
      </c>
      <c r="B154" t="s">
        <v>114</v>
      </c>
      <c r="C154" t="s">
        <v>125</v>
      </c>
      <c r="D154" s="4">
        <f>F29</f>
        <v>0</v>
      </c>
      <c r="E154">
        <v>4</v>
      </c>
      <c r="F154" s="4">
        <f>D154*E154</f>
        <v>0</v>
      </c>
    </row>
    <row r="155" spans="1:6" x14ac:dyDescent="0.25">
      <c r="A155" t="s">
        <v>117</v>
      </c>
      <c r="B155" t="s">
        <v>115</v>
      </c>
      <c r="C155" t="s">
        <v>125</v>
      </c>
      <c r="D155" s="4">
        <f>F44</f>
        <v>0</v>
      </c>
      <c r="E155">
        <v>4</v>
      </c>
      <c r="F155" s="4">
        <f t="shared" ref="F155:F161" si="14">D155*E155</f>
        <v>0</v>
      </c>
    </row>
    <row r="156" spans="1:6" x14ac:dyDescent="0.25">
      <c r="A156" t="s">
        <v>118</v>
      </c>
      <c r="B156" t="s">
        <v>124</v>
      </c>
      <c r="C156" t="s">
        <v>125</v>
      </c>
      <c r="D156" s="4">
        <f>F62</f>
        <v>0</v>
      </c>
      <c r="E156">
        <v>1</v>
      </c>
      <c r="F156" s="4">
        <f t="shared" si="14"/>
        <v>0</v>
      </c>
    </row>
    <row r="157" spans="1:6" x14ac:dyDescent="0.25">
      <c r="A157" t="s">
        <v>119</v>
      </c>
      <c r="B157" t="s">
        <v>126</v>
      </c>
      <c r="C157" t="s">
        <v>125</v>
      </c>
      <c r="D157" s="4">
        <f>F77</f>
        <v>0</v>
      </c>
      <c r="E157">
        <v>1</v>
      </c>
      <c r="F157" s="4">
        <f t="shared" si="14"/>
        <v>0</v>
      </c>
    </row>
    <row r="158" spans="1:6" x14ac:dyDescent="0.25">
      <c r="A158" t="s">
        <v>120</v>
      </c>
      <c r="B158" t="s">
        <v>127</v>
      </c>
      <c r="C158" t="s">
        <v>131</v>
      </c>
      <c r="D158" s="4">
        <f>F92</f>
        <v>0</v>
      </c>
      <c r="E158">
        <v>4.25</v>
      </c>
      <c r="F158" s="4">
        <f t="shared" si="14"/>
        <v>0</v>
      </c>
    </row>
    <row r="159" spans="1:6" x14ac:dyDescent="0.25">
      <c r="A159" t="s">
        <v>121</v>
      </c>
      <c r="B159" t="s">
        <v>128</v>
      </c>
      <c r="C159" t="s">
        <v>131</v>
      </c>
      <c r="D159" s="4">
        <f>F99</f>
        <v>0</v>
      </c>
      <c r="E159">
        <v>4.25</v>
      </c>
      <c r="F159" s="4">
        <f t="shared" si="14"/>
        <v>0</v>
      </c>
    </row>
    <row r="160" spans="1:6" x14ac:dyDescent="0.25">
      <c r="A160" t="s">
        <v>122</v>
      </c>
      <c r="B160" t="s">
        <v>129</v>
      </c>
      <c r="C160" t="s">
        <v>131</v>
      </c>
      <c r="D160" s="4">
        <f>F135</f>
        <v>0</v>
      </c>
      <c r="E160">
        <v>4.25</v>
      </c>
      <c r="F160" s="4">
        <f t="shared" si="14"/>
        <v>0</v>
      </c>
    </row>
    <row r="161" spans="1:6" x14ac:dyDescent="0.25">
      <c r="A161" t="s">
        <v>123</v>
      </c>
      <c r="B161" t="s">
        <v>130</v>
      </c>
      <c r="C161" t="s">
        <v>131</v>
      </c>
      <c r="D161" s="4">
        <f>C150</f>
        <v>10000</v>
      </c>
      <c r="E161">
        <v>4.25</v>
      </c>
      <c r="F161" s="4">
        <f t="shared" si="14"/>
        <v>42500</v>
      </c>
    </row>
    <row r="162" spans="1:6" x14ac:dyDescent="0.25">
      <c r="B162" s="2" t="s">
        <v>132</v>
      </c>
      <c r="C162" s="2"/>
      <c r="D162" s="2"/>
      <c r="E162" s="2"/>
      <c r="F162" s="6">
        <f>SUM(F154:F161)</f>
        <v>42500</v>
      </c>
    </row>
  </sheetData>
  <sheetProtection algorithmName="SHA-512" hashValue="FoSSWHGtNwcdzIzEcoM4IU4iDI0yPoBFdVHF9DhOb3g88RP0/pykJJ+u9jtQ8BLASLhibz4EoIzEfsj/TrUhPA==" saltValue="CS+fEOJoVhWslvJjZUI1PQ==" spinCount="100000" sheet="1" objects="1" scenarios="1" selectLockedCells="1"/>
  <mergeCells count="6">
    <mergeCell ref="E9:F9"/>
    <mergeCell ref="E10:F10"/>
    <mergeCell ref="C8:D8"/>
    <mergeCell ref="C9:D9"/>
    <mergeCell ref="C10:D10"/>
    <mergeCell ref="E8:F8"/>
  </mergeCells>
  <pageMargins left="0.7" right="0.7" top="0.75" bottom="0.75" header="0.3" footer="0.3"/>
  <pageSetup paperSize="9" orientation="portrait" horizontalDpi="1200" verticalDpi="1200" r:id="rId1"/>
  <tableParts count="9">
    <tablePart r:id="rId2"/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Jelle de Jong</dc:creator>
  <cp:lastModifiedBy>Jelle de Jong</cp:lastModifiedBy>
  <dcterms:created xsi:type="dcterms:W3CDTF">2015-06-05T18:19:34Z</dcterms:created>
  <dcterms:modified xsi:type="dcterms:W3CDTF">2024-07-11T09:48:48Z</dcterms:modified>
</cp:coreProperties>
</file>