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https://provincieutrecht.sharepoint.com/sites/smnwk-AanbestedingenTeamFacilitair/Gedeelde documenten/Aanbesteding warme dranken automaten/Leidraad en PvE/"/>
    </mc:Choice>
  </mc:AlternateContent>
  <xr:revisionPtr revIDLastSave="702" documentId="8_{203326E9-E550-42F1-ABC7-D8435B649035}" xr6:coauthVersionLast="47" xr6:coauthVersionMax="47" xr10:uidLastSave="{9510A5C2-2071-40A8-97A7-50F0D4DB11D3}"/>
  <bookViews>
    <workbookView xWindow="-110" yWindow="-110" windowWidth="19420" windowHeight="10300" activeTab="3" xr2:uid="{00000000-000D-0000-FFFF-FFFF00000000}"/>
  </bookViews>
  <sheets>
    <sheet name="Voorblad" sheetId="6" r:id="rId1"/>
    <sheet name="Samenvatting" sheetId="2" r:id="rId2"/>
    <sheet name="Vaste kosten" sheetId="3" r:id="rId3"/>
    <sheet name="Variabele kosten" sheetId="4" r:id="rId4"/>
    <sheet name="Onderbouwing tikprijs" sheetId="5" r:id="rId5"/>
    <sheet name="Verplaatsing" sheetId="7"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4" i="5" l="1"/>
  <c r="F23" i="5"/>
  <c r="F22" i="5"/>
  <c r="F21" i="5"/>
  <c r="F11" i="5"/>
  <c r="F12" i="5"/>
  <c r="F13" i="5"/>
  <c r="F14" i="5"/>
  <c r="F15" i="5"/>
  <c r="F16" i="5"/>
  <c r="F17" i="5"/>
  <c r="F18" i="5"/>
  <c r="F19" i="5"/>
  <c r="F20" i="5"/>
  <c r="F25" i="5"/>
  <c r="F26" i="5"/>
  <c r="F27" i="5"/>
  <c r="F28" i="5"/>
  <c r="F29" i="5"/>
  <c r="F30" i="5"/>
  <c r="F25" i="3"/>
  <c r="F24" i="3"/>
  <c r="D11" i="7"/>
  <c r="D10" i="7"/>
  <c r="D20" i="4"/>
  <c r="F18" i="3"/>
  <c r="F17" i="3"/>
  <c r="F37" i="5"/>
  <c r="F36" i="5"/>
  <c r="F35" i="5"/>
  <c r="F34" i="5"/>
  <c r="F10" i="5"/>
  <c r="F9" i="5"/>
  <c r="E7" i="3"/>
  <c r="F7" i="3" s="1"/>
  <c r="E8" i="3"/>
  <c r="F8" i="3" s="1"/>
  <c r="D9" i="3"/>
  <c r="D13" i="3" s="1"/>
  <c r="E13" i="3" s="1"/>
  <c r="F13" i="3" s="1"/>
  <c r="D12" i="4"/>
  <c r="D14" i="4"/>
  <c r="D15" i="4"/>
  <c r="D16" i="4"/>
  <c r="D17" i="4"/>
  <c r="D18" i="4"/>
  <c r="D19" i="4"/>
  <c r="D12" i="7" l="1"/>
  <c r="C7" i="2" s="1"/>
  <c r="D21" i="4"/>
  <c r="D22" i="4" s="1"/>
  <c r="C6" i="2" s="1"/>
  <c r="F26" i="3"/>
  <c r="C10" i="2" s="1"/>
  <c r="F19" i="3"/>
  <c r="F9" i="3"/>
  <c r="F20" i="3" l="1"/>
  <c r="C5" i="2" s="1"/>
  <c r="C8" i="2" s="1"/>
  <c r="C12"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tc={FFDFC68F-D2BF-4C05-AC84-0DE2F15CFD17}</author>
  </authors>
  <commentList>
    <comment ref="F23" authorId="0" shapeId="0" xr:uid="{FFDFC68F-D2BF-4C05-AC84-0DE2F15CFD17}">
      <text>
        <t>[Opmerkingenthread]
U kunt deze opmerkingenthread lezen in uw versie van Excel. Eventuele wijzigingen aan de thread gaan echter verloren als het bestand wordt geopend in een nieuwere versie van Excel. Meer informatie: https://go.microsoft.com/fwlink/?linkid=870924
Opmerking:
    Gaan we deze kopen of huren, eenmalige kosten of ook jaarlijkse kosten opstellen?</t>
      </text>
    </comment>
  </commentList>
</comments>
</file>

<file path=xl/sharedStrings.xml><?xml version="1.0" encoding="utf-8"?>
<sst xmlns="http://schemas.openxmlformats.org/spreadsheetml/2006/main" count="142" uniqueCount="121">
  <si>
    <t>Aanbesteding Warme- en koude dranken voorziening Provincie Utrecht
21167</t>
  </si>
  <si>
    <t xml:space="preserve">Instructies: </t>
  </si>
  <si>
    <t>Inschrijver dient de prijzen in op de gele cellen in de tabbladen vaste kosten, variabele kosten, onderbouwing tikprijs en verplaatsing</t>
  </si>
  <si>
    <t xml:space="preserve">Alle door inschrijver ingevulde tarieven zijn exclusief btw. </t>
  </si>
  <si>
    <t>Alle opgegeven prijzen van de producten dienen te voldoen aan de eisen zoals gesteld in het PvE.</t>
  </si>
  <si>
    <t>De totale kosten looptijd contract in cel C12 in tabblad Samenvatting is de inschrijfprijs van inschrijver voor deze aanbesteding en telt mee voor het onderdeel Gunningscriteria 4: Prijs.</t>
  </si>
  <si>
    <r>
      <t>Tijdens de uitvoering van de overeenkomst brengt de inschrijver de gemiddelde consumptieprijs</t>
    </r>
    <r>
      <rPr>
        <sz val="10"/>
        <rFont val="Calibri"/>
        <family val="2"/>
        <scheme val="minor"/>
      </rPr>
      <t xml:space="preserve"> in cel C12 in tabblad Variabele kosten voor ie</t>
    </r>
    <r>
      <rPr>
        <sz val="10"/>
        <color theme="1"/>
        <rFont val="Calibri"/>
        <family val="2"/>
        <scheme val="minor"/>
      </rPr>
      <t>dere warme drank in rekening. Er is dus één tikprijs voor alle type warme dranken (exclusief heet en koud water, hiervoor mogen geen kosten in rekening worden gebracht).</t>
    </r>
  </si>
  <si>
    <t xml:space="preserve">Alle genoemde aantallen in dit prijzenblad zijn fictief en hieraan kunnen geen rechten worden ontleend. De consumpties en losse artikelen worden verrekend op basis van verbruik middels nacalculatie. De consumpties worden berekend op basis van de daadwerkelijke verbruiksaantallen (tellerstanden van de machines). Inschrijver dient zelf een prognose te maken, hiervoor kan gebruik worden gemaakt van de informatie in het aanbestedingsdocument. </t>
  </si>
  <si>
    <t xml:space="preserve">De inschrijver dient een onderbouwing aan te leveren van de gemiddelde tikprijs in het tabblad Onderbouwing Tikprijs. Deze onderbouwing wordt niet ter beoordeling meegenomen. De provincie dient hieruit te kunnen aflezen op welke wijze de gemiddelde tikprijs is opgebouwd. </t>
  </si>
  <si>
    <t>Indien de inschrijver andere consumptie kan aanbieden dan uitgevraagd in het PvE, is de inschrijver vrij om deze consumpties toe te voegen in de automaat. De inschrijver kan dan in het tabblad onderbouwing zelf de extra consumpties toevoegen onder het kopje optionele toevoegingen. Deze extra consumpties worden niet mee beoordeeld in de aanbesteding.</t>
  </si>
  <si>
    <t xml:space="preserve">Als bijlage aan dit prijzenblad dient inschrijver een assortimentenlijst in waarop kenbaar wordt gemaakt welke producten (losse artikelen) er worden aangeboden. Deze bijlage is vormvrij en wordt niet beoordeeld. Inschrijver kan bijvoorbeeld door middel van productnamen of afbeeldingen aantonen welke artikelen zijn geoffreerd. </t>
  </si>
  <si>
    <t>U dient dit prijzenblad in als Excel file en tevens als PDF file.</t>
  </si>
  <si>
    <t xml:space="preserve">Inschrijver dient bij het indienen van het prijzenblad deze hieronder te hebben ondertekend. </t>
  </si>
  <si>
    <t>Naam Inschrijver</t>
  </si>
  <si>
    <t>Ingevuld door (naam en functie)</t>
  </si>
  <si>
    <t xml:space="preserve">Datum </t>
  </si>
  <si>
    <t>Samenvatting Totale kosten</t>
  </si>
  <si>
    <t>Kostensoort</t>
  </si>
  <si>
    <t>Totale kosten per jaar</t>
  </si>
  <si>
    <t xml:space="preserve">Totale vaste kosten </t>
  </si>
  <si>
    <t>Totale variabele kosten</t>
  </si>
  <si>
    <t>Totale Verplaatsing</t>
  </si>
  <si>
    <t xml:space="preserve">Inschrijfprijs: totale kosten per jaar </t>
  </si>
  <si>
    <t>Eenmalige kosten speciaal meubel bezoekers gebied</t>
  </si>
  <si>
    <t>Totale kosten looptijd contract (incl optiejaren)</t>
  </si>
  <si>
    <t>Vaste kosten</t>
  </si>
  <si>
    <t>Alleen de gele velden invullen</t>
  </si>
  <si>
    <t xml:space="preserve">Huur dranken automaten, eenmalige levering, preventief en correctief onderhoud tijdens looptijd van het contract. </t>
  </si>
  <si>
    <t>Type automaat</t>
  </si>
  <si>
    <t>Naam automaat</t>
  </si>
  <si>
    <t>Kosten per maand per automaat</t>
  </si>
  <si>
    <t>Aantal automaten</t>
  </si>
  <si>
    <t>Totale kosten per maand</t>
  </si>
  <si>
    <t>Automaat zonder onderkast</t>
  </si>
  <si>
    <t>&lt;&lt;naam automaat&gt;&gt;</t>
  </si>
  <si>
    <t>Automaat met onderkast</t>
  </si>
  <si>
    <t>Totaal automaten</t>
  </si>
  <si>
    <t>Full operating service</t>
  </si>
  <si>
    <t>Service en onderhoudskosten per automaat per maand</t>
  </si>
  <si>
    <t>Totale personeelskosten per maand</t>
  </si>
  <si>
    <t>Totale personeelskosten per jaar</t>
  </si>
  <si>
    <t>Personeelskosten operator</t>
  </si>
  <si>
    <t>Circulair verwerken koffiedroes</t>
  </si>
  <si>
    <t>Omschrijving</t>
  </si>
  <si>
    <t>kosten per maand</t>
  </si>
  <si>
    <t>Verwerken koffiedroes</t>
  </si>
  <si>
    <t>Totaal vaste kosten; huur, levering, onderhoud, full operating service en verwerken koffiedroes per jaar</t>
  </si>
  <si>
    <t>Type meubel</t>
  </si>
  <si>
    <t>kosten per meubel</t>
  </si>
  <si>
    <t>Aantal meubels</t>
  </si>
  <si>
    <t>Totale kosten</t>
  </si>
  <si>
    <t>Meubel voor twee automaten</t>
  </si>
  <si>
    <t>Meubel voor 1 automaat</t>
  </si>
  <si>
    <t>Variabele kosten</t>
  </si>
  <si>
    <t xml:space="preserve">Inschrijver biedt twee verschillende soorten koffiebonen aan, voor dezelfde (gemiddelde) consumptieprijs. De namen van de producten dienen in cel A9 en B9 te worden ingevuld. Dit zijn de smaken die worden beoordeeld tijdens de smaak test, waarvan de best beoordeelde smaak gedurende de uitvoering van het contract aangeboden dient te worden in de automaten. </t>
  </si>
  <si>
    <t>De gemiddeld consumptieprijs dient gebaseerd te worden op de automaatinstellingen die inschrijver gaat aanbieden in de smaak test in combinatie met de eisen van deze aanbesteding. De afstellingen die hebben geleid tot het behalen van de smaak test dienen vastgelegd te worden en dienen in de uitvoering van de overeenkomst minimaal gehandhaafd te worden.</t>
  </si>
  <si>
    <t>Aangeboden koffiesoorten</t>
  </si>
  <si>
    <t>Koffieboon 1</t>
  </si>
  <si>
    <t>Koffieboon 2</t>
  </si>
  <si>
    <t>&lt;&lt;naam product&gt;&gt;</t>
  </si>
  <si>
    <t>Tikprijs warme drank</t>
  </si>
  <si>
    <t>Jaarverbruik in eenheden (schatting)</t>
  </si>
  <si>
    <t>Gemiddelde netto consumptieprijs per warme drank</t>
  </si>
  <si>
    <t>Totaalprijs per jaar</t>
  </si>
  <si>
    <t>Opmerking</t>
  </si>
  <si>
    <t xml:space="preserve">Gemiddelde tikprijs per warme drank (ongeacht welk soort, maar exclusief heet en koud water) </t>
  </si>
  <si>
    <t>Losse artikelen (wordt verrekend op nacalculatie)</t>
  </si>
  <si>
    <t>Fictief aantal</t>
  </si>
  <si>
    <t>Nettoprijs per stuk</t>
  </si>
  <si>
    <t xml:space="preserve"> </t>
  </si>
  <si>
    <t>Thee</t>
  </si>
  <si>
    <t>Er dienen minimaal 6 smaken thee aangeboden te worden, voor dezelfde prijs.</t>
  </si>
  <si>
    <t>Melk</t>
  </si>
  <si>
    <t>Suiker</t>
  </si>
  <si>
    <t>Decafé</t>
  </si>
  <si>
    <t>Zoetjes</t>
  </si>
  <si>
    <t>Roerstaafje</t>
  </si>
  <si>
    <t>Soep</t>
  </si>
  <si>
    <t>Totaal losse artikelen</t>
  </si>
  <si>
    <t>Totaalprijs variabele kosten</t>
  </si>
  <si>
    <r>
      <t xml:space="preserve">De consumptieverdeling van de afgelopen jaren staat in </t>
    </r>
    <r>
      <rPr>
        <sz val="10"/>
        <color rgb="FFFF0000"/>
        <rFont val="Calibri"/>
        <family val="2"/>
      </rPr>
      <t>paragraaf 2.3</t>
    </r>
    <r>
      <rPr>
        <sz val="10"/>
        <rFont val="Calibri"/>
        <family val="2"/>
      </rPr>
      <t xml:space="preserve"> van het het Aanbestedingsdocument. Inschrijver kan aan deze verdeling geen rechten ontlenen.</t>
    </r>
  </si>
  <si>
    <t>Artikel</t>
  </si>
  <si>
    <t>Koffie (€)</t>
  </si>
  <si>
    <t>Melktopping (€)</t>
  </si>
  <si>
    <t>Suiker (€)</t>
  </si>
  <si>
    <t>Cacao (€)</t>
  </si>
  <si>
    <t>Nettoprijs per eenheid (consumptieprijs warme drank)</t>
  </si>
  <si>
    <t>Koffie zwart</t>
  </si>
  <si>
    <t>Koffie (+ melk)</t>
  </si>
  <si>
    <t>Koffie (+ plantaardige melk)</t>
  </si>
  <si>
    <t>Koffie (suiker)</t>
  </si>
  <si>
    <t>Koffie (+ melk + suiker*)</t>
  </si>
  <si>
    <t>Koffie (+ plantaardige melk + suiker*)</t>
  </si>
  <si>
    <t>Espresso</t>
  </si>
  <si>
    <t>Espresso + melk</t>
  </si>
  <si>
    <t>Espresso + plantaardige melk</t>
  </si>
  <si>
    <t>Espresso + suiker</t>
  </si>
  <si>
    <t>Espresso + melk + suiker</t>
  </si>
  <si>
    <t>Espresso + plantaardige melk + suiker</t>
  </si>
  <si>
    <t>Latte macchiato</t>
  </si>
  <si>
    <t>Latte macchiato + suiker</t>
  </si>
  <si>
    <t>Latte macchiato plantaardig</t>
  </si>
  <si>
    <t>Latte macchiato plantaardig + suiker</t>
  </si>
  <si>
    <t>Cappuccino</t>
  </si>
  <si>
    <t>Cappuccino + suiker</t>
  </si>
  <si>
    <t>Cappuccino plantaardig</t>
  </si>
  <si>
    <t>Cappuccino plantaardig+ suiker</t>
  </si>
  <si>
    <t xml:space="preserve">Chocolademelk </t>
  </si>
  <si>
    <t>Chocolademelk (plantaardig)</t>
  </si>
  <si>
    <t xml:space="preserve">Optioneel eigen toevoegingen: </t>
  </si>
  <si>
    <t>Verplaatsing</t>
  </si>
  <si>
    <t xml:space="preserve">Inschrijver geeft twee soorten prijzen op. 1 voor verplaatsing binnen hetzelfde gebouw en </t>
  </si>
  <si>
    <t xml:space="preserve">1 voor het verplaatsen buiten het gebouw (andere locactie van Provincie Utrecht). </t>
  </si>
  <si>
    <t xml:space="preserve">Aantallen zijn fictief, hieraan kan de inschrijver geen rechten ontlenen. </t>
  </si>
  <si>
    <t>Los onderdeel</t>
  </si>
  <si>
    <t>kosten per apparaat</t>
  </si>
  <si>
    <t>Aantal gedurende contractperiode</t>
  </si>
  <si>
    <t>Totaal</t>
  </si>
  <si>
    <t>Verplaatsing binnen het gebouw</t>
  </si>
  <si>
    <t>Verplaatsing buiten het gebouw</t>
  </si>
  <si>
    <t>aangeboden hoeveelheid (gram)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</si>
</sst>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164" formatCode="_-[$€]\ * #,##0.00_-;_-[$€]\ * #,##0.00\-;_-[$€]\ * &quot;-&quot;??_-;_-@_-"/>
    <numFmt numFmtId="165" formatCode="&quot;€&quot;\ #,##0_-"/>
    <numFmt numFmtId="166" formatCode="_-&quot;€&quot;\ * #,##0_-;_-&quot;€&quot;\ * #,##0\-;_-&quot;€&quot;\ * &quot;-&quot;_-;_-@_-"/>
    <numFmt numFmtId="167" formatCode="_-&quot;€&quot;\ * #,##0.00_-;\-&quot;€&quot;\ * #,##0.00_-;_-&quot;€&quot;\ * &quot;-&quot;??_-;_-@_-"/>
    <numFmt numFmtId="168" formatCode="_ [$€-413]\ * #,##0.00_ ;_ [$€-413]\ * \-#,##0.00_ ;_ [$€-413]\ * &quot;-&quot;??_ ;_ @_ "/>
    <numFmt numFmtId="169" formatCode="#,##0.0"/>
    <numFmt numFmtId="170" formatCode="_ [$€-2]\ * #,##0.00_ ;_ [$€-2]\ * \-#,##0.00_ ;_ [$€-2]\ * &quot;-&quot;??_ ;_ @_ "/>
    <numFmt numFmtId="171" formatCode="&quot;€&quot;\ #,##0.00"/>
  </numFmts>
  <fonts count="21" x14ac:knownFonts="1">
    <font>
      <sz val="11"/>
      <color theme="1"/>
      <name val="Calibri"/>
      <family val="2"/>
      <scheme val="minor"/>
    </font>
    <font>
      <sz val="11"/>
      <color theme="1"/>
      <name val="Calibri"/>
      <family val="2"/>
      <scheme val="minor"/>
    </font>
    <font>
      <sz val="10"/>
      <name val="Arial"/>
      <family val="2"/>
    </font>
    <font>
      <b/>
      <sz val="10"/>
      <color indexed="9"/>
      <name val="Calibri"/>
      <family val="2"/>
    </font>
    <font>
      <sz val="10"/>
      <name val="Calibri"/>
      <family val="2"/>
    </font>
    <font>
      <b/>
      <sz val="14"/>
      <name val="Calibri"/>
      <family val="2"/>
    </font>
    <font>
      <b/>
      <sz val="12"/>
      <name val="Calibri"/>
      <family val="2"/>
    </font>
    <font>
      <b/>
      <sz val="10"/>
      <name val="Calibri"/>
      <family val="2"/>
    </font>
    <font>
      <b/>
      <sz val="10"/>
      <color rgb="FFFF0000"/>
      <name val="Calibri"/>
      <family val="2"/>
    </font>
    <font>
      <b/>
      <sz val="16"/>
      <name val="Calibri"/>
      <family val="2"/>
    </font>
    <font>
      <b/>
      <sz val="11"/>
      <color indexed="9"/>
      <name val="Calibri"/>
      <family val="2"/>
    </font>
    <font>
      <sz val="10"/>
      <color rgb="FFFF0000"/>
      <name val="Calibri"/>
      <family val="2"/>
    </font>
    <font>
      <sz val="10"/>
      <color theme="0"/>
      <name val="Calibri"/>
      <family val="2"/>
    </font>
    <font>
      <sz val="10"/>
      <color theme="1"/>
      <name val="Calibri"/>
      <family val="2"/>
    </font>
    <font>
      <b/>
      <sz val="10"/>
      <color theme="1"/>
      <name val="Calibri"/>
      <family val="2"/>
    </font>
    <font>
      <b/>
      <sz val="10"/>
      <color theme="0"/>
      <name val="Calibri"/>
      <family val="2"/>
    </font>
    <font>
      <sz val="10"/>
      <color theme="1"/>
      <name val="Calibri"/>
      <family val="2"/>
      <scheme val="minor"/>
    </font>
    <font>
      <sz val="10"/>
      <name val="Corbel"/>
      <family val="2"/>
    </font>
    <font>
      <b/>
      <sz val="14"/>
      <color theme="1"/>
      <name val="Calibri"/>
      <family val="2"/>
      <scheme val="minor"/>
    </font>
    <font>
      <b/>
      <sz val="10"/>
      <color theme="1"/>
      <name val="Calibri"/>
      <family val="2"/>
      <scheme val="minor"/>
    </font>
    <font>
      <sz val="10"/>
      <name val="Calibri"/>
      <family val="2"/>
      <scheme val="minor"/>
    </font>
  </fonts>
  <fills count="11">
    <fill>
      <patternFill patternType="none"/>
    </fill>
    <fill>
      <patternFill patternType="gray125"/>
    </fill>
    <fill>
      <patternFill patternType="solid">
        <fgColor rgb="FF0070C0"/>
        <bgColor indexed="64"/>
      </patternFill>
    </fill>
    <fill>
      <patternFill patternType="solid">
        <fgColor indexed="44"/>
        <bgColor indexed="64"/>
      </patternFill>
    </fill>
    <fill>
      <patternFill patternType="solid">
        <fgColor rgb="FFFFFF00"/>
        <bgColor indexed="64"/>
      </patternFill>
    </fill>
    <fill>
      <patternFill patternType="solid">
        <fgColor rgb="FF99CCFF"/>
        <bgColor indexed="64"/>
      </patternFill>
    </fill>
    <fill>
      <patternFill patternType="solid">
        <fgColor indexed="22"/>
        <bgColor indexed="64"/>
      </patternFill>
    </fill>
    <fill>
      <patternFill patternType="solid">
        <fgColor rgb="FFFFC000"/>
        <bgColor indexed="64"/>
      </patternFill>
    </fill>
    <fill>
      <patternFill patternType="solid">
        <fgColor rgb="FFFFFFFF"/>
        <bgColor rgb="FF000000"/>
      </patternFill>
    </fill>
    <fill>
      <patternFill patternType="solid">
        <fgColor rgb="FFFFFF00"/>
        <bgColor rgb="FF000000"/>
      </patternFill>
    </fill>
    <fill>
      <patternFill patternType="solid">
        <fgColor theme="0" tint="-0.249977111117893"/>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style="thin">
        <color theme="1"/>
      </top>
      <bottom/>
      <diagonal/>
    </border>
    <border>
      <left/>
      <right style="thin">
        <color indexed="64"/>
      </right>
      <top style="thin">
        <color theme="1"/>
      </top>
      <bottom/>
      <diagonal/>
    </border>
    <border>
      <left style="thin">
        <color indexed="64"/>
      </left>
      <right/>
      <top/>
      <bottom style="thin">
        <color theme="1"/>
      </bottom>
      <diagonal/>
    </border>
    <border>
      <left/>
      <right style="thin">
        <color indexed="64"/>
      </right>
      <top/>
      <bottom style="thin">
        <color theme="1"/>
      </bottom>
      <diagonal/>
    </border>
    <border>
      <left/>
      <right/>
      <top style="thin">
        <color indexed="64"/>
      </top>
      <bottom/>
      <diagonal/>
    </border>
    <border>
      <left/>
      <right style="thin">
        <color indexed="64"/>
      </right>
      <top style="thin">
        <color indexed="64"/>
      </top>
      <bottom/>
      <diagonal/>
    </border>
    <border>
      <left/>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indexed="64"/>
      </right>
      <top style="thin">
        <color theme="1"/>
      </top>
      <bottom style="thin">
        <color theme="1"/>
      </bottom>
      <diagonal/>
    </border>
    <border>
      <left/>
      <right/>
      <top style="thin">
        <color rgb="FFFF0000"/>
      </top>
      <bottom/>
      <diagonal/>
    </border>
    <border>
      <left/>
      <right style="thin">
        <color rgb="FFFF0000"/>
      </right>
      <top style="thin">
        <color rgb="FFFF0000"/>
      </top>
      <bottom/>
      <diagonal/>
    </border>
    <border>
      <left/>
      <right style="thin">
        <color rgb="FFFF0000"/>
      </right>
      <top/>
      <bottom/>
      <diagonal/>
    </border>
    <border>
      <left style="thin">
        <color theme="1"/>
      </left>
      <right/>
      <top/>
      <bottom style="thin">
        <color theme="1"/>
      </bottom>
      <diagonal/>
    </border>
    <border>
      <left style="thin">
        <color theme="1"/>
      </left>
      <right style="thin">
        <color theme="1"/>
      </right>
      <top style="thin">
        <color theme="1"/>
      </top>
      <bottom style="thin">
        <color theme="1"/>
      </bottom>
      <diagonal/>
    </border>
    <border>
      <left/>
      <right/>
      <top/>
      <bottom style="thin">
        <color rgb="FFFF0000"/>
      </bottom>
      <diagonal/>
    </border>
    <border>
      <left/>
      <right style="thin">
        <color rgb="FFFF0000"/>
      </right>
      <top/>
      <bottom style="thin">
        <color rgb="FFFF0000"/>
      </bottom>
      <diagonal/>
    </border>
    <border>
      <left style="thin">
        <color indexed="64"/>
      </left>
      <right style="thin">
        <color indexed="64"/>
      </right>
      <top/>
      <bottom/>
      <diagonal/>
    </border>
    <border>
      <left style="thin">
        <color indexed="64"/>
      </left>
      <right/>
      <top/>
      <bottom/>
      <diagonal/>
    </border>
    <border>
      <left style="thin">
        <color theme="1"/>
      </left>
      <right style="thin">
        <color indexed="64"/>
      </right>
      <top style="thin">
        <color theme="1"/>
      </top>
      <bottom style="thin">
        <color indexed="64"/>
      </bottom>
      <diagonal/>
    </border>
    <border>
      <left style="thin">
        <color indexed="64"/>
      </left>
      <right style="thin">
        <color theme="1"/>
      </right>
      <top style="thin">
        <color theme="1"/>
      </top>
      <bottom/>
      <diagonal/>
    </border>
    <border>
      <left/>
      <right style="thin">
        <color indexed="64"/>
      </right>
      <top/>
      <bottom/>
      <diagonal/>
    </border>
    <border>
      <left style="thin">
        <color indexed="64"/>
      </left>
      <right/>
      <top/>
      <bottom style="thin">
        <color indexed="64"/>
      </bottom>
      <diagonal/>
    </border>
  </borders>
  <cellStyleXfs count="3">
    <xf numFmtId="0" fontId="0" fillId="0" borderId="0"/>
    <xf numFmtId="44" fontId="1" fillId="0" borderId="0" applyFont="0" applyFill="0" applyBorder="0" applyAlignment="0" applyProtection="0"/>
    <xf numFmtId="164" fontId="2" fillId="0" borderId="0" applyFont="0" applyFill="0" applyBorder="0" applyAlignment="0" applyProtection="0"/>
  </cellStyleXfs>
  <cellXfs count="168">
    <xf numFmtId="0" fontId="0" fillId="0" borderId="0" xfId="0"/>
    <xf numFmtId="0" fontId="0" fillId="0" borderId="0" xfId="0" applyAlignment="1">
      <alignment wrapText="1"/>
    </xf>
    <xf numFmtId="0" fontId="4" fillId="0" borderId="0" xfId="0" applyFont="1" applyAlignment="1">
      <alignment vertical="top" wrapText="1"/>
    </xf>
    <xf numFmtId="165" fontId="4" fillId="0" borderId="0" xfId="0" applyNumberFormat="1" applyFont="1" applyAlignment="1">
      <alignment vertical="top" wrapText="1"/>
    </xf>
    <xf numFmtId="0" fontId="6" fillId="0" borderId="0" xfId="0" applyFont="1" applyAlignment="1">
      <alignment horizontal="left" vertical="top" wrapText="1"/>
    </xf>
    <xf numFmtId="0" fontId="3" fillId="2" borderId="2" xfId="0" applyFont="1" applyFill="1" applyBorder="1" applyAlignment="1">
      <alignment vertical="top" wrapText="1"/>
    </xf>
    <xf numFmtId="0" fontId="3" fillId="2" borderId="8" xfId="0" applyFont="1" applyFill="1" applyBorder="1" applyAlignment="1">
      <alignment vertical="top" wrapText="1"/>
    </xf>
    <xf numFmtId="165" fontId="3" fillId="2" borderId="2" xfId="0" applyNumberFormat="1" applyFont="1" applyFill="1" applyBorder="1" applyAlignment="1">
      <alignment horizontal="left" vertical="top" wrapText="1"/>
    </xf>
    <xf numFmtId="0" fontId="7" fillId="3" borderId="1" xfId="0" applyFont="1" applyFill="1" applyBorder="1" applyAlignment="1">
      <alignment horizontal="left" vertical="top" wrapText="1"/>
    </xf>
    <xf numFmtId="0" fontId="7" fillId="4" borderId="1" xfId="0" applyFont="1" applyFill="1" applyBorder="1" applyAlignment="1">
      <alignment horizontal="center" vertical="top" wrapText="1"/>
    </xf>
    <xf numFmtId="44" fontId="4" fillId="4" borderId="1" xfId="1" applyFont="1" applyFill="1" applyBorder="1" applyAlignment="1">
      <alignment horizontal="center" vertical="top" wrapText="1"/>
    </xf>
    <xf numFmtId="0" fontId="4" fillId="3" borderId="1" xfId="0" applyFont="1" applyFill="1" applyBorder="1" applyAlignment="1">
      <alignment horizontal="center" vertical="top" wrapText="1"/>
    </xf>
    <xf numFmtId="165" fontId="4" fillId="5" borderId="1" xfId="0" applyNumberFormat="1" applyFont="1" applyFill="1" applyBorder="1" applyAlignment="1">
      <alignment horizontal="center" vertical="top" wrapText="1"/>
    </xf>
    <xf numFmtId="165" fontId="4" fillId="0" borderId="1" xfId="0" applyNumberFormat="1" applyFont="1" applyBorder="1" applyAlignment="1">
      <alignment horizontal="center" vertical="top" wrapText="1"/>
    </xf>
    <xf numFmtId="0" fontId="4" fillId="5" borderId="1" xfId="0" applyFont="1" applyFill="1" applyBorder="1" applyAlignment="1">
      <alignment horizontal="center" vertical="top" wrapText="1"/>
    </xf>
    <xf numFmtId="0" fontId="7" fillId="0" borderId="0" xfId="0" applyFont="1" applyAlignment="1">
      <alignment vertical="top" wrapText="1"/>
    </xf>
    <xf numFmtId="165" fontId="7" fillId="6" borderId="3" xfId="0" applyNumberFormat="1" applyFont="1" applyFill="1" applyBorder="1" applyAlignment="1">
      <alignment horizontal="center" vertical="top" wrapText="1"/>
    </xf>
    <xf numFmtId="0" fontId="3" fillId="2" borderId="9" xfId="0" applyFont="1" applyFill="1" applyBorder="1" applyAlignment="1">
      <alignment vertical="top" wrapText="1"/>
    </xf>
    <xf numFmtId="0" fontId="3" fillId="2" borderId="10" xfId="0" applyFont="1" applyFill="1" applyBorder="1" applyAlignment="1">
      <alignment vertical="top" wrapText="1"/>
    </xf>
    <xf numFmtId="166" fontId="3" fillId="2" borderId="8" xfId="0" applyNumberFormat="1" applyFont="1" applyFill="1" applyBorder="1" applyAlignment="1">
      <alignment horizontal="left" vertical="top" wrapText="1"/>
    </xf>
    <xf numFmtId="166" fontId="3" fillId="2" borderId="8" xfId="0" applyNumberFormat="1" applyFont="1" applyFill="1" applyBorder="1" applyAlignment="1">
      <alignment vertical="top" wrapText="1"/>
    </xf>
    <xf numFmtId="166" fontId="4" fillId="0" borderId="0" xfId="0" applyNumberFormat="1" applyFont="1" applyAlignment="1">
      <alignment vertical="top" wrapText="1"/>
    </xf>
    <xf numFmtId="0" fontId="3" fillId="2" borderId="4" xfId="0" applyFont="1" applyFill="1" applyBorder="1" applyAlignment="1">
      <alignment vertical="top" wrapText="1"/>
    </xf>
    <xf numFmtId="3" fontId="4" fillId="0" borderId="0" xfId="0" applyNumberFormat="1" applyFont="1"/>
    <xf numFmtId="167" fontId="4" fillId="0" borderId="0" xfId="0" applyNumberFormat="1" applyFont="1" applyAlignment="1">
      <alignment horizontal="left" vertical="top"/>
    </xf>
    <xf numFmtId="168" fontId="4" fillId="0" borderId="0" xfId="0" applyNumberFormat="1" applyFont="1" applyAlignment="1">
      <alignment horizontal="left" vertical="top"/>
    </xf>
    <xf numFmtId="0" fontId="4" fillId="0" borderId="0" xfId="0" applyFont="1" applyAlignment="1">
      <alignment horizontal="left" vertical="top"/>
    </xf>
    <xf numFmtId="167" fontId="4" fillId="0" borderId="0" xfId="0" applyNumberFormat="1" applyFont="1" applyAlignment="1">
      <alignment vertical="top" wrapText="1"/>
    </xf>
    <xf numFmtId="0" fontId="7" fillId="4" borderId="1" xfId="0" applyFont="1" applyFill="1" applyBorder="1" applyAlignment="1">
      <alignment wrapText="1"/>
    </xf>
    <xf numFmtId="0" fontId="7" fillId="0" borderId="0" xfId="0" applyFont="1" applyAlignment="1">
      <alignment wrapText="1"/>
    </xf>
    <xf numFmtId="0" fontId="7" fillId="0" borderId="0" xfId="0" applyFont="1" applyAlignment="1">
      <alignment horizontal="center" wrapText="1"/>
    </xf>
    <xf numFmtId="0" fontId="4" fillId="0" borderId="0" xfId="0" applyFont="1" applyAlignment="1">
      <alignment horizontal="left" vertical="top" wrapText="1"/>
    </xf>
    <xf numFmtId="0" fontId="10" fillId="2" borderId="1" xfId="0" applyFont="1" applyFill="1" applyBorder="1" applyAlignment="1">
      <alignment vertical="top" wrapText="1"/>
    </xf>
    <xf numFmtId="3" fontId="3" fillId="2" borderId="1" xfId="0" applyNumberFormat="1" applyFont="1" applyFill="1" applyBorder="1" applyAlignment="1">
      <alignment horizontal="center" wrapText="1"/>
    </xf>
    <xf numFmtId="0" fontId="3" fillId="2" borderId="1" xfId="0" applyFont="1" applyFill="1" applyBorder="1" applyAlignment="1">
      <alignment horizontal="left" vertical="top" wrapText="1"/>
    </xf>
    <xf numFmtId="168" fontId="3" fillId="2" borderId="1" xfId="0" applyNumberFormat="1" applyFont="1" applyFill="1" applyBorder="1" applyAlignment="1">
      <alignment horizontal="left" vertical="top" wrapText="1"/>
    </xf>
    <xf numFmtId="0" fontId="7" fillId="3" borderId="1" xfId="0" applyFont="1" applyFill="1" applyBorder="1" applyAlignment="1">
      <alignment vertical="top" wrapText="1"/>
    </xf>
    <xf numFmtId="3" fontId="7" fillId="7" borderId="1" xfId="0" applyNumberFormat="1" applyFont="1" applyFill="1" applyBorder="1" applyAlignment="1">
      <alignment horizontal="center" vertical="top" wrapText="1"/>
    </xf>
    <xf numFmtId="44" fontId="4" fillId="4" borderId="1" xfId="1" applyFont="1" applyFill="1" applyBorder="1" applyAlignment="1">
      <alignment vertical="top" wrapText="1"/>
    </xf>
    <xf numFmtId="168" fontId="7" fillId="0" borderId="1" xfId="1" applyNumberFormat="1" applyFont="1" applyFill="1" applyBorder="1" applyAlignment="1">
      <alignment horizontal="left" vertical="top" wrapText="1"/>
    </xf>
    <xf numFmtId="0" fontId="8" fillId="3" borderId="1" xfId="0" applyFont="1" applyFill="1" applyBorder="1" applyAlignment="1">
      <alignment vertical="top" wrapText="1"/>
    </xf>
    <xf numFmtId="0" fontId="11" fillId="0" borderId="0" xfId="0" applyFont="1" applyAlignment="1">
      <alignment vertical="top" wrapText="1"/>
    </xf>
    <xf numFmtId="0" fontId="3" fillId="2" borderId="1" xfId="0" applyFont="1" applyFill="1" applyBorder="1" applyAlignment="1">
      <alignment horizontal="center" vertical="top" wrapText="1"/>
    </xf>
    <xf numFmtId="0" fontId="7" fillId="3" borderId="1" xfId="0" applyFont="1" applyFill="1" applyBorder="1" applyAlignment="1">
      <alignment wrapText="1"/>
    </xf>
    <xf numFmtId="3" fontId="7" fillId="7" borderId="1" xfId="0" applyNumberFormat="1" applyFont="1" applyFill="1" applyBorder="1" applyAlignment="1">
      <alignment horizontal="center" wrapText="1"/>
    </xf>
    <xf numFmtId="44" fontId="4" fillId="4" borderId="15" xfId="1" applyFont="1" applyFill="1" applyBorder="1" applyAlignment="1">
      <alignment vertical="top" wrapText="1"/>
    </xf>
    <xf numFmtId="168" fontId="4" fillId="0" borderId="1" xfId="0" applyNumberFormat="1" applyFont="1" applyBorder="1" applyAlignment="1">
      <alignment horizontal="center" vertical="top" wrapText="1"/>
    </xf>
    <xf numFmtId="167" fontId="12" fillId="0" borderId="0" xfId="0" applyNumberFormat="1" applyFont="1" applyAlignment="1">
      <alignment vertical="top" wrapText="1"/>
    </xf>
    <xf numFmtId="168" fontId="3" fillId="0" borderId="0" xfId="0" applyNumberFormat="1" applyFont="1" applyAlignment="1">
      <alignment horizontal="right" vertical="top" wrapText="1"/>
    </xf>
    <xf numFmtId="168" fontId="7" fillId="0" borderId="0" xfId="1" applyNumberFormat="1" applyFont="1" applyFill="1" applyBorder="1" applyAlignment="1">
      <alignment horizontal="left" vertical="top" wrapText="1"/>
    </xf>
    <xf numFmtId="168" fontId="7" fillId="0" borderId="0" xfId="1" applyNumberFormat="1" applyFont="1" applyFill="1" applyBorder="1" applyAlignment="1">
      <alignment vertical="top" wrapText="1"/>
    </xf>
    <xf numFmtId="0" fontId="3" fillId="2" borderId="26" xfId="0" applyFont="1" applyFill="1" applyBorder="1" applyAlignment="1">
      <alignment horizontal="center" vertical="top" wrapText="1"/>
    </xf>
    <xf numFmtId="0" fontId="4" fillId="0" borderId="0" xfId="0" applyFont="1" applyAlignment="1">
      <alignment vertical="center" wrapText="1"/>
    </xf>
    <xf numFmtId="0" fontId="7" fillId="0" borderId="0" xfId="0" applyFont="1" applyAlignment="1">
      <alignment vertical="center" wrapText="1"/>
    </xf>
    <xf numFmtId="3" fontId="4" fillId="0" borderId="0" xfId="0" applyNumberFormat="1" applyFont="1" applyAlignment="1">
      <alignment vertical="center" wrapText="1"/>
    </xf>
    <xf numFmtId="169" fontId="4"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67" fontId="4" fillId="0" borderId="0" xfId="0" applyNumberFormat="1" applyFont="1" applyAlignment="1">
      <alignment horizontal="center" vertical="center" wrapText="1"/>
    </xf>
    <xf numFmtId="3" fontId="3" fillId="2" borderId="1" xfId="0" applyNumberFormat="1" applyFont="1" applyFill="1" applyBorder="1" applyAlignment="1">
      <alignment horizontal="left" vertical="top" wrapText="1"/>
    </xf>
    <xf numFmtId="0" fontId="7" fillId="3" borderId="1" xfId="0" applyFont="1" applyFill="1" applyBorder="1" applyAlignment="1">
      <alignment vertical="center" wrapText="1"/>
    </xf>
    <xf numFmtId="44" fontId="4" fillId="4" borderId="1" xfId="0" applyNumberFormat="1" applyFont="1" applyFill="1" applyBorder="1" applyAlignment="1">
      <alignment horizontal="center" vertical="center" wrapText="1"/>
    </xf>
    <xf numFmtId="169" fontId="4" fillId="0" borderId="1" xfId="0" applyNumberFormat="1" applyFont="1" applyBorder="1" applyAlignment="1">
      <alignment horizontal="center" vertical="center" wrapText="1"/>
    </xf>
    <xf numFmtId="168" fontId="4" fillId="4" borderId="1" xfId="1" applyNumberFormat="1" applyFont="1" applyFill="1" applyBorder="1" applyAlignment="1">
      <alignment horizontal="center" vertical="center" wrapText="1"/>
    </xf>
    <xf numFmtId="0" fontId="7" fillId="3" borderId="2" xfId="0" applyFont="1" applyFill="1" applyBorder="1" applyAlignment="1">
      <alignment vertical="top" wrapText="1"/>
    </xf>
    <xf numFmtId="168" fontId="4" fillId="0" borderId="0" xfId="1" applyNumberFormat="1" applyFont="1" applyFill="1" applyBorder="1" applyAlignment="1">
      <alignment horizontal="center" vertical="center" wrapText="1"/>
    </xf>
    <xf numFmtId="0" fontId="11" fillId="0" borderId="0" xfId="0" applyFont="1" applyAlignment="1">
      <alignment horizontal="left" vertical="center" wrapText="1"/>
    </xf>
    <xf numFmtId="0" fontId="7" fillId="0" borderId="19" xfId="0" applyFont="1" applyBorder="1" applyAlignment="1">
      <alignment vertical="center" wrapText="1"/>
    </xf>
    <xf numFmtId="169" fontId="4" fillId="0" borderId="19" xfId="0" applyNumberFormat="1" applyFont="1" applyBorder="1" applyAlignment="1">
      <alignment horizontal="center" vertical="center" wrapText="1"/>
    </xf>
    <xf numFmtId="168" fontId="4" fillId="0" borderId="19" xfId="1" applyNumberFormat="1" applyFont="1" applyFill="1" applyBorder="1" applyAlignment="1">
      <alignment horizontal="center" vertical="center" wrapText="1"/>
    </xf>
    <xf numFmtId="0" fontId="11" fillId="0" borderId="20" xfId="0" applyFont="1" applyBorder="1" applyAlignment="1">
      <alignment horizontal="left" vertical="center" wrapText="1"/>
    </xf>
    <xf numFmtId="0" fontId="3" fillId="2" borderId="3" xfId="0" applyFont="1" applyFill="1" applyBorder="1" applyAlignment="1">
      <alignment horizontal="left" vertical="top" wrapText="1"/>
    </xf>
    <xf numFmtId="0" fontId="4" fillId="0" borderId="21" xfId="0" applyFont="1" applyBorder="1" applyAlignment="1">
      <alignment vertical="center" wrapText="1"/>
    </xf>
    <xf numFmtId="0" fontId="7" fillId="4" borderId="1" xfId="0" applyFont="1" applyFill="1" applyBorder="1" applyAlignment="1" applyProtection="1">
      <alignment vertical="center" wrapText="1"/>
      <protection locked="0"/>
    </xf>
    <xf numFmtId="44" fontId="4" fillId="4" borderId="1" xfId="1" applyFont="1" applyFill="1" applyBorder="1" applyAlignment="1">
      <alignment horizontal="center" vertical="center" wrapText="1"/>
    </xf>
    <xf numFmtId="0" fontId="7" fillId="0" borderId="24" xfId="0" applyFont="1" applyBorder="1" applyAlignment="1">
      <alignment vertical="center" wrapText="1"/>
    </xf>
    <xf numFmtId="3" fontId="4" fillId="0" borderId="24" xfId="0" applyNumberFormat="1" applyFont="1" applyBorder="1" applyAlignment="1">
      <alignment vertical="center" wrapText="1"/>
    </xf>
    <xf numFmtId="169" fontId="4" fillId="0" borderId="24" xfId="0" applyNumberFormat="1" applyFont="1" applyBorder="1" applyAlignment="1">
      <alignment vertical="center" wrapText="1"/>
    </xf>
    <xf numFmtId="3" fontId="4" fillId="0" borderId="24" xfId="0" applyNumberFormat="1" applyFont="1" applyBorder="1" applyAlignment="1">
      <alignment horizontal="center" vertical="center" wrapText="1"/>
    </xf>
    <xf numFmtId="167" fontId="4" fillId="0" borderId="25" xfId="0" applyNumberFormat="1" applyFont="1" applyBorder="1" applyAlignment="1">
      <alignment vertical="center" wrapText="1"/>
    </xf>
    <xf numFmtId="169" fontId="4" fillId="0" borderId="0" xfId="0" applyNumberFormat="1" applyFont="1" applyAlignment="1">
      <alignment vertical="center" wrapText="1"/>
    </xf>
    <xf numFmtId="167" fontId="4" fillId="0" borderId="0" xfId="0" applyNumberFormat="1" applyFont="1" applyAlignment="1">
      <alignment vertical="center" wrapText="1"/>
    </xf>
    <xf numFmtId="0" fontId="7" fillId="0" borderId="0" xfId="0" applyFont="1" applyAlignment="1">
      <alignment horizontal="left" vertical="top"/>
    </xf>
    <xf numFmtId="0" fontId="5" fillId="0" borderId="0" xfId="0" applyFont="1" applyAlignment="1">
      <alignment vertical="top" wrapText="1"/>
    </xf>
    <xf numFmtId="0" fontId="7" fillId="4" borderId="0" xfId="0" applyFont="1" applyFill="1" applyAlignment="1">
      <alignment vertical="top" wrapText="1"/>
    </xf>
    <xf numFmtId="0" fontId="7" fillId="0" borderId="0" xfId="0" applyFont="1"/>
    <xf numFmtId="0" fontId="7" fillId="0" borderId="0" xfId="0" applyFont="1" applyAlignment="1">
      <alignment horizontal="left" vertical="top" wrapText="1"/>
    </xf>
    <xf numFmtId="0" fontId="13" fillId="0" borderId="0" xfId="0" applyFont="1"/>
    <xf numFmtId="0" fontId="14" fillId="0" borderId="0" xfId="0" applyFont="1"/>
    <xf numFmtId="0" fontId="13" fillId="0" borderId="1" xfId="0" applyFont="1" applyBorder="1"/>
    <xf numFmtId="0" fontId="13" fillId="0" borderId="1" xfId="0" applyFont="1" applyBorder="1" applyAlignment="1">
      <alignment horizontal="center"/>
    </xf>
    <xf numFmtId="0" fontId="3" fillId="2" borderId="1" xfId="0" applyFont="1" applyFill="1" applyBorder="1" applyAlignment="1">
      <alignment vertical="top" wrapText="1"/>
    </xf>
    <xf numFmtId="165" fontId="10" fillId="2" borderId="2" xfId="0" applyNumberFormat="1" applyFont="1" applyFill="1" applyBorder="1" applyAlignment="1">
      <alignment vertical="top" wrapText="1"/>
    </xf>
    <xf numFmtId="0" fontId="7" fillId="3" borderId="28" xfId="0" applyFont="1" applyFill="1" applyBorder="1" applyAlignment="1">
      <alignment vertical="top" wrapText="1"/>
    </xf>
    <xf numFmtId="0" fontId="7" fillId="6" borderId="22" xfId="0" applyFont="1" applyFill="1" applyBorder="1" applyAlignment="1">
      <alignment vertical="top" wrapText="1"/>
    </xf>
    <xf numFmtId="44" fontId="8" fillId="0" borderId="0" xfId="1" applyFont="1" applyFill="1" applyBorder="1" applyAlignment="1">
      <alignment vertical="top" wrapText="1"/>
    </xf>
    <xf numFmtId="0" fontId="17" fillId="8" borderId="1" xfId="0" applyFont="1" applyFill="1" applyBorder="1" applyAlignment="1">
      <alignment vertical="center"/>
    </xf>
    <xf numFmtId="0" fontId="7" fillId="0" borderId="11" xfId="0" applyFont="1" applyBorder="1" applyAlignment="1">
      <alignment vertical="top" wrapText="1"/>
    </xf>
    <xf numFmtId="0" fontId="4" fillId="0" borderId="0" xfId="0" applyFont="1" applyAlignment="1">
      <alignment horizontal="center" vertical="top" wrapText="1"/>
    </xf>
    <xf numFmtId="0" fontId="7" fillId="3" borderId="8" xfId="0" applyFont="1" applyFill="1" applyBorder="1" applyAlignment="1">
      <alignment wrapText="1"/>
    </xf>
    <xf numFmtId="3" fontId="7" fillId="7" borderId="13" xfId="0" applyNumberFormat="1" applyFont="1" applyFill="1" applyBorder="1" applyAlignment="1">
      <alignment horizontal="center" wrapText="1"/>
    </xf>
    <xf numFmtId="168" fontId="4" fillId="0" borderId="2" xfId="0" applyNumberFormat="1" applyFont="1" applyBorder="1" applyAlignment="1">
      <alignment horizontal="center" vertical="top" wrapText="1"/>
    </xf>
    <xf numFmtId="0" fontId="7" fillId="0" borderId="12" xfId="0" applyFont="1" applyBorder="1" applyAlignment="1">
      <alignment vertical="top" wrapText="1"/>
    </xf>
    <xf numFmtId="44" fontId="0" fillId="10" borderId="1" xfId="0" applyNumberFormat="1" applyFill="1" applyBorder="1"/>
    <xf numFmtId="0" fontId="19" fillId="10" borderId="1" xfId="0" applyFont="1" applyFill="1" applyBorder="1"/>
    <xf numFmtId="44" fontId="13" fillId="0" borderId="1" xfId="1" applyFont="1" applyBorder="1"/>
    <xf numFmtId="0" fontId="13" fillId="0" borderId="1" xfId="0" applyFont="1" applyBorder="1" applyAlignment="1">
      <alignment horizontal="center" vertical="center"/>
    </xf>
    <xf numFmtId="165" fontId="7" fillId="0" borderId="3" xfId="0" applyNumberFormat="1" applyFont="1" applyBorder="1" applyAlignment="1">
      <alignment horizontal="center" vertical="top" wrapText="1"/>
    </xf>
    <xf numFmtId="0" fontId="14" fillId="0" borderId="1" xfId="0" applyFont="1" applyBorder="1"/>
    <xf numFmtId="0" fontId="19" fillId="0" borderId="0" xfId="0" applyFont="1"/>
    <xf numFmtId="165" fontId="7" fillId="6" borderId="23" xfId="1" applyNumberFormat="1" applyFont="1" applyFill="1" applyBorder="1" applyAlignment="1">
      <alignment vertical="top" wrapText="1"/>
    </xf>
    <xf numFmtId="165" fontId="7" fillId="10" borderId="3" xfId="0" applyNumberFormat="1" applyFont="1" applyFill="1" applyBorder="1" applyAlignment="1">
      <alignment horizontal="center" vertical="top" wrapText="1"/>
    </xf>
    <xf numFmtId="165" fontId="7" fillId="6" borderId="26" xfId="0" applyNumberFormat="1" applyFont="1" applyFill="1" applyBorder="1" applyAlignment="1">
      <alignment horizontal="center" vertical="top" wrapText="1"/>
    </xf>
    <xf numFmtId="165" fontId="7" fillId="10" borderId="1" xfId="0" applyNumberFormat="1" applyFont="1" applyFill="1" applyBorder="1" applyAlignment="1">
      <alignment horizontal="center" vertical="top" wrapText="1"/>
    </xf>
    <xf numFmtId="168" fontId="7" fillId="6" borderId="1" xfId="1" applyNumberFormat="1" applyFont="1" applyFill="1" applyBorder="1" applyAlignment="1">
      <alignment vertical="top" wrapText="1"/>
    </xf>
    <xf numFmtId="0" fontId="7" fillId="10" borderId="1" xfId="0" applyFont="1" applyFill="1" applyBorder="1" applyAlignment="1">
      <alignment vertical="top" wrapText="1"/>
    </xf>
    <xf numFmtId="165" fontId="4" fillId="0" borderId="1" xfId="0" applyNumberFormat="1" applyFont="1" applyBorder="1" applyAlignment="1">
      <alignment vertical="top" wrapText="1"/>
    </xf>
    <xf numFmtId="165" fontId="4" fillId="0" borderId="2" xfId="0" applyNumberFormat="1" applyFont="1" applyBorder="1" applyAlignment="1">
      <alignment vertical="top" wrapText="1"/>
    </xf>
    <xf numFmtId="165" fontId="4" fillId="0" borderId="29" xfId="0" applyNumberFormat="1" applyFont="1" applyBorder="1" applyAlignment="1">
      <alignment vertical="top" wrapText="1"/>
    </xf>
    <xf numFmtId="170" fontId="13" fillId="0" borderId="1" xfId="0" applyNumberFormat="1" applyFont="1" applyBorder="1" applyAlignment="1">
      <alignment horizontal="center"/>
    </xf>
    <xf numFmtId="170" fontId="4" fillId="4" borderId="15" xfId="1" applyNumberFormat="1" applyFont="1" applyFill="1" applyBorder="1" applyAlignment="1">
      <alignment horizontal="center" vertical="center" wrapText="1"/>
    </xf>
    <xf numFmtId="44" fontId="14" fillId="10" borderId="1" xfId="0" applyNumberFormat="1" applyFont="1" applyFill="1" applyBorder="1"/>
    <xf numFmtId="171" fontId="14" fillId="10" borderId="1" xfId="0" applyNumberFormat="1" applyFont="1" applyFill="1" applyBorder="1"/>
    <xf numFmtId="169" fontId="4" fillId="4" borderId="1" xfId="0" applyNumberFormat="1" applyFont="1" applyFill="1" applyBorder="1" applyAlignment="1">
      <alignment horizontal="center" vertical="center" wrapText="1"/>
    </xf>
    <xf numFmtId="44" fontId="4" fillId="0" borderId="1" xfId="0" applyNumberFormat="1" applyFont="1" applyBorder="1" applyAlignment="1">
      <alignment horizontal="center" vertical="center" wrapText="1"/>
    </xf>
    <xf numFmtId="0" fontId="7" fillId="4" borderId="1" xfId="0" applyFont="1" applyFill="1" applyBorder="1" applyAlignment="1">
      <alignment horizontal="left" vertical="top" wrapText="1"/>
    </xf>
    <xf numFmtId="169" fontId="3" fillId="2" borderId="1" xfId="0" applyNumberFormat="1" applyFont="1" applyFill="1" applyBorder="1" applyAlignment="1">
      <alignment horizontal="center" vertical="top" wrapText="1"/>
    </xf>
    <xf numFmtId="3" fontId="3" fillId="2" borderId="1" xfId="0" applyNumberFormat="1" applyFont="1" applyFill="1" applyBorder="1" applyAlignment="1">
      <alignment horizontal="center" vertical="top" wrapText="1"/>
    </xf>
    <xf numFmtId="0" fontId="17" fillId="9" borderId="1" xfId="0" applyFont="1" applyFill="1" applyBorder="1" applyAlignment="1">
      <alignment horizontal="center" vertical="center"/>
    </xf>
    <xf numFmtId="0" fontId="17" fillId="8" borderId="2" xfId="0" applyFont="1" applyFill="1" applyBorder="1" applyAlignment="1">
      <alignment horizontal="left" vertical="center"/>
    </xf>
    <xf numFmtId="0" fontId="17" fillId="8" borderId="3" xfId="0" applyFont="1" applyFill="1" applyBorder="1" applyAlignment="1">
      <alignment horizontal="left" vertical="center"/>
    </xf>
    <xf numFmtId="0" fontId="16" fillId="0" borderId="1" xfId="0" applyFont="1" applyBorder="1" applyAlignment="1">
      <alignment horizontal="left" vertical="top" wrapText="1"/>
    </xf>
    <xf numFmtId="0" fontId="18" fillId="0" borderId="0" xfId="0" applyFont="1" applyAlignment="1">
      <alignment horizontal="center" vertical="top" wrapText="1"/>
    </xf>
    <xf numFmtId="0" fontId="16" fillId="0" borderId="5" xfId="0" applyFont="1" applyBorder="1" applyAlignment="1">
      <alignment horizontal="left" vertical="top" wrapText="1"/>
    </xf>
    <xf numFmtId="0" fontId="16" fillId="0" borderId="6" xfId="0" applyFont="1" applyBorder="1" applyAlignment="1">
      <alignment horizontal="left" vertical="top" wrapText="1"/>
    </xf>
    <xf numFmtId="0" fontId="16" fillId="0" borderId="4" xfId="0" applyFont="1" applyBorder="1" applyAlignment="1">
      <alignment horizontal="left" vertical="top" wrapText="1"/>
    </xf>
    <xf numFmtId="0" fontId="15" fillId="2" borderId="1" xfId="0" applyFont="1" applyFill="1" applyBorder="1" applyAlignment="1">
      <alignment horizontal="left" vertical="top" wrapText="1"/>
    </xf>
    <xf numFmtId="0" fontId="5" fillId="0" borderId="0" xfId="0" applyFont="1" applyAlignment="1">
      <alignment horizontal="left" vertical="top" wrapText="1"/>
    </xf>
    <xf numFmtId="0" fontId="7" fillId="0" borderId="7" xfId="0" applyFont="1" applyBorder="1" applyAlignment="1">
      <alignment horizontal="left" vertical="top" wrapText="1"/>
    </xf>
    <xf numFmtId="0" fontId="7" fillId="0" borderId="0" xfId="0" applyFont="1" applyAlignment="1">
      <alignment horizontal="left" vertical="top" wrapText="1"/>
    </xf>
    <xf numFmtId="0" fontId="3" fillId="2" borderId="27" xfId="0" applyFont="1" applyFill="1" applyBorder="1" applyAlignment="1">
      <alignment horizontal="left" vertical="top" wrapText="1"/>
    </xf>
    <xf numFmtId="0" fontId="3" fillId="2" borderId="0" xfId="0" applyFont="1" applyFill="1" applyAlignment="1">
      <alignment horizontal="left" vertical="top" wrapText="1"/>
    </xf>
    <xf numFmtId="0" fontId="13" fillId="4" borderId="1" xfId="0" applyFont="1" applyFill="1" applyBorder="1" applyAlignment="1">
      <alignment horizontal="center"/>
    </xf>
    <xf numFmtId="165" fontId="7" fillId="6" borderId="1" xfId="0" applyNumberFormat="1" applyFont="1" applyFill="1" applyBorder="1" applyAlignment="1">
      <alignment horizontal="center" vertical="center" wrapText="1"/>
    </xf>
    <xf numFmtId="0" fontId="3" fillId="2" borderId="30" xfId="0" applyFont="1" applyFill="1" applyBorder="1" applyAlignment="1">
      <alignment horizontal="left" vertical="top" wrapText="1"/>
    </xf>
    <xf numFmtId="0" fontId="13" fillId="4" borderId="5" xfId="0" applyFont="1" applyFill="1" applyBorder="1" applyAlignment="1">
      <alignment horizontal="center"/>
    </xf>
    <xf numFmtId="0" fontId="13" fillId="4" borderId="6" xfId="0" applyFont="1" applyFill="1" applyBorder="1" applyAlignment="1">
      <alignment horizontal="center"/>
    </xf>
    <xf numFmtId="0" fontId="13" fillId="4" borderId="4" xfId="0" applyFont="1" applyFill="1" applyBorder="1" applyAlignment="1">
      <alignment horizontal="center"/>
    </xf>
    <xf numFmtId="168" fontId="3" fillId="2" borderId="8" xfId="0" applyNumberFormat="1" applyFont="1" applyFill="1" applyBorder="1" applyAlignment="1">
      <alignment horizontal="right" vertical="top" wrapText="1"/>
    </xf>
    <xf numFmtId="168" fontId="3" fillId="2" borderId="13" xfId="0" applyNumberFormat="1" applyFont="1" applyFill="1" applyBorder="1" applyAlignment="1">
      <alignment horizontal="right" vertical="top" wrapText="1"/>
    </xf>
    <xf numFmtId="168" fontId="3" fillId="2" borderId="14" xfId="0" applyNumberFormat="1" applyFont="1" applyFill="1" applyBorder="1" applyAlignment="1">
      <alignment horizontal="right" vertical="top" wrapText="1"/>
    </xf>
    <xf numFmtId="168" fontId="7" fillId="6" borderId="16" xfId="1" applyNumberFormat="1" applyFont="1" applyFill="1" applyBorder="1" applyAlignment="1">
      <alignment horizontal="right" vertical="top" wrapText="1"/>
    </xf>
    <xf numFmtId="168" fontId="7" fillId="6" borderId="17" xfId="1" applyNumberFormat="1" applyFont="1" applyFill="1" applyBorder="1" applyAlignment="1">
      <alignment horizontal="right" vertical="top" wrapText="1"/>
    </xf>
    <xf numFmtId="168" fontId="7" fillId="6" borderId="18" xfId="1" applyNumberFormat="1" applyFont="1" applyFill="1" applyBorder="1" applyAlignment="1">
      <alignment horizontal="right" vertical="top" wrapText="1"/>
    </xf>
    <xf numFmtId="0" fontId="4" fillId="0" borderId="27" xfId="0" applyFont="1" applyBorder="1" applyAlignment="1">
      <alignment horizontal="center" vertical="top" wrapText="1"/>
    </xf>
    <xf numFmtId="0" fontId="4" fillId="0" borderId="0" xfId="0" applyFont="1" applyAlignment="1">
      <alignment horizontal="center" vertical="top" wrapText="1"/>
    </xf>
    <xf numFmtId="0" fontId="9" fillId="0" borderId="0" xfId="0" applyFont="1" applyAlignment="1">
      <alignment horizontal="center" wrapText="1"/>
    </xf>
    <xf numFmtId="0" fontId="7" fillId="4" borderId="0" xfId="0" applyFont="1" applyFill="1" applyAlignment="1">
      <alignment horizontal="left" vertical="top"/>
    </xf>
    <xf numFmtId="0" fontId="3" fillId="2" borderId="27" xfId="0" applyFont="1" applyFill="1" applyBorder="1" applyAlignment="1">
      <alignment horizontal="center" vertical="top" wrapText="1"/>
    </xf>
    <xf numFmtId="0" fontId="3" fillId="2" borderId="0" xfId="0" applyFont="1" applyFill="1" applyAlignment="1">
      <alignment horizontal="center" vertical="top" wrapText="1"/>
    </xf>
    <xf numFmtId="0" fontId="11" fillId="0" borderId="27" xfId="0" applyFont="1" applyBorder="1" applyAlignment="1">
      <alignment horizontal="left" vertical="top" wrapText="1"/>
    </xf>
    <xf numFmtId="0" fontId="11" fillId="0" borderId="0" xfId="0" applyFont="1" applyAlignment="1">
      <alignment horizontal="left" vertical="top" wrapText="1"/>
    </xf>
    <xf numFmtId="0" fontId="4" fillId="0" borderId="27" xfId="0" applyFont="1" applyBorder="1" applyAlignment="1">
      <alignment horizontal="left" vertical="top" wrapText="1"/>
    </xf>
    <xf numFmtId="0" fontId="4" fillId="0" borderId="0" xfId="0" applyFont="1" applyAlignment="1">
      <alignment horizontal="left" vertical="top" wrapText="1"/>
    </xf>
    <xf numFmtId="0" fontId="3" fillId="2" borderId="27" xfId="0" applyFont="1" applyFill="1" applyBorder="1" applyAlignment="1">
      <alignment vertical="top" wrapText="1"/>
    </xf>
    <xf numFmtId="0" fontId="0" fillId="0" borderId="7" xfId="0" applyBorder="1" applyAlignment="1">
      <alignment vertical="top" wrapText="1"/>
    </xf>
    <xf numFmtId="0" fontId="3" fillId="2" borderId="31" xfId="0" applyFont="1" applyFill="1" applyBorder="1" applyAlignment="1">
      <alignment horizontal="left" vertical="top" wrapText="1"/>
    </xf>
    <xf numFmtId="0" fontId="7" fillId="4" borderId="5" xfId="0" applyFont="1" applyFill="1" applyBorder="1" applyAlignment="1">
      <alignment horizontal="left" vertical="top" wrapText="1"/>
    </xf>
    <xf numFmtId="0" fontId="0" fillId="0" borderId="4" xfId="0" applyBorder="1" applyAlignment="1">
      <alignment horizontal="left" vertical="top" wrapText="1"/>
    </xf>
  </cellXfs>
  <cellStyles count="3">
    <cellStyle name="Euro 2" xfId="2" xr:uid="{00000000-0005-0000-0000-000000000000}"/>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Jansen-Seeger, Fieke" id="{436FF075-CE97-4B13-9FC6-51584EE6ADFA}" userId="S::P26517@provincie-utrecht.nl::09c44953-69f4-4604-b7ae-1c4a7bdacf29" providerId="AD"/>
</personList>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23" dT="2024-02-16T15:29:16.63" personId="{436FF075-CE97-4B13-9FC6-51584EE6ADFA}" id="{FFDFC68F-D2BF-4C05-AC84-0DE2F15CFD17}">
    <text>Gaan we deze kopen of huren, eenmalige kosten of ook jaarlijkse kosten opstellen?</text>
  </threadedComment>
</ThreadedComment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E219D-570D-441D-B576-7C00248C9113}">
  <dimension ref="A2:G21"/>
  <sheetViews>
    <sheetView topLeftCell="A7" workbookViewId="0">
      <selection activeCell="A10" sqref="A10:G10"/>
    </sheetView>
  </sheetViews>
  <sheetFormatPr defaultRowHeight="14.5" x14ac:dyDescent="0.35"/>
  <cols>
    <col min="1" max="1" width="49.54296875" style="1" customWidth="1"/>
  </cols>
  <sheetData>
    <row r="2" spans="1:7" ht="37.5" customHeight="1" x14ac:dyDescent="0.35">
      <c r="A2" s="131" t="s">
        <v>0</v>
      </c>
      <c r="B2" s="131"/>
      <c r="C2" s="131"/>
      <c r="D2" s="131"/>
      <c r="E2" s="131"/>
      <c r="F2" s="131"/>
      <c r="G2" s="131"/>
    </row>
    <row r="4" spans="1:7" x14ac:dyDescent="0.35">
      <c r="A4" s="135" t="s">
        <v>1</v>
      </c>
      <c r="B4" s="135"/>
      <c r="C4" s="135"/>
      <c r="D4" s="135"/>
      <c r="E4" s="135"/>
      <c r="F4" s="135"/>
      <c r="G4" s="135"/>
    </row>
    <row r="5" spans="1:7" ht="14.5" customHeight="1" x14ac:dyDescent="0.35">
      <c r="A5" s="130" t="s">
        <v>2</v>
      </c>
      <c r="B5" s="130"/>
      <c r="C5" s="130"/>
      <c r="D5" s="130"/>
      <c r="E5" s="130"/>
      <c r="F5" s="130"/>
      <c r="G5" s="130"/>
    </row>
    <row r="6" spans="1:7" x14ac:dyDescent="0.35">
      <c r="A6" s="130" t="s">
        <v>3</v>
      </c>
      <c r="B6" s="130"/>
      <c r="C6" s="130"/>
      <c r="D6" s="130"/>
      <c r="E6" s="130"/>
      <c r="F6" s="130"/>
      <c r="G6" s="130"/>
    </row>
    <row r="7" spans="1:7" ht="26.15" customHeight="1" x14ac:dyDescent="0.35">
      <c r="A7" s="130" t="s">
        <v>4</v>
      </c>
      <c r="B7" s="130"/>
      <c r="C7" s="130"/>
      <c r="D7" s="130"/>
      <c r="E7" s="130"/>
      <c r="F7" s="130"/>
      <c r="G7" s="130"/>
    </row>
    <row r="8" spans="1:7" ht="29.15" customHeight="1" x14ac:dyDescent="0.35">
      <c r="A8" s="130" t="s">
        <v>5</v>
      </c>
      <c r="B8" s="130"/>
      <c r="C8" s="130"/>
      <c r="D8" s="130"/>
      <c r="E8" s="130"/>
      <c r="F8" s="130"/>
      <c r="G8" s="130"/>
    </row>
    <row r="9" spans="1:7" ht="43.5" customHeight="1" x14ac:dyDescent="0.35">
      <c r="A9" s="130" t="s">
        <v>6</v>
      </c>
      <c r="B9" s="130"/>
      <c r="C9" s="130"/>
      <c r="D9" s="130"/>
      <c r="E9" s="130"/>
      <c r="F9" s="130"/>
      <c r="G9" s="130"/>
    </row>
    <row r="10" spans="1:7" ht="61.5" customHeight="1" x14ac:dyDescent="0.35">
      <c r="A10" s="130" t="s">
        <v>7</v>
      </c>
      <c r="B10" s="130"/>
      <c r="C10" s="130"/>
      <c r="D10" s="130"/>
      <c r="E10" s="130"/>
      <c r="F10" s="130"/>
      <c r="G10" s="130"/>
    </row>
    <row r="11" spans="1:7" ht="41.15" customHeight="1" x14ac:dyDescent="0.35">
      <c r="A11" s="130" t="s">
        <v>8</v>
      </c>
      <c r="B11" s="130"/>
      <c r="C11" s="130"/>
      <c r="D11" s="130"/>
      <c r="E11" s="130"/>
      <c r="F11" s="130"/>
      <c r="G11" s="130"/>
    </row>
    <row r="12" spans="1:7" ht="46.5" customHeight="1" x14ac:dyDescent="0.35">
      <c r="A12" s="130" t="s">
        <v>9</v>
      </c>
      <c r="B12" s="130"/>
      <c r="C12" s="130"/>
      <c r="D12" s="130"/>
      <c r="E12" s="130"/>
      <c r="F12" s="130"/>
      <c r="G12" s="130"/>
    </row>
    <row r="13" spans="1:7" ht="43.5" customHeight="1" x14ac:dyDescent="0.35">
      <c r="A13" s="130" t="s">
        <v>10</v>
      </c>
      <c r="B13" s="130"/>
      <c r="C13" s="130"/>
      <c r="D13" s="130"/>
      <c r="E13" s="130"/>
      <c r="F13" s="130"/>
      <c r="G13" s="130"/>
    </row>
    <row r="14" spans="1:7" x14ac:dyDescent="0.35">
      <c r="A14" s="132" t="s">
        <v>11</v>
      </c>
      <c r="B14" s="133"/>
      <c r="C14" s="133"/>
      <c r="D14" s="133"/>
      <c r="E14" s="133"/>
      <c r="F14" s="133"/>
      <c r="G14" s="134"/>
    </row>
    <row r="15" spans="1:7" ht="20.5" customHeight="1" x14ac:dyDescent="0.35">
      <c r="A15" s="130" t="s">
        <v>12</v>
      </c>
      <c r="B15" s="130"/>
      <c r="C15" s="130"/>
      <c r="D15" s="130"/>
      <c r="E15" s="130"/>
      <c r="F15" s="130"/>
      <c r="G15" s="130"/>
    </row>
    <row r="17" spans="1:7" x14ac:dyDescent="0.35">
      <c r="A17" s="128" t="s">
        <v>13</v>
      </c>
      <c r="B17" s="127"/>
      <c r="C17" s="127"/>
      <c r="D17" s="127"/>
      <c r="E17" s="127"/>
      <c r="F17" s="127"/>
      <c r="G17" s="127"/>
    </row>
    <row r="18" spans="1:7" x14ac:dyDescent="0.35">
      <c r="A18" s="129"/>
      <c r="B18" s="127"/>
      <c r="C18" s="127"/>
      <c r="D18" s="127"/>
      <c r="E18" s="127"/>
      <c r="F18" s="127"/>
      <c r="G18" s="127"/>
    </row>
    <row r="19" spans="1:7" x14ac:dyDescent="0.35">
      <c r="A19" s="128" t="s">
        <v>14</v>
      </c>
      <c r="B19" s="127"/>
      <c r="C19" s="127"/>
      <c r="D19" s="127"/>
      <c r="E19" s="127"/>
      <c r="F19" s="127"/>
      <c r="G19" s="127"/>
    </row>
    <row r="20" spans="1:7" x14ac:dyDescent="0.35">
      <c r="A20" s="129"/>
      <c r="B20" s="127"/>
      <c r="C20" s="127"/>
      <c r="D20" s="127"/>
      <c r="E20" s="127"/>
      <c r="F20" s="127"/>
      <c r="G20" s="127"/>
    </row>
    <row r="21" spans="1:7" x14ac:dyDescent="0.35">
      <c r="A21" s="95" t="s">
        <v>15</v>
      </c>
      <c r="B21" s="127"/>
      <c r="C21" s="127"/>
      <c r="D21" s="127"/>
      <c r="E21" s="127"/>
      <c r="F21" s="127"/>
      <c r="G21" s="127"/>
    </row>
  </sheetData>
  <mergeCells count="18">
    <mergeCell ref="A2:G2"/>
    <mergeCell ref="A14:G14"/>
    <mergeCell ref="A15:G15"/>
    <mergeCell ref="A4:G4"/>
    <mergeCell ref="B17:G18"/>
    <mergeCell ref="B19:G20"/>
    <mergeCell ref="B21:G21"/>
    <mergeCell ref="A19:A20"/>
    <mergeCell ref="A17:A18"/>
    <mergeCell ref="A5:G5"/>
    <mergeCell ref="A6:G6"/>
    <mergeCell ref="A7:G7"/>
    <mergeCell ref="A8:G8"/>
    <mergeCell ref="A9:G9"/>
    <mergeCell ref="A10:G10"/>
    <mergeCell ref="A11:G11"/>
    <mergeCell ref="A12:G12"/>
    <mergeCell ref="A13:G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BE7CF-4FE4-4CD7-90DE-3877C857E182}">
  <dimension ref="B2:C12"/>
  <sheetViews>
    <sheetView workbookViewId="0">
      <selection activeCell="C12" sqref="C12"/>
    </sheetView>
  </sheetViews>
  <sheetFormatPr defaultRowHeight="14.5" x14ac:dyDescent="0.35"/>
  <cols>
    <col min="2" max="2" width="51.1796875" customWidth="1"/>
    <col min="3" max="3" width="39.81640625" customWidth="1"/>
  </cols>
  <sheetData>
    <row r="2" spans="2:3" ht="18.5" x14ac:dyDescent="0.35">
      <c r="B2" s="82" t="s">
        <v>16</v>
      </c>
      <c r="C2" s="3"/>
    </row>
    <row r="3" spans="2:3" x14ac:dyDescent="0.35">
      <c r="B3" s="15"/>
      <c r="C3" s="3"/>
    </row>
    <row r="4" spans="2:3" x14ac:dyDescent="0.35">
      <c r="B4" s="32" t="s">
        <v>17</v>
      </c>
      <c r="C4" s="91" t="s">
        <v>18</v>
      </c>
    </row>
    <row r="5" spans="2:3" x14ac:dyDescent="0.35">
      <c r="B5" s="36" t="s">
        <v>19</v>
      </c>
      <c r="C5" s="115">
        <f>'Vaste kosten'!F20</f>
        <v>0</v>
      </c>
    </row>
    <row r="6" spans="2:3" x14ac:dyDescent="0.35">
      <c r="B6" s="63" t="s">
        <v>20</v>
      </c>
      <c r="C6" s="116">
        <f>'Variabele kosten'!D22</f>
        <v>0</v>
      </c>
    </row>
    <row r="7" spans="2:3" x14ac:dyDescent="0.35">
      <c r="B7" s="92" t="s">
        <v>21</v>
      </c>
      <c r="C7" s="117">
        <f>Verplaatsing!D12</f>
        <v>0</v>
      </c>
    </row>
    <row r="8" spans="2:3" x14ac:dyDescent="0.35">
      <c r="B8" s="93" t="s">
        <v>22</v>
      </c>
      <c r="C8" s="109">
        <f>SUM(C5:C7)</f>
        <v>0</v>
      </c>
    </row>
    <row r="9" spans="2:3" x14ac:dyDescent="0.35">
      <c r="B9" s="15"/>
      <c r="C9" s="94"/>
    </row>
    <row r="10" spans="2:3" x14ac:dyDescent="0.35">
      <c r="B10" s="114" t="s">
        <v>23</v>
      </c>
      <c r="C10" s="120">
        <f>'Vaste kosten'!F26</f>
        <v>0</v>
      </c>
    </row>
    <row r="11" spans="2:3" x14ac:dyDescent="0.35">
      <c r="B11" s="108"/>
      <c r="C11" s="86"/>
    </row>
    <row r="12" spans="2:3" x14ac:dyDescent="0.35">
      <c r="B12" s="103" t="s">
        <v>24</v>
      </c>
      <c r="C12" s="121">
        <f>(C8*7)+C10</f>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9B7C9-910D-4991-9A97-0967272843AB}">
  <dimension ref="A1:F26"/>
  <sheetViews>
    <sheetView workbookViewId="0">
      <selection activeCell="A5" sqref="A5:C5"/>
    </sheetView>
  </sheetViews>
  <sheetFormatPr defaultRowHeight="14.5" x14ac:dyDescent="0.35"/>
  <cols>
    <col min="1" max="1" width="54.1796875" customWidth="1"/>
    <col min="2" max="2" width="36.26953125" customWidth="1"/>
    <col min="3" max="3" width="31.26953125" customWidth="1"/>
    <col min="4" max="4" width="18.1796875" customWidth="1"/>
    <col min="5" max="5" width="17.81640625" customWidth="1"/>
    <col min="6" max="6" width="25" customWidth="1"/>
  </cols>
  <sheetData>
    <row r="1" spans="1:6" ht="18.5" x14ac:dyDescent="0.35">
      <c r="A1" s="136" t="s">
        <v>25</v>
      </c>
      <c r="B1" s="136"/>
      <c r="C1" s="136"/>
      <c r="D1" s="136"/>
      <c r="E1" s="136"/>
      <c r="F1" s="136"/>
    </row>
    <row r="2" spans="1:6" ht="15.5" x14ac:dyDescent="0.35">
      <c r="A2" s="4"/>
      <c r="B2" s="4"/>
      <c r="C2" s="2"/>
      <c r="D2" s="2"/>
      <c r="E2" s="2"/>
      <c r="F2" s="3"/>
    </row>
    <row r="3" spans="1:6" x14ac:dyDescent="0.35">
      <c r="A3" s="83" t="s">
        <v>26</v>
      </c>
      <c r="B3" s="15"/>
      <c r="C3" s="15"/>
      <c r="D3" s="15"/>
      <c r="E3" s="15"/>
      <c r="F3" s="15"/>
    </row>
    <row r="4" spans="1:6" x14ac:dyDescent="0.35">
      <c r="A4" s="85"/>
      <c r="B4" s="85"/>
      <c r="C4" s="2"/>
      <c r="D4" s="2"/>
      <c r="E4" s="2"/>
      <c r="F4" s="3"/>
    </row>
    <row r="5" spans="1:6" x14ac:dyDescent="0.35">
      <c r="A5" s="137" t="s">
        <v>27</v>
      </c>
      <c r="B5" s="137"/>
      <c r="C5" s="137"/>
      <c r="D5" s="2"/>
      <c r="E5" s="2"/>
      <c r="F5" s="3"/>
    </row>
    <row r="6" spans="1:6" ht="26" x14ac:dyDescent="0.35">
      <c r="A6" s="5" t="s">
        <v>28</v>
      </c>
      <c r="B6" s="5" t="s">
        <v>29</v>
      </c>
      <c r="C6" s="5" t="s">
        <v>30</v>
      </c>
      <c r="D6" s="5" t="s">
        <v>31</v>
      </c>
      <c r="E6" s="6" t="s">
        <v>32</v>
      </c>
      <c r="F6" s="7" t="s">
        <v>18</v>
      </c>
    </row>
    <row r="7" spans="1:6" x14ac:dyDescent="0.35">
      <c r="A7" s="8" t="s">
        <v>33</v>
      </c>
      <c r="B7" s="9" t="s">
        <v>34</v>
      </c>
      <c r="C7" s="10"/>
      <c r="D7" s="11">
        <v>14</v>
      </c>
      <c r="E7" s="12">
        <f>C7*D7</f>
        <v>0</v>
      </c>
      <c r="F7" s="13">
        <f t="shared" ref="F7:F8" si="0">E7*12</f>
        <v>0</v>
      </c>
    </row>
    <row r="8" spans="1:6" x14ac:dyDescent="0.35">
      <c r="A8" s="8" t="s">
        <v>35</v>
      </c>
      <c r="B8" s="9" t="s">
        <v>34</v>
      </c>
      <c r="C8" s="10"/>
      <c r="D8" s="14">
        <v>31</v>
      </c>
      <c r="E8" s="12">
        <f>C8*D8</f>
        <v>0</v>
      </c>
      <c r="F8" s="13">
        <f t="shared" si="0"/>
        <v>0</v>
      </c>
    </row>
    <row r="9" spans="1:6" ht="17.149999999999999" customHeight="1" x14ac:dyDescent="0.35">
      <c r="A9" s="2"/>
      <c r="B9" s="15"/>
      <c r="C9" s="51" t="s">
        <v>36</v>
      </c>
      <c r="D9" s="51">
        <f>SUM(D7:D8)</f>
        <v>45</v>
      </c>
      <c r="E9" s="16" t="s">
        <v>18</v>
      </c>
      <c r="F9" s="16">
        <f>SUM(F7:F8)</f>
        <v>0</v>
      </c>
    </row>
    <row r="10" spans="1:6" x14ac:dyDescent="0.35">
      <c r="A10" s="2"/>
      <c r="B10" s="15"/>
      <c r="C10" s="2"/>
      <c r="D10" s="2"/>
      <c r="E10" s="2"/>
      <c r="F10" s="3"/>
    </row>
    <row r="11" spans="1:6" x14ac:dyDescent="0.35">
      <c r="A11" s="138" t="s">
        <v>37</v>
      </c>
      <c r="B11" s="138"/>
      <c r="C11" s="138"/>
      <c r="D11" s="2"/>
      <c r="E11" s="2"/>
      <c r="F11" s="3"/>
    </row>
    <row r="12" spans="1:6" ht="39" x14ac:dyDescent="0.35">
      <c r="A12" s="17" t="s">
        <v>17</v>
      </c>
      <c r="B12" s="18"/>
      <c r="C12" s="19" t="s">
        <v>38</v>
      </c>
      <c r="D12" s="19" t="s">
        <v>31</v>
      </c>
      <c r="E12" s="19" t="s">
        <v>39</v>
      </c>
      <c r="F12" s="20" t="s">
        <v>40</v>
      </c>
    </row>
    <row r="13" spans="1:6" x14ac:dyDescent="0.35">
      <c r="A13" s="96" t="s">
        <v>41</v>
      </c>
      <c r="B13" s="101"/>
      <c r="C13" s="10"/>
      <c r="D13" s="11">
        <f>D9</f>
        <v>45</v>
      </c>
      <c r="E13" s="12">
        <f>D13*C13</f>
        <v>0</v>
      </c>
      <c r="F13" s="110">
        <f>E13*12</f>
        <v>0</v>
      </c>
    </row>
    <row r="14" spans="1:6" x14ac:dyDescent="0.35">
      <c r="A14" s="84"/>
      <c r="B14" s="21"/>
      <c r="C14" s="2"/>
      <c r="D14" s="2"/>
      <c r="E14" s="2"/>
      <c r="F14" s="2"/>
    </row>
    <row r="15" spans="1:6" x14ac:dyDescent="0.35">
      <c r="A15" s="138" t="s">
        <v>42</v>
      </c>
      <c r="B15" s="138"/>
      <c r="C15" s="138"/>
      <c r="D15" s="2"/>
      <c r="E15" s="2"/>
      <c r="F15" s="3"/>
    </row>
    <row r="16" spans="1:6" x14ac:dyDescent="0.35">
      <c r="A16" s="17" t="s">
        <v>17</v>
      </c>
      <c r="B16" s="140" t="s">
        <v>43</v>
      </c>
      <c r="C16" s="140"/>
      <c r="D16" s="143"/>
      <c r="E16" s="19" t="s">
        <v>44</v>
      </c>
      <c r="F16" s="20" t="s">
        <v>18</v>
      </c>
    </row>
    <row r="17" spans="1:6" x14ac:dyDescent="0.35">
      <c r="A17" s="96" t="s">
        <v>45</v>
      </c>
      <c r="B17" s="144"/>
      <c r="C17" s="145"/>
      <c r="D17" s="146"/>
      <c r="E17" s="10"/>
      <c r="F17" s="106">
        <f>E17*12</f>
        <v>0</v>
      </c>
    </row>
    <row r="18" spans="1:6" x14ac:dyDescent="0.35">
      <c r="A18" s="96"/>
      <c r="B18" s="144"/>
      <c r="C18" s="145"/>
      <c r="D18" s="146"/>
      <c r="E18" s="10"/>
      <c r="F18" s="106">
        <f>E18*12</f>
        <v>0</v>
      </c>
    </row>
    <row r="19" spans="1:6" x14ac:dyDescent="0.35">
      <c r="A19" s="86"/>
      <c r="B19" s="86"/>
      <c r="C19" s="86"/>
      <c r="D19" s="86"/>
      <c r="E19" s="111" t="s">
        <v>18</v>
      </c>
      <c r="F19" s="111">
        <f>SUM(F17:F18)</f>
        <v>0</v>
      </c>
    </row>
    <row r="20" spans="1:6" ht="14.5" customHeight="1" x14ac:dyDescent="0.35">
      <c r="A20" s="84"/>
      <c r="B20" s="142" t="s">
        <v>46</v>
      </c>
      <c r="C20" s="142"/>
      <c r="D20" s="142"/>
      <c r="E20" s="142"/>
      <c r="F20" s="112">
        <f>(F9+F13+F19)</f>
        <v>0</v>
      </c>
    </row>
    <row r="21" spans="1:6" x14ac:dyDescent="0.35">
      <c r="A21" s="84"/>
      <c r="B21" s="21"/>
      <c r="C21" s="2"/>
      <c r="D21" s="2"/>
      <c r="E21" s="2"/>
      <c r="F21" s="3"/>
    </row>
    <row r="22" spans="1:6" x14ac:dyDescent="0.35">
      <c r="A22" s="87" t="s">
        <v>23</v>
      </c>
      <c r="B22" s="86"/>
      <c r="C22" s="86"/>
      <c r="D22" s="86"/>
      <c r="E22" s="86"/>
      <c r="F22" s="86"/>
    </row>
    <row r="23" spans="1:6" x14ac:dyDescent="0.35">
      <c r="A23" s="5" t="s">
        <v>47</v>
      </c>
      <c r="B23" s="139" t="s">
        <v>43</v>
      </c>
      <c r="C23" s="140"/>
      <c r="D23" s="22" t="s">
        <v>48</v>
      </c>
      <c r="E23" s="5" t="s">
        <v>49</v>
      </c>
      <c r="F23" s="7" t="s">
        <v>50</v>
      </c>
    </row>
    <row r="24" spans="1:6" x14ac:dyDescent="0.35">
      <c r="A24" s="107" t="s">
        <v>51</v>
      </c>
      <c r="B24" s="141"/>
      <c r="C24" s="141"/>
      <c r="D24" s="10"/>
      <c r="E24" s="89">
        <v>2</v>
      </c>
      <c r="F24" s="118">
        <f>D24*E24</f>
        <v>0</v>
      </c>
    </row>
    <row r="25" spans="1:6" x14ac:dyDescent="0.35">
      <c r="A25" s="107" t="s">
        <v>52</v>
      </c>
      <c r="B25" s="141"/>
      <c r="C25" s="141"/>
      <c r="D25" s="10"/>
      <c r="E25" s="89">
        <v>3</v>
      </c>
      <c r="F25" s="118">
        <f>D25*E25</f>
        <v>0</v>
      </c>
    </row>
    <row r="26" spans="1:6" ht="15.65" customHeight="1" x14ac:dyDescent="0.35">
      <c r="E26" s="16" t="s">
        <v>18</v>
      </c>
      <c r="F26" s="16">
        <f>SUM(F24:F25)</f>
        <v>0</v>
      </c>
    </row>
  </sheetData>
  <protectedRanges>
    <protectedRange sqref="C13 B17:B18 E17:E18 B7:C8" name="Bereik1"/>
  </protectedRanges>
  <mergeCells count="11">
    <mergeCell ref="B25:C25"/>
    <mergeCell ref="B20:E20"/>
    <mergeCell ref="A15:C15"/>
    <mergeCell ref="B16:D16"/>
    <mergeCell ref="B17:D17"/>
    <mergeCell ref="B18:D18"/>
    <mergeCell ref="A1:F1"/>
    <mergeCell ref="A5:C5"/>
    <mergeCell ref="A11:C11"/>
    <mergeCell ref="B23:C23"/>
    <mergeCell ref="B24:C24"/>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DB9F1-2E1D-4CE4-9431-3A0268A69728}">
  <dimension ref="A1:G23"/>
  <sheetViews>
    <sheetView tabSelected="1" topLeftCell="A4" workbookViewId="0">
      <selection activeCell="D9" sqref="D9:E9"/>
    </sheetView>
  </sheetViews>
  <sheetFormatPr defaultRowHeight="14.5" x14ac:dyDescent="0.35"/>
  <cols>
    <col min="1" max="1" width="32.1796875" customWidth="1"/>
    <col min="2" max="2" width="33.7265625" customWidth="1"/>
    <col min="3" max="3" width="19.54296875" customWidth="1"/>
    <col min="4" max="4" width="19.453125" customWidth="1"/>
    <col min="5" max="5" width="37.54296875" customWidth="1"/>
  </cols>
  <sheetData>
    <row r="1" spans="1:7" s="2" customFormat="1" ht="21" x14ac:dyDescent="0.5">
      <c r="A1" s="155" t="s">
        <v>53</v>
      </c>
      <c r="B1" s="155"/>
      <c r="C1" s="155"/>
      <c r="D1" s="155"/>
      <c r="E1" s="155"/>
      <c r="G1" s="27"/>
    </row>
    <row r="2" spans="1:7" s="2" customFormat="1" ht="21" customHeight="1" x14ac:dyDescent="0.35">
      <c r="A2" s="157" t="s">
        <v>1</v>
      </c>
      <c r="B2" s="158"/>
      <c r="C2" s="158"/>
      <c r="D2" s="158"/>
      <c r="E2" s="158"/>
      <c r="G2" s="27"/>
    </row>
    <row r="3" spans="1:7" s="2" customFormat="1" ht="30.65" customHeight="1" x14ac:dyDescent="0.35">
      <c r="A3" s="153" t="s">
        <v>54</v>
      </c>
      <c r="B3" s="154"/>
      <c r="C3" s="154"/>
      <c r="D3" s="154"/>
      <c r="E3" s="154"/>
      <c r="G3" s="27"/>
    </row>
    <row r="4" spans="1:7" s="2" customFormat="1" ht="38.5" customHeight="1" x14ac:dyDescent="0.35">
      <c r="A4" s="153" t="s">
        <v>55</v>
      </c>
      <c r="B4" s="154"/>
      <c r="C4" s="154"/>
      <c r="D4" s="154"/>
      <c r="E4" s="154"/>
      <c r="G4" s="27"/>
    </row>
    <row r="5" spans="1:7" s="2" customFormat="1" ht="13" x14ac:dyDescent="0.35">
      <c r="A5" s="156" t="s">
        <v>26</v>
      </c>
      <c r="B5" s="156"/>
      <c r="C5" s="156"/>
      <c r="D5" s="156"/>
      <c r="G5" s="27"/>
    </row>
    <row r="6" spans="1:7" s="2" customFormat="1" ht="13" x14ac:dyDescent="0.35">
      <c r="B6" s="81"/>
      <c r="C6" s="81"/>
      <c r="D6" s="81"/>
      <c r="G6" s="27"/>
    </row>
    <row r="7" spans="1:7" s="2" customFormat="1" ht="13" x14ac:dyDescent="0.3">
      <c r="A7" s="29" t="s">
        <v>56</v>
      </c>
      <c r="B7" s="23"/>
      <c r="C7" s="24"/>
      <c r="D7" s="25"/>
      <c r="E7" s="26"/>
      <c r="G7" s="27"/>
    </row>
    <row r="8" spans="1:7" s="2" customFormat="1" ht="14.5" customHeight="1" x14ac:dyDescent="0.35">
      <c r="A8" s="163" t="s">
        <v>57</v>
      </c>
      <c r="B8" s="163" t="s">
        <v>120</v>
      </c>
      <c r="C8" s="163" t="s">
        <v>58</v>
      </c>
      <c r="D8" s="165" t="s">
        <v>120</v>
      </c>
      <c r="E8" s="164"/>
      <c r="G8" s="27"/>
    </row>
    <row r="9" spans="1:7" s="2" customFormat="1" ht="14.25" customHeight="1" x14ac:dyDescent="0.3">
      <c r="A9" s="28" t="s">
        <v>59</v>
      </c>
      <c r="B9" s="28"/>
      <c r="C9" s="124" t="s">
        <v>59</v>
      </c>
      <c r="D9" s="166"/>
      <c r="E9" s="167"/>
      <c r="G9" s="27"/>
    </row>
    <row r="10" spans="1:7" s="2" customFormat="1" ht="14.25" customHeight="1" x14ac:dyDescent="0.3">
      <c r="A10" s="29"/>
      <c r="B10" s="30"/>
      <c r="C10" s="24"/>
      <c r="D10" s="25"/>
      <c r="E10" s="26"/>
      <c r="G10" s="27"/>
    </row>
    <row r="11" spans="1:7" s="31" customFormat="1" ht="39" x14ac:dyDescent="0.3">
      <c r="A11" s="90" t="s">
        <v>60</v>
      </c>
      <c r="B11" s="33" t="s">
        <v>61</v>
      </c>
      <c r="C11" s="34" t="s">
        <v>62</v>
      </c>
      <c r="D11" s="35" t="s">
        <v>63</v>
      </c>
      <c r="E11" s="34" t="s">
        <v>64</v>
      </c>
    </row>
    <row r="12" spans="1:7" s="2" customFormat="1" ht="45" customHeight="1" x14ac:dyDescent="0.35">
      <c r="A12" s="36" t="s">
        <v>65</v>
      </c>
      <c r="B12" s="37">
        <v>560000</v>
      </c>
      <c r="C12" s="38"/>
      <c r="D12" s="39">
        <f>B12*C12</f>
        <v>0</v>
      </c>
      <c r="E12" s="40"/>
      <c r="F12" s="41"/>
      <c r="G12" s="27"/>
    </row>
    <row r="13" spans="1:7" s="2" customFormat="1" ht="34.4" customHeight="1" x14ac:dyDescent="0.35">
      <c r="A13" s="34" t="s">
        <v>66</v>
      </c>
      <c r="B13" s="42" t="s">
        <v>67</v>
      </c>
      <c r="C13" s="34" t="s">
        <v>68</v>
      </c>
      <c r="D13" s="35" t="s">
        <v>63</v>
      </c>
      <c r="E13" s="35"/>
      <c r="F13" s="2" t="s">
        <v>69</v>
      </c>
      <c r="G13" s="27"/>
    </row>
    <row r="14" spans="1:7" s="2" customFormat="1" ht="26.5" customHeight="1" x14ac:dyDescent="0.3">
      <c r="A14" s="43" t="s">
        <v>70</v>
      </c>
      <c r="B14" s="44">
        <v>220000</v>
      </c>
      <c r="C14" s="45"/>
      <c r="D14" s="46">
        <f t="shared" ref="D14:D20" si="0">C14*B14</f>
        <v>0</v>
      </c>
      <c r="E14" s="40" t="s">
        <v>71</v>
      </c>
      <c r="G14" s="27"/>
    </row>
    <row r="15" spans="1:7" s="2" customFormat="1" ht="15" customHeight="1" x14ac:dyDescent="0.3">
      <c r="A15" s="43" t="s">
        <v>72</v>
      </c>
      <c r="B15" s="44">
        <v>40000</v>
      </c>
      <c r="C15" s="45"/>
      <c r="D15" s="46">
        <f t="shared" si="0"/>
        <v>0</v>
      </c>
      <c r="E15" s="36"/>
      <c r="G15" s="27"/>
    </row>
    <row r="16" spans="1:7" s="2" customFormat="1" ht="15" customHeight="1" x14ac:dyDescent="0.3">
      <c r="A16" s="43" t="s">
        <v>73</v>
      </c>
      <c r="B16" s="44">
        <v>280000</v>
      </c>
      <c r="C16" s="45"/>
      <c r="D16" s="46">
        <f t="shared" si="0"/>
        <v>0</v>
      </c>
      <c r="E16" s="36"/>
      <c r="G16" s="27"/>
    </row>
    <row r="17" spans="1:7" s="2" customFormat="1" ht="15" customHeight="1" x14ac:dyDescent="0.3">
      <c r="A17" s="43" t="s">
        <v>74</v>
      </c>
      <c r="B17" s="44">
        <v>5000</v>
      </c>
      <c r="C17" s="45"/>
      <c r="D17" s="46">
        <f t="shared" si="0"/>
        <v>0</v>
      </c>
      <c r="E17" s="36"/>
      <c r="G17" s="47"/>
    </row>
    <row r="18" spans="1:7" s="2" customFormat="1" ht="15" customHeight="1" x14ac:dyDescent="0.3">
      <c r="A18" s="43" t="s">
        <v>75</v>
      </c>
      <c r="B18" s="44">
        <v>5000</v>
      </c>
      <c r="C18" s="45"/>
      <c r="D18" s="46">
        <f t="shared" si="0"/>
        <v>0</v>
      </c>
      <c r="E18" s="36"/>
      <c r="F18" s="41"/>
      <c r="G18" s="27"/>
    </row>
    <row r="19" spans="1:7" s="2" customFormat="1" ht="13" x14ac:dyDescent="0.3">
      <c r="A19" s="43" t="s">
        <v>76</v>
      </c>
      <c r="B19" s="44">
        <v>200000</v>
      </c>
      <c r="C19" s="45"/>
      <c r="D19" s="46">
        <f t="shared" si="0"/>
        <v>0</v>
      </c>
      <c r="E19" s="36"/>
      <c r="F19" s="41"/>
      <c r="G19" s="27"/>
    </row>
    <row r="20" spans="1:7" s="2" customFormat="1" ht="13" x14ac:dyDescent="0.3">
      <c r="A20" s="98" t="s">
        <v>77</v>
      </c>
      <c r="B20" s="99">
        <v>45000</v>
      </c>
      <c r="C20" s="45"/>
      <c r="D20" s="100">
        <f t="shared" si="0"/>
        <v>0</v>
      </c>
      <c r="E20" s="36"/>
      <c r="F20" s="41"/>
      <c r="G20" s="27"/>
    </row>
    <row r="21" spans="1:7" s="2" customFormat="1" ht="15" customHeight="1" x14ac:dyDescent="0.35">
      <c r="A21" s="147" t="s">
        <v>78</v>
      </c>
      <c r="B21" s="148"/>
      <c r="C21" s="149"/>
      <c r="D21" s="39">
        <f>SUM(D14:D20)</f>
        <v>0</v>
      </c>
      <c r="E21" s="50"/>
      <c r="G21" s="27"/>
    </row>
    <row r="22" spans="1:7" s="2" customFormat="1" ht="15" customHeight="1" x14ac:dyDescent="0.35">
      <c r="A22" s="150" t="s">
        <v>79</v>
      </c>
      <c r="B22" s="151"/>
      <c r="C22" s="152"/>
      <c r="D22" s="113">
        <f>SUM(D21+D12)</f>
        <v>0</v>
      </c>
      <c r="E22" s="50"/>
      <c r="G22" s="27"/>
    </row>
    <row r="23" spans="1:7" s="2" customFormat="1" ht="15" customHeight="1" x14ac:dyDescent="0.35">
      <c r="A23" s="48"/>
      <c r="B23" s="48"/>
      <c r="C23" s="48"/>
      <c r="D23" s="49"/>
      <c r="E23" s="50"/>
      <c r="G23" s="27"/>
    </row>
  </sheetData>
  <protectedRanges>
    <protectedRange sqref="C12 C14:C20 A9:D9" name="Bereik1"/>
  </protectedRanges>
  <mergeCells count="9">
    <mergeCell ref="A1:E1"/>
    <mergeCell ref="A5:D5"/>
    <mergeCell ref="A2:E2"/>
    <mergeCell ref="D8:E8"/>
    <mergeCell ref="D9:E9"/>
    <mergeCell ref="A21:C21"/>
    <mergeCell ref="A22:C22"/>
    <mergeCell ref="A3:E3"/>
    <mergeCell ref="A4:E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8D7C5-F892-4EB0-B975-1261C3764AA5}">
  <dimension ref="A1:Q43"/>
  <sheetViews>
    <sheetView topLeftCell="A32" workbookViewId="0">
      <selection activeCell="D11" sqref="D11"/>
    </sheetView>
  </sheetViews>
  <sheetFormatPr defaultRowHeight="14.5" x14ac:dyDescent="0.35"/>
  <cols>
    <col min="1" max="2" width="35.1796875" customWidth="1"/>
    <col min="3" max="3" width="11.54296875" customWidth="1"/>
    <col min="6" max="6" width="14.81640625" customWidth="1"/>
  </cols>
  <sheetData>
    <row r="1" spans="1:14" x14ac:dyDescent="0.35">
      <c r="A1" s="157" t="s">
        <v>1</v>
      </c>
      <c r="B1" s="158"/>
      <c r="C1" s="158"/>
      <c r="D1" s="158"/>
      <c r="E1" s="158"/>
      <c r="F1" s="158"/>
    </row>
    <row r="2" spans="1:14" ht="30.65" customHeight="1" x14ac:dyDescent="0.35">
      <c r="A2" s="153" t="s">
        <v>80</v>
      </c>
      <c r="B2" s="154"/>
      <c r="C2" s="154"/>
      <c r="D2" s="154"/>
      <c r="E2" s="154"/>
      <c r="F2" s="154"/>
    </row>
    <row r="4" spans="1:14" x14ac:dyDescent="0.35">
      <c r="A4" s="156" t="s">
        <v>26</v>
      </c>
      <c r="B4" s="156"/>
      <c r="C4" s="156"/>
      <c r="D4" s="156"/>
      <c r="E4" s="156"/>
      <c r="F4" s="156"/>
    </row>
    <row r="7" spans="1:14" s="52" customFormat="1" ht="15" customHeight="1" x14ac:dyDescent="0.35">
      <c r="A7" s="53"/>
      <c r="B7" s="53"/>
      <c r="C7" s="54"/>
      <c r="D7" s="55"/>
      <c r="E7" s="56"/>
      <c r="F7" s="56"/>
      <c r="G7" s="57"/>
    </row>
    <row r="8" spans="1:14" s="31" customFormat="1" ht="64.5" customHeight="1" x14ac:dyDescent="0.35">
      <c r="A8" s="34" t="s">
        <v>81</v>
      </c>
      <c r="B8" s="58" t="s">
        <v>82</v>
      </c>
      <c r="C8" s="125" t="s">
        <v>83</v>
      </c>
      <c r="D8" s="126" t="s">
        <v>84</v>
      </c>
      <c r="E8" s="126" t="s">
        <v>85</v>
      </c>
      <c r="F8" s="42" t="s">
        <v>86</v>
      </c>
      <c r="G8" s="159"/>
      <c r="H8" s="160"/>
      <c r="I8" s="160"/>
      <c r="J8" s="160"/>
      <c r="K8" s="160"/>
      <c r="L8" s="160"/>
      <c r="M8" s="160"/>
      <c r="N8" s="160"/>
    </row>
    <row r="9" spans="1:14" s="52" customFormat="1" ht="15" customHeight="1" x14ac:dyDescent="0.35">
      <c r="A9" s="59" t="s">
        <v>87</v>
      </c>
      <c r="B9" s="60"/>
      <c r="C9" s="61"/>
      <c r="D9" s="61"/>
      <c r="E9" s="61"/>
      <c r="F9" s="62">
        <f>B9</f>
        <v>0</v>
      </c>
    </row>
    <row r="10" spans="1:14" s="52" customFormat="1" ht="15" customHeight="1" x14ac:dyDescent="0.35">
      <c r="A10" s="59" t="s">
        <v>88</v>
      </c>
      <c r="B10" s="60"/>
      <c r="C10" s="60"/>
      <c r="D10" s="61"/>
      <c r="E10" s="61"/>
      <c r="F10" s="62">
        <f>B10+C10</f>
        <v>0</v>
      </c>
    </row>
    <row r="11" spans="1:14" s="52" customFormat="1" ht="15" customHeight="1" x14ac:dyDescent="0.35">
      <c r="A11" s="59" t="s">
        <v>89</v>
      </c>
      <c r="B11" s="60"/>
      <c r="C11" s="60"/>
      <c r="D11" s="61"/>
      <c r="E11" s="61"/>
      <c r="F11" s="62">
        <f t="shared" ref="F11" si="0">B11</f>
        <v>0</v>
      </c>
    </row>
    <row r="12" spans="1:14" s="52" customFormat="1" ht="15" customHeight="1" x14ac:dyDescent="0.35">
      <c r="A12" s="59" t="s">
        <v>90</v>
      </c>
      <c r="B12" s="60"/>
      <c r="C12" s="61"/>
      <c r="D12" s="60"/>
      <c r="E12" s="61"/>
      <c r="F12" s="62">
        <f t="shared" ref="F12" si="1">B12+C12</f>
        <v>0</v>
      </c>
    </row>
    <row r="13" spans="1:14" s="52" customFormat="1" ht="15" customHeight="1" x14ac:dyDescent="0.35">
      <c r="A13" s="59" t="s">
        <v>91</v>
      </c>
      <c r="B13" s="60"/>
      <c r="C13" s="60"/>
      <c r="D13" s="60"/>
      <c r="E13" s="61"/>
      <c r="F13" s="62">
        <f t="shared" ref="F13" si="2">B13</f>
        <v>0</v>
      </c>
    </row>
    <row r="14" spans="1:14" s="52" customFormat="1" ht="15" customHeight="1" x14ac:dyDescent="0.35">
      <c r="A14" s="59" t="s">
        <v>92</v>
      </c>
      <c r="B14" s="60"/>
      <c r="C14" s="60"/>
      <c r="D14" s="60"/>
      <c r="E14" s="61"/>
      <c r="F14" s="62">
        <f t="shared" ref="F14" si="3">B14+C14</f>
        <v>0</v>
      </c>
    </row>
    <row r="15" spans="1:14" s="52" customFormat="1" ht="15" customHeight="1" x14ac:dyDescent="0.35">
      <c r="A15" s="36" t="s">
        <v>93</v>
      </c>
      <c r="B15" s="60"/>
      <c r="C15" s="61"/>
      <c r="D15" s="61"/>
      <c r="E15" s="61"/>
      <c r="F15" s="62">
        <f t="shared" ref="F15" si="4">B15</f>
        <v>0</v>
      </c>
    </row>
    <row r="16" spans="1:14" s="52" customFormat="1" ht="15" customHeight="1" x14ac:dyDescent="0.35">
      <c r="A16" s="36" t="s">
        <v>94</v>
      </c>
      <c r="B16" s="60"/>
      <c r="C16" s="60"/>
      <c r="D16" s="61"/>
      <c r="E16" s="61"/>
      <c r="F16" s="62">
        <f t="shared" ref="F16" si="5">B16+C16</f>
        <v>0</v>
      </c>
    </row>
    <row r="17" spans="1:17" s="52" customFormat="1" ht="15" customHeight="1" x14ac:dyDescent="0.35">
      <c r="A17" s="36" t="s">
        <v>95</v>
      </c>
      <c r="B17" s="60"/>
      <c r="C17" s="60"/>
      <c r="D17" s="61"/>
      <c r="E17" s="61"/>
      <c r="F17" s="62">
        <f t="shared" ref="F17" si="6">B17</f>
        <v>0</v>
      </c>
    </row>
    <row r="18" spans="1:17" s="52" customFormat="1" ht="15" customHeight="1" x14ac:dyDescent="0.35">
      <c r="A18" s="36" t="s">
        <v>96</v>
      </c>
      <c r="B18" s="60"/>
      <c r="C18" s="61"/>
      <c r="D18" s="60"/>
      <c r="E18" s="61"/>
      <c r="F18" s="62">
        <f t="shared" ref="F18" si="7">B18+C18</f>
        <v>0</v>
      </c>
    </row>
    <row r="19" spans="1:17" s="52" customFormat="1" ht="15" customHeight="1" x14ac:dyDescent="0.35">
      <c r="A19" s="36" t="s">
        <v>97</v>
      </c>
      <c r="B19" s="60"/>
      <c r="C19" s="60"/>
      <c r="D19" s="60"/>
      <c r="E19" s="61"/>
      <c r="F19" s="62">
        <f t="shared" ref="F19" si="8">B19</f>
        <v>0</v>
      </c>
    </row>
    <row r="20" spans="1:17" s="52" customFormat="1" ht="15" customHeight="1" x14ac:dyDescent="0.35">
      <c r="A20" s="36" t="s">
        <v>98</v>
      </c>
      <c r="B20" s="60"/>
      <c r="C20" s="60"/>
      <c r="D20" s="60"/>
      <c r="E20" s="61"/>
      <c r="F20" s="62">
        <f t="shared" ref="F20" si="9">B20+C20</f>
        <v>0</v>
      </c>
    </row>
    <row r="21" spans="1:17" s="52" customFormat="1" ht="15" customHeight="1" x14ac:dyDescent="0.35">
      <c r="A21" s="36" t="s">
        <v>99</v>
      </c>
      <c r="B21" s="60"/>
      <c r="C21" s="61"/>
      <c r="D21" s="61"/>
      <c r="E21" s="61"/>
      <c r="F21" s="62">
        <f t="shared" ref="F21" si="10">B21</f>
        <v>0</v>
      </c>
    </row>
    <row r="22" spans="1:17" s="52" customFormat="1" ht="15" customHeight="1" x14ac:dyDescent="0.35">
      <c r="A22" s="36" t="s">
        <v>100</v>
      </c>
      <c r="B22" s="60"/>
      <c r="C22" s="61"/>
      <c r="D22" s="60"/>
      <c r="E22" s="61"/>
      <c r="F22" s="62">
        <f t="shared" ref="F22" si="11">B22+C22</f>
        <v>0</v>
      </c>
    </row>
    <row r="23" spans="1:17" s="52" customFormat="1" ht="15" customHeight="1" x14ac:dyDescent="0.35">
      <c r="A23" s="36" t="s">
        <v>101</v>
      </c>
      <c r="B23" s="60"/>
      <c r="C23" s="61"/>
      <c r="D23" s="60"/>
      <c r="E23" s="61"/>
      <c r="F23" s="62">
        <f t="shared" ref="F23" si="12">B23</f>
        <v>0</v>
      </c>
    </row>
    <row r="24" spans="1:17" s="52" customFormat="1" ht="15" customHeight="1" x14ac:dyDescent="0.35">
      <c r="A24" s="36" t="s">
        <v>102</v>
      </c>
      <c r="B24" s="60"/>
      <c r="C24" s="61"/>
      <c r="D24" s="60"/>
      <c r="E24" s="61"/>
      <c r="F24" s="62">
        <f t="shared" ref="F24" si="13">B24+C24</f>
        <v>0</v>
      </c>
    </row>
    <row r="25" spans="1:17" s="52" customFormat="1" ht="15" customHeight="1" x14ac:dyDescent="0.35">
      <c r="A25" s="36" t="s">
        <v>103</v>
      </c>
      <c r="B25" s="60"/>
      <c r="C25" s="61"/>
      <c r="D25" s="61"/>
      <c r="E25" s="61"/>
      <c r="F25" s="62">
        <f t="shared" ref="F25" si="14">B25</f>
        <v>0</v>
      </c>
      <c r="G25" s="65"/>
      <c r="H25" s="65"/>
      <c r="I25" s="65"/>
      <c r="J25" s="65"/>
      <c r="K25" s="65"/>
      <c r="L25" s="65"/>
      <c r="M25" s="65"/>
      <c r="N25" s="65"/>
      <c r="O25" s="65"/>
      <c r="P25" s="65"/>
      <c r="Q25" s="65"/>
    </row>
    <row r="26" spans="1:17" s="52" customFormat="1" ht="15" customHeight="1" x14ac:dyDescent="0.35">
      <c r="A26" s="36" t="s">
        <v>104</v>
      </c>
      <c r="B26" s="60"/>
      <c r="C26" s="61"/>
      <c r="D26" s="60"/>
      <c r="E26" s="61"/>
      <c r="F26" s="62">
        <f t="shared" ref="F26" si="15">B26+C26</f>
        <v>0</v>
      </c>
      <c r="G26" s="65"/>
      <c r="H26" s="65"/>
      <c r="I26" s="65"/>
      <c r="J26" s="65"/>
      <c r="K26" s="65"/>
      <c r="L26" s="65"/>
      <c r="M26" s="65"/>
      <c r="N26" s="65"/>
      <c r="O26" s="65"/>
      <c r="P26" s="65"/>
      <c r="Q26" s="65"/>
    </row>
    <row r="27" spans="1:17" s="52" customFormat="1" ht="15" customHeight="1" x14ac:dyDescent="0.35">
      <c r="A27" s="36" t="s">
        <v>105</v>
      </c>
      <c r="B27" s="60"/>
      <c r="C27" s="61"/>
      <c r="D27" s="60"/>
      <c r="E27" s="61"/>
      <c r="F27" s="62">
        <f t="shared" ref="F27" si="16">B27</f>
        <v>0</v>
      </c>
      <c r="G27" s="65"/>
    </row>
    <row r="28" spans="1:17" s="52" customFormat="1" ht="15" customHeight="1" x14ac:dyDescent="0.35">
      <c r="A28" s="36" t="s">
        <v>106</v>
      </c>
      <c r="B28" s="60"/>
      <c r="C28" s="61"/>
      <c r="D28" s="60"/>
      <c r="E28" s="61"/>
      <c r="F28" s="62">
        <f t="shared" ref="F28" si="17">B28+C28</f>
        <v>0</v>
      </c>
      <c r="G28" s="65"/>
    </row>
    <row r="29" spans="1:17" s="52" customFormat="1" ht="15" customHeight="1" x14ac:dyDescent="0.35">
      <c r="A29" s="59" t="s">
        <v>107</v>
      </c>
      <c r="B29" s="60"/>
      <c r="C29" s="61"/>
      <c r="D29" s="123"/>
      <c r="E29" s="122"/>
      <c r="F29" s="62">
        <f t="shared" ref="F29" si="18">B29</f>
        <v>0</v>
      </c>
      <c r="G29" s="65"/>
    </row>
    <row r="30" spans="1:17" s="52" customFormat="1" ht="15" customHeight="1" x14ac:dyDescent="0.35">
      <c r="A30" s="59" t="s">
        <v>108</v>
      </c>
      <c r="B30" s="122"/>
      <c r="C30" s="61"/>
      <c r="D30" s="61"/>
      <c r="E30" s="60"/>
      <c r="F30" s="62">
        <f t="shared" ref="F30" si="19">B30+C30</f>
        <v>0</v>
      </c>
      <c r="G30" s="65"/>
    </row>
    <row r="31" spans="1:17" s="52" customFormat="1" ht="15" customHeight="1" x14ac:dyDescent="0.35">
      <c r="A31" s="53"/>
      <c r="B31" s="55"/>
      <c r="C31" s="55"/>
      <c r="D31" s="55"/>
      <c r="E31" s="55"/>
      <c r="F31" s="64"/>
      <c r="G31" s="65"/>
    </row>
    <row r="32" spans="1:17" s="52" customFormat="1" ht="15" customHeight="1" x14ac:dyDescent="0.35">
      <c r="A32" s="66"/>
      <c r="B32" s="67"/>
      <c r="C32" s="67"/>
      <c r="D32" s="67"/>
      <c r="E32" s="67"/>
      <c r="F32" s="68"/>
      <c r="G32" s="69"/>
    </row>
    <row r="33" spans="1:7" s="52" customFormat="1" ht="15" customHeight="1" x14ac:dyDescent="0.35">
      <c r="A33" s="70" t="s">
        <v>109</v>
      </c>
      <c r="B33" s="70"/>
      <c r="C33" s="70"/>
      <c r="D33" s="70"/>
      <c r="E33" s="70"/>
      <c r="F33" s="70"/>
      <c r="G33" s="71"/>
    </row>
    <row r="34" spans="1:7" s="52" customFormat="1" ht="15" customHeight="1" x14ac:dyDescent="0.35">
      <c r="A34" s="72"/>
      <c r="B34" s="73"/>
      <c r="C34" s="73"/>
      <c r="D34" s="73"/>
      <c r="E34" s="73"/>
      <c r="F34" s="62">
        <f>SUM(B34:E34)</f>
        <v>0</v>
      </c>
      <c r="G34" s="71"/>
    </row>
    <row r="35" spans="1:7" s="52" customFormat="1" ht="15" customHeight="1" x14ac:dyDescent="0.35">
      <c r="A35" s="72"/>
      <c r="B35" s="73"/>
      <c r="C35" s="73"/>
      <c r="D35" s="73"/>
      <c r="E35" s="73"/>
      <c r="F35" s="62">
        <f>SUM(B35:E35)</f>
        <v>0</v>
      </c>
      <c r="G35" s="71"/>
    </row>
    <row r="36" spans="1:7" s="52" customFormat="1" ht="15" customHeight="1" x14ac:dyDescent="0.35">
      <c r="A36" s="72"/>
      <c r="B36" s="73"/>
      <c r="C36" s="73"/>
      <c r="D36" s="73"/>
      <c r="E36" s="73"/>
      <c r="F36" s="62">
        <f>SUM(B36:E36)</f>
        <v>0</v>
      </c>
      <c r="G36" s="71"/>
    </row>
    <row r="37" spans="1:7" s="52" customFormat="1" ht="30.65" customHeight="1" x14ac:dyDescent="0.35">
      <c r="A37" s="72"/>
      <c r="B37" s="73"/>
      <c r="C37" s="73"/>
      <c r="D37" s="73"/>
      <c r="E37" s="73"/>
      <c r="F37" s="62">
        <f>SUM(B37:E37)</f>
        <v>0</v>
      </c>
      <c r="G37" s="71"/>
    </row>
    <row r="38" spans="1:7" x14ac:dyDescent="0.35">
      <c r="A38" s="74"/>
      <c r="B38" s="74"/>
      <c r="C38" s="75"/>
      <c r="D38" s="76"/>
      <c r="E38" s="77"/>
      <c r="F38" s="75"/>
      <c r="G38" s="78"/>
    </row>
    <row r="39" spans="1:7" x14ac:dyDescent="0.35">
      <c r="A39" s="53"/>
      <c r="B39" s="53"/>
      <c r="C39" s="54"/>
      <c r="D39" s="79"/>
      <c r="E39" s="56"/>
      <c r="F39" s="54"/>
      <c r="G39" s="80"/>
    </row>
    <row r="40" spans="1:7" x14ac:dyDescent="0.35">
      <c r="A40" s="52"/>
      <c r="B40" s="52"/>
      <c r="C40" s="52"/>
      <c r="D40" s="52"/>
      <c r="E40" s="52"/>
      <c r="F40" s="54"/>
      <c r="G40" s="80"/>
    </row>
    <row r="41" spans="1:7" x14ac:dyDescent="0.35">
      <c r="A41" s="53"/>
      <c r="B41" s="53"/>
      <c r="C41" s="54"/>
      <c r="D41" s="79"/>
      <c r="E41" s="56"/>
      <c r="F41" s="54"/>
      <c r="G41" s="80"/>
    </row>
    <row r="42" spans="1:7" x14ac:dyDescent="0.35">
      <c r="A42" s="52"/>
      <c r="B42" s="52"/>
      <c r="C42" s="52"/>
      <c r="D42" s="79"/>
      <c r="E42" s="56"/>
      <c r="F42" s="54"/>
      <c r="G42" s="80"/>
    </row>
    <row r="43" spans="1:7" x14ac:dyDescent="0.35">
      <c r="A43" s="52"/>
      <c r="B43" s="52"/>
      <c r="C43" s="52"/>
      <c r="D43" s="79"/>
      <c r="E43" s="56"/>
      <c r="F43" s="54"/>
      <c r="G43" s="80"/>
    </row>
  </sheetData>
  <protectedRanges>
    <protectedRange sqref="C10:C11 C13:C14 C16:C17 C19:C20 D12:D14 D18:D20 D26:D29 E30 B34:F37 B9:B29 D22:D24 F9:F30" name="Bereik1"/>
  </protectedRanges>
  <mergeCells count="4">
    <mergeCell ref="G8:N8"/>
    <mergeCell ref="A1:F1"/>
    <mergeCell ref="A2:F2"/>
    <mergeCell ref="A4:F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EA506-4A8B-47E4-B5BA-AE7EECE1AC1E}">
  <dimension ref="A1:E12"/>
  <sheetViews>
    <sheetView workbookViewId="0">
      <selection activeCell="B17" sqref="B17"/>
    </sheetView>
  </sheetViews>
  <sheetFormatPr defaultRowHeight="14.5" x14ac:dyDescent="0.35"/>
  <cols>
    <col min="1" max="1" width="25.81640625" bestFit="1" customWidth="1"/>
    <col min="2" max="2" width="25.81640625" customWidth="1"/>
    <col min="3" max="3" width="30.54296875" bestFit="1" customWidth="1"/>
    <col min="4" max="4" width="15.81640625" customWidth="1"/>
    <col min="5" max="5" width="20.1796875" hidden="1" customWidth="1"/>
  </cols>
  <sheetData>
    <row r="1" spans="1:5" ht="21" x14ac:dyDescent="0.5">
      <c r="A1" s="155" t="s">
        <v>110</v>
      </c>
      <c r="B1" s="155"/>
      <c r="C1" s="155"/>
      <c r="D1" s="155"/>
      <c r="E1" s="155"/>
    </row>
    <row r="2" spans="1:5" x14ac:dyDescent="0.35">
      <c r="A2" s="157" t="s">
        <v>1</v>
      </c>
      <c r="B2" s="158"/>
      <c r="C2" s="158"/>
      <c r="D2" s="158"/>
      <c r="E2" s="158"/>
    </row>
    <row r="3" spans="1:5" x14ac:dyDescent="0.35">
      <c r="A3" s="161" t="s">
        <v>111</v>
      </c>
      <c r="B3" s="162"/>
      <c r="C3" s="162"/>
      <c r="D3" s="162"/>
      <c r="E3" s="162"/>
    </row>
    <row r="4" spans="1:5" x14ac:dyDescent="0.35">
      <c r="A4" s="161" t="s">
        <v>112</v>
      </c>
      <c r="B4" s="162"/>
      <c r="C4" s="162"/>
      <c r="D4" s="162"/>
      <c r="E4" s="162"/>
    </row>
    <row r="5" spans="1:5" x14ac:dyDescent="0.35">
      <c r="A5" s="162" t="s">
        <v>113</v>
      </c>
      <c r="B5" s="162"/>
      <c r="C5" s="162"/>
      <c r="D5" s="162"/>
      <c r="E5" s="162"/>
    </row>
    <row r="6" spans="1:5" x14ac:dyDescent="0.35">
      <c r="A6" s="97"/>
      <c r="B6" s="97"/>
      <c r="C6" s="97"/>
      <c r="D6" s="97"/>
      <c r="E6" s="97"/>
    </row>
    <row r="7" spans="1:5" x14ac:dyDescent="0.35">
      <c r="A7" s="156" t="s">
        <v>26</v>
      </c>
      <c r="B7" s="156"/>
      <c r="C7" s="156"/>
      <c r="D7" s="156"/>
      <c r="E7" s="2"/>
    </row>
    <row r="9" spans="1:5" x14ac:dyDescent="0.35">
      <c r="A9" s="90" t="s">
        <v>114</v>
      </c>
      <c r="B9" s="90" t="s">
        <v>115</v>
      </c>
      <c r="C9" s="90" t="s">
        <v>116</v>
      </c>
      <c r="D9" s="90" t="s">
        <v>117</v>
      </c>
    </row>
    <row r="10" spans="1:5" x14ac:dyDescent="0.35">
      <c r="A10" s="88" t="s">
        <v>118</v>
      </c>
      <c r="B10" s="119"/>
      <c r="C10" s="105">
        <v>15</v>
      </c>
      <c r="D10" s="104">
        <f>B10*C10</f>
        <v>0</v>
      </c>
    </row>
    <row r="11" spans="1:5" x14ac:dyDescent="0.35">
      <c r="A11" s="88" t="s">
        <v>119</v>
      </c>
      <c r="B11" s="119"/>
      <c r="C11" s="105">
        <v>5</v>
      </c>
      <c r="D11" s="104">
        <f>B11*C11</f>
        <v>0</v>
      </c>
    </row>
    <row r="12" spans="1:5" x14ac:dyDescent="0.35">
      <c r="C12" s="103" t="s">
        <v>117</v>
      </c>
      <c r="D12" s="102">
        <f>SUM(D10:D11)</f>
        <v>0</v>
      </c>
    </row>
  </sheetData>
  <mergeCells count="6">
    <mergeCell ref="A1:E1"/>
    <mergeCell ref="A2:E2"/>
    <mergeCell ref="A3:E3"/>
    <mergeCell ref="A4:E4"/>
    <mergeCell ref="A7:D7"/>
    <mergeCell ref="A5:E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UOrigineleMakerDocumentum xmlns="3a2d4642-b1a9-4f9a-947d-aaac82c6ed7c">Brakel, Arno van (P20844)</PUOrigineleMakerDocumentum>
    <PUCorsaDocumentcode xmlns="3a2d4642-b1a9-4f9a-947d-aaac82c6ed7c" xsi:nil="true"/>
    <c69891f5b6724842a1992b729e890d0f xmlns="6e5de6ab-6344-4590-bdfb-cd381d1301e0">
      <Terms xmlns="http://schemas.microsoft.com/office/infopath/2007/PartnerControls"/>
    </c69891f5b6724842a1992b729e890d0f>
    <jac39c03a7c14cb08e70c160a38b370d xmlns="6e5de6ab-6344-4590-bdfb-cd381d1301e0">
      <Terms xmlns="http://schemas.microsoft.com/office/infopath/2007/PartnerControls"/>
    </jac39c03a7c14cb08e70c160a38b370d>
    <dc87032591014caf9b8c241199203258 xmlns="6e5de6ab-6344-4590-bdfb-cd381d1301e0">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PUCopyrightRechten xmlns="6e5de6ab-6344-4590-bdfb-cd381d1301e0">false</PUCopyrightRechten>
    <n35da69e1c1047dea46f4e43c827e5fd xmlns="6e5de6ab-6344-4590-bdfb-cd381d1301e0">
      <Terms xmlns="http://schemas.microsoft.com/office/infopath/2007/PartnerControls">
        <TermInfo xmlns="http://schemas.microsoft.com/office/infopath/2007/PartnerControls">
          <TermName xmlns="http://schemas.microsoft.com/office/infopath/2007/PartnerControls">20 jaar</TermName>
          <TermId xmlns="http://schemas.microsoft.com/office/infopath/2007/PartnerControls">8f73d7bd-6595-4bc6-aba4-4049f8f7bea1</TermId>
        </TermInfo>
      </Terms>
    </n35da69e1c1047dea46f4e43c827e5fd>
    <k7957b5f8f444a679b34b5b5923d672a xmlns="6e5de6ab-6344-4590-bdfb-cd381d1301e0">
      <Terms xmlns="http://schemas.microsoft.com/office/infopath/2007/PartnerControls">
        <TermInfo xmlns="http://schemas.microsoft.com/office/infopath/2007/PartnerControls">
          <TermName xmlns="http://schemas.microsoft.com/office/infopath/2007/PartnerControls">Lopend</TermName>
          <TermId xmlns="http://schemas.microsoft.com/office/infopath/2007/PartnerControls">dbd4ffdd-42b7-499f-b515-be6b43c64e3b</TermId>
        </TermInfo>
      </Terms>
    </k7957b5f8f444a679b34b5b5923d672a>
    <d48145a825f34c759bf35e0f0f98a24d xmlns="6e5de6ab-6344-4590-bdfb-cd381d1301e0">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TaxCatchAll xmlns="6e5de6ab-6344-4590-bdfb-cd381d1301e0">
      <Value>15</Value>
      <Value>10</Value>
      <Value>9</Value>
      <Value>8</Value>
      <Value>7</Value>
      <Value>6</Value>
      <Value>5</Value>
      <Value>3</Value>
      <Value>2</Value>
      <Value>1</Value>
    </TaxCatchAll>
    <PUBegindatumCopyright xmlns="6e5de6ab-6344-4590-bdfb-cd381d1301e0" xsi:nil="true"/>
    <PUEinddatumCopyright xmlns="6e5de6ab-6344-4590-bdfb-cd381d1301e0" xsi:nil="true"/>
    <nbfcb91ce6ed4c72a590e661d33753dd xmlns="6e5de6ab-6344-4590-bdfb-cd381d1301e0">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lcf76f155ced4ddcb4097134ff3c332f xmlns="2f9d3bea-d46d-4e43-bf25-8b181b50bdbf">
      <Terms xmlns="http://schemas.microsoft.com/office/infopath/2007/PartnerControls"/>
    </lcf76f155ced4ddcb4097134ff3c332f>
    <PUDocumentumRegistratienummer xmlns="6e5de6ab-6344-4590-bdfb-cd381d1301e0">819F7411</PUDocumentumRegistratienummer>
    <PUWerkingsgebiedDocument xmlns="6e5de6ab-6344-4590-bdfb-cd381d1301e0" xsi:nil="true"/>
    <PUEinddatumdossier xmlns="6e5de6ab-6344-4590-bdfb-cd381d1301e0" xsi:nil="true"/>
    <bee6bab28bc347dea223a27ae484b55c xmlns="6e5de6ab-6344-4590-bdfb-cd381d1301e0">
      <Terms xmlns="http://schemas.microsoft.com/office/infopath/2007/PartnerControls">
        <TermInfo xmlns="http://schemas.microsoft.com/office/infopath/2007/PartnerControls">
          <TermName xmlns="http://schemas.microsoft.com/office/infopath/2007/PartnerControls">BDV - Concernmanager Bedrijfsvoering</TermName>
          <TermId xmlns="http://schemas.microsoft.com/office/infopath/2007/PartnerControls">89c0540d-8588-4a1f-b258-b707f9c3a29d</TermId>
        </TermInfo>
      </Terms>
    </bee6bab28bc347dea223a27ae484b55c>
    <PUDocumenttype xmlns="6e5de6ab-6344-4590-bdfb-cd381d1301e0" xsi:nil="true"/>
    <PUDossiernaam xmlns="6e5de6ab-6344-4590-bdfb-cd381d1301e0">Warmedrankenautomaten</PUDossiernaam>
    <d6579817e59147ae85edfd3136814cae xmlns="6e5de6ab-6344-4590-bdfb-cd381d1301e0">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PUOmschrijvingVoorwaardenCopyright xmlns="6e5de6ab-6344-4590-bdfb-cd381d1301e0" xsi:nil="true"/>
    <e28028357a134c8cba3ce1e424d81274 xmlns="6e5de6ab-6344-4590-bdfb-cd381d1301e0">
      <Terms xmlns="http://schemas.microsoft.com/office/infopath/2007/PartnerControls">
        <TermInfo xmlns="http://schemas.microsoft.com/office/infopath/2007/PartnerControls">
          <TermName xmlns="http://schemas.microsoft.com/office/infopath/2007/PartnerControls">Provinciale organisatie en bedrijfsvoering:Inkoop</TermName>
          <TermId xmlns="http://schemas.microsoft.com/office/infopath/2007/PartnerControls">f634ae1c-74c7-4860-b755-4fc0e27d307a</TermId>
        </TermInfo>
      </Terms>
    </e28028357a134c8cba3ce1e424d81274>
    <ecddcceb7a3944bcb5df119ed71fb281 xmlns="6e5de6ab-6344-4590-bdfb-cd381d1301e0">
      <Terms xmlns="http://schemas.microsoft.com/office/infopath/2007/PartnerControls">
        <TermInfo xmlns="http://schemas.microsoft.com/office/infopath/2007/PartnerControls">
          <TermName xmlns="http://schemas.microsoft.com/office/infopath/2007/PartnerControls">Vernietigen</TermName>
          <TermId xmlns="http://schemas.microsoft.com/office/infopath/2007/PartnerControls">90b47d01-38c6-4bfb-b527-d49e498a64bf</TermId>
        </TermInfo>
      </Terms>
    </ecddcceb7a3944bcb5df119ed71fb281>
    <kb23fa795b9743b8adae1149359e24fa xmlns="6e5de6ab-6344-4590-bdfb-cd381d1301e0">
      <Terms xmlns="http://schemas.microsoft.com/office/infopath/2007/PartnerControls">
        <TermInfo xmlns="http://schemas.microsoft.com/office/infopath/2007/PartnerControls">
          <TermName xmlns="http://schemas.microsoft.com/office/infopath/2007/PartnerControls">TL BDV-IJS, Teamleider Inkoop, juridische zaken en subsidies</TermName>
          <TermId xmlns="http://schemas.microsoft.com/office/infopath/2007/PartnerControls">6d5f48b5-6163-4758-bde9-f4abd201a57d</TermId>
        </TermInfo>
      </Terms>
    </kb23fa795b9743b8adae1149359e24fa>
    <PUSelectiecategorie xmlns="6e5de6ab-6344-4590-bdfb-cd381d1301e0">2020 37</PUSelectiecategorie>
    <PUBegindatumdossier xmlns="6e5de6ab-6344-4590-bdfb-cd381d1301e0">2016-05-19T22:00:00+00:00</PUBegindatumdossier>
    <_dlc_DocId xmlns="6e5de6ab-6344-4590-bdfb-cd381d1301e0">UTSP-976325296-331</_dlc_DocId>
    <_dlc_DocIdUrl xmlns="6e5de6ab-6344-4590-bdfb-cd381d1301e0">
      <Url>https://provincieutrecht.sharepoint.com/sites/smnwk-AanbestedingenTeamFacilitair/_layouts/15/DocIdRedir.aspx?ID=UTSP-976325296-331</Url>
      <Description>UTSP-976325296-331</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63" ma:contentTypeDescription=" " ma:contentTypeScope="" ma:versionID="cbd7f1d9fdedc229459118c21708e4d5">
  <xsd:schema xmlns:xsd="http://www.w3.org/2001/XMLSchema" xmlns:xs="http://www.w3.org/2001/XMLSchema" xmlns:p="http://schemas.microsoft.com/office/2006/metadata/properties" xmlns:ns2="6e5de6ab-6344-4590-bdfb-cd381d1301e0" xmlns:ns3="3a2d4642-b1a9-4f9a-947d-aaac82c6ed7c" xmlns:ns4="2f9d3bea-d46d-4e43-bf25-8b181b50bdbf" targetNamespace="http://schemas.microsoft.com/office/2006/metadata/properties" ma:root="true" ma:fieldsID="d8d879f83585a635742237ab417c2c93" ns2:_="" ns3:_="" ns4:_="">
    <xsd:import namespace="6e5de6ab-6344-4590-bdfb-cd381d1301e0"/>
    <xsd:import namespace="3a2d4642-b1a9-4f9a-947d-aaac82c6ed7c"/>
    <xsd:import namespace="2f9d3bea-d46d-4e43-bf25-8b181b50bdbf"/>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cumenttype" minOccurs="0"/>
                <xsd:element ref="ns2:PUDocumentumRegistratienummer" minOccurs="0"/>
                <xsd:element ref="ns2:PUDossiernaam"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kb23fa795b9743b8adae1149359e24fa" minOccurs="0"/>
                <xsd:element ref="ns2:_dlc_DocId" minOccurs="0"/>
                <xsd:element ref="ns2:d48145a825f34c759bf35e0f0f98a24d" minOccurs="0"/>
                <xsd:element ref="ns2:bee6bab28bc347dea223a27ae484b55c" minOccurs="0"/>
                <xsd:element ref="ns2:k7957b5f8f444a679b34b5b5923d672a" minOccurs="0"/>
                <xsd:element ref="ns2:jac39c03a7c14cb08e70c160a38b370d" minOccurs="0"/>
                <xsd:element ref="ns3:PUOrigineleMakerDocumentum" minOccurs="0"/>
                <xsd:element ref="ns4:MediaServiceMetadata" minOccurs="0"/>
                <xsd:element ref="ns4:MediaServiceFastMetadata" minOccurs="0"/>
                <xsd:element ref="ns3:PUCorsaDocumentcode" minOccurs="0"/>
                <xsd:element ref="ns4:MediaServiceObjectDetectorVersions" minOccurs="0"/>
                <xsd:element ref="ns2:SharedWithUsers" minOccurs="0"/>
                <xsd:element ref="ns2:SharedWithDetails" minOccurs="0"/>
                <xsd:element ref="ns4:lcf76f155ced4ddcb4097134ff3c332f" minOccurs="0"/>
                <xsd:element ref="ns4:MediaServiceOCR" minOccurs="0"/>
                <xsd:element ref="ns4:MediaServiceGenerationTime" minOccurs="0"/>
                <xsd:element ref="ns4:MediaServiceEventHashCode"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5de6ab-6344-4590-bdfb-cd381d1301e0"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ma:readOnly="false">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ma:readOnly="false">
      <xsd:simpleType>
        <xsd:restriction base="dms:Boolean"/>
      </xsd:simpleType>
    </xsd:element>
    <xsd:element name="PUOmschrijvingVoorwaardenCopyright" ma:index="5" nillable="true" ma:displayName="Omschrijving voorwaarden copyright" ma:internalName="PUOmschrijvingVoorwaardenCopyright" ma:readOnly="false">
      <xsd:simpleType>
        <xsd:restriction base="dms:Note">
          <xsd:maxLength value="255"/>
        </xsd:restriction>
      </xsd:simpleType>
    </xsd:element>
    <xsd:element name="PUBegindatumCopyright" ma:index="6" nillable="true" ma:displayName="Begindatum copyright" ma:format="DateOnly" ma:internalName="PUBegindatumCopyright" ma:readOnly="false">
      <xsd:simpleType>
        <xsd:restriction base="dms:DateTime"/>
      </xsd:simpleType>
    </xsd:element>
    <xsd:element name="PUEinddatumCopyright" ma:index="7" nillable="true" ma:displayName="Einddatum copyright" ma:format="DateOnly" ma:internalName="PUEinddatumCopyright" ma:readOnly="false">
      <xsd:simpleType>
        <xsd:restriction base="dms:DateTime"/>
      </xsd:simpleType>
    </xsd:element>
    <xsd:element name="PUBegindatumdossier" ma:index="14" nillable="true" ma:displayName="Begindatumdossier" ma:default=""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37" ma:hidden="true" ma:internalName="PUSelectiecategorie" ma:readOnly="false">
      <xsd:simpleType>
        <xsd:restriction base="dms:Text">
          <xsd:maxLength value="255"/>
        </xsd:restriction>
      </xsd:simpleType>
    </xsd:element>
    <xsd:element name="PUDocumenttype" ma:index="19" nillable="true" ma:displayName="Documenttype" ma:hidden="true" ma:internalName="PUDocumenttype" ma:readOnly="false">
      <xsd:simpleType>
        <xsd:restriction base="dms:Text">
          <xsd:maxLength value="255"/>
        </xsd:restriction>
      </xsd:simpleType>
    </xsd:element>
    <xsd:element name="PUDocumentumRegistratienummer" ma:index="20" nillable="true" ma:displayName="Documentum Registratienummer" ma:internalName="PUDocumentumRegistratienummer" ma:readOnly="false">
      <xsd:simpleType>
        <xsd:restriction base="dms:Text">
          <xsd:maxLength value="255"/>
        </xsd:restriction>
      </xsd:simpleType>
    </xsd:element>
    <xsd:element name="PUDossiernaam" ma:index="21" nillable="true" ma:displayName="Dossiernaam" ma:default="" ma:hidden="true" ma:internalName="PUDossiernaam" ma:readOnly="false">
      <xsd:simpleType>
        <xsd:restriction base="dms:Text">
          <xsd:maxLength value="255"/>
        </xsd:restriction>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Inkoop|f634ae1c-74c7-4860-b755-4fc0e27d307a"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readOnly="false" ma:fieldId="{c69891f5-b672-4842-a199-2b729e890d0f}" ma:taxonomyMulti="true" ma:sspId="d6e20898-9fd2-4753-9924-3f7380c5943a" ma:termSetId="9a4f3672-13b1-470e-809e-03ce8d8d0481"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f360be36-ca08-44fc-ad8d-b4b3d8df62d9}" ma:internalName="TaxCatchAll" ma:showField="CatchAllData" ma:web="6e5de6ab-6344-4590-bdfb-cd381d1301e0">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f360be36-ca08-44fc-ad8d-b4b3d8df62d9}" ma:internalName="TaxCatchAllLabel" ma:readOnly="true" ma:showField="CatchAllDataLabel" ma:web="6e5de6ab-6344-4590-bdfb-cd381d1301e0">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Vernietigen|90b47d01-38c6-4bfb-b527-d49e498a64bf"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20 jaar|8f73d7bd-6595-4bc6-aba4-4049f8f7bea1"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kb23fa795b9743b8adae1149359e24fa" ma:index="40" nillable="true" ma:taxonomy="true" ma:internalName="kb23fa795b9743b8adae1149359e24fa" ma:taxonomyFieldName="PUProceseigenaar" ma:displayName="Proceseigenaar" ma:readOnly="false" ma:default="4;#TL BDV-FAC, Teamleider Facilitair|5af0d0c6-e8af-4270-9a1b-cf598c540608"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_dlc_DocId" ma:index="41" nillable="true" ma:displayName="Waarde van de document-id" ma:description="De waarde van de document-id die aan dit item is toegewezen." ma:indexed="true" ma:internalName="_dlc_DocId" ma:readOnly="true">
      <xsd:simpleType>
        <xsd:restriction base="dms:Text"/>
      </xsd:simpleType>
    </xsd:element>
    <xsd:element name="d48145a825f34c759bf35e0f0f98a24d" ma:index="42"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bee6bab28bc347dea223a27ae484b55c" ma:index="43" nillable="true" ma:taxonomy="true" ma:internalName="bee6bab28bc347dea223a27ae484b55c" ma:taxonomyFieldName="PUEindverantwoordelijkeProceseigenaar" ma:displayName="Eindverantwoordelijke proceseigenaar" ma:default="9;#BDV - Concernmanager Bedrijfsvoering|89c0540d-8588-4a1f-b258-b707f9c3a29d"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k7957b5f8f444a679b34b5b5923d672a" ma:index="44" nillable="true" ma:taxonomy="true" ma:internalName="k7957b5f8f444a679b34b5b5923d672a" ma:taxonomyFieldName="PUDossierStatus" ma:displayName="Dossierstatus" ma:readOnly="false" ma:default="9;#Lopend|dbd4ffdd-42b7-499f-b515-be6b43c64e3b" ma:fieldId="{47957b5f-8f44-4a67-9b34-b5b5923d672a}" ma:sspId="d6e20898-9fd2-4753-9924-3f7380c5943a" ma:termSetId="f6dcac51-8215-494b-ba5d-57816ad03dbe" ma:anchorId="00000000-0000-0000-0000-000000000000" ma:open="false" ma:isKeyword="false">
      <xsd:complexType>
        <xsd:sequence>
          <xsd:element ref="pc:Terms" minOccurs="0" maxOccurs="1"/>
        </xsd:sequence>
      </xsd:complexType>
    </xsd:element>
    <xsd:element name="jac39c03a7c14cb08e70c160a38b370d" ma:index="46" nillable="true" ma:taxonomy="true" ma:internalName="jac39c03a7c14cb08e70c160a38b370d" ma:taxonomyFieldName="PUDossierResultaat" ma:displayName="Resultaat" ma:readOnly="false" ma:fieldId="{3ac39c03-a7c1-4cb0-8e70-c160a38b370d}" ma:sspId="d6e20898-9fd2-4753-9924-3f7380c5943a" ma:termSetId="21ff5038-241b-4cf6-b3fa-6a5f1a8e5fc1" ma:anchorId="00000000-0000-0000-0000-000000000000" ma:open="false" ma:isKeyword="false">
      <xsd:complexType>
        <xsd:sequence>
          <xsd:element ref="pc:Terms" minOccurs="0" maxOccurs="1"/>
        </xsd:sequence>
      </xsd:complexType>
    </xsd:element>
    <xsd:element name="SharedWithUsers" ma:index="5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4"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OrigineleMakerDocumentum" ma:index="48" nillable="true" ma:displayName="Originele maker Documentum" ma:hidden="true" ma:internalName="PUOrigineleMakerDocumentum" ma:readOnly="false">
      <xsd:simpleType>
        <xsd:restriction base="dms:Text">
          <xsd:maxLength value="255"/>
        </xsd:restriction>
      </xsd:simpleType>
    </xsd:element>
    <xsd:element name="PUCorsaDocumentcode" ma:index="51"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9d3bea-d46d-4e43-bf25-8b181b50bdbf" elementFormDefault="qualified">
    <xsd:import namespace="http://schemas.microsoft.com/office/2006/documentManagement/types"/>
    <xsd:import namespace="http://schemas.microsoft.com/office/infopath/2007/PartnerControls"/>
    <xsd:element name="MediaServiceMetadata" ma:index="49" nillable="true" ma:displayName="MediaServiceMetadata" ma:hidden="true" ma:internalName="MediaServiceMetadata" ma:readOnly="true">
      <xsd:simpleType>
        <xsd:restriction base="dms:Note"/>
      </xsd:simpleType>
    </xsd:element>
    <xsd:element name="MediaServiceFastMetadata" ma:index="50" nillable="true" ma:displayName="MediaServiceFastMetadata" ma:hidden="true" ma:internalName="MediaServiceFastMetadata" ma:readOnly="true">
      <xsd:simpleType>
        <xsd:restriction base="dms:Note"/>
      </xsd:simpleType>
    </xsd:element>
    <xsd:element name="MediaServiceObjectDetectorVersions" ma:index="52" nillable="true" ma:displayName="MediaServiceObjectDetectorVersions" ma:hidden="true" ma:indexed="true" ma:internalName="MediaServiceObjectDetectorVersions" ma:readOnly="true">
      <xsd:simpleType>
        <xsd:restriction base="dms:Text"/>
      </xsd:simpleType>
    </xsd:element>
    <xsd:element name="lcf76f155ced4ddcb4097134ff3c332f" ma:index="56"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OCR" ma:index="57" nillable="true" ma:displayName="Extracted Text" ma:internalName="MediaServiceOCR" ma:readOnly="true">
      <xsd:simpleType>
        <xsd:restriction base="dms:Note">
          <xsd:maxLength value="255"/>
        </xsd:restriction>
      </xsd:simpleType>
    </xsd:element>
    <xsd:element name="MediaServiceGenerationTime" ma:index="58" nillable="true" ma:displayName="MediaServiceGenerationTime" ma:hidden="true" ma:internalName="MediaServiceGenerationTime" ma:readOnly="true">
      <xsd:simpleType>
        <xsd:restriction base="dms:Text"/>
      </xsd:simpleType>
    </xsd:element>
    <xsd:element name="MediaServiceEventHashCode" ma:index="59" nillable="true" ma:displayName="MediaServiceEventHashCode" ma:hidden="true" ma:internalName="MediaServiceEventHashCode" ma:readOnly="true">
      <xsd:simpleType>
        <xsd:restriction base="dms:Text"/>
      </xsd:simpleType>
    </xsd:element>
    <xsd:element name="MediaServiceSearchProperties" ma:index="6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6F5BAA-948E-4269-9DB6-3FA316F50DB7}">
  <ds:schemaRefs>
    <ds:schemaRef ds:uri="http://schemas.microsoft.com/office/2006/metadata/properties"/>
    <ds:schemaRef ds:uri="http://schemas.microsoft.com/office/infopath/2007/PartnerControls"/>
    <ds:schemaRef ds:uri="3a2d4642-b1a9-4f9a-947d-aaac82c6ed7c"/>
    <ds:schemaRef ds:uri="6e5de6ab-6344-4590-bdfb-cd381d1301e0"/>
    <ds:schemaRef ds:uri="2f9d3bea-d46d-4e43-bf25-8b181b50bdbf"/>
  </ds:schemaRefs>
</ds:datastoreItem>
</file>

<file path=customXml/itemProps2.xml><?xml version="1.0" encoding="utf-8"?>
<ds:datastoreItem xmlns:ds="http://schemas.openxmlformats.org/officeDocument/2006/customXml" ds:itemID="{50C69F4D-7B02-4365-A85C-5C58DAEF4C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5de6ab-6344-4590-bdfb-cd381d1301e0"/>
    <ds:schemaRef ds:uri="3a2d4642-b1a9-4f9a-947d-aaac82c6ed7c"/>
    <ds:schemaRef ds:uri="2f9d3bea-d46d-4e43-bf25-8b181b50bd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4C80E02-5561-4999-8AA7-68FD8CFDAED3}">
  <ds:schemaRefs>
    <ds:schemaRef ds:uri="http://schemas.microsoft.com/sharepoint/events"/>
  </ds:schemaRefs>
</ds:datastoreItem>
</file>

<file path=customXml/itemProps4.xml><?xml version="1.0" encoding="utf-8"?>
<ds:datastoreItem xmlns:ds="http://schemas.openxmlformats.org/officeDocument/2006/customXml" ds:itemID="{D7585487-11F0-4314-99A6-B82FF598D6E2}">
  <ds:schemaRefs>
    <ds:schemaRef ds:uri="http://schemas.microsoft.com/sharepoint/v3/contenttype/forms"/>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Voorblad</vt:lpstr>
      <vt:lpstr>Samenvatting</vt:lpstr>
      <vt:lpstr>Vaste kosten</vt:lpstr>
      <vt:lpstr>Variabele kosten</vt:lpstr>
      <vt:lpstr>Onderbouwing tikprijs</vt:lpstr>
      <vt:lpstr>Verplaatsing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Prijzenblad warme dranken.xlsx</dc:title>
  <dc:subject/>
  <dc:creator>VFM</dc:creator>
  <cp:keywords/>
  <dc:description/>
  <cp:lastModifiedBy>Griensven, Driek van</cp:lastModifiedBy>
  <cp:revision/>
  <dcterms:created xsi:type="dcterms:W3CDTF">2016-10-06T12:15:28Z</dcterms:created>
  <dcterms:modified xsi:type="dcterms:W3CDTF">2024-03-09T12:24:32Z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1642959203</vt:i4>
  </property>
  <property fmtid="{D5CDD505-2E9C-101B-9397-08002B2CF9AE}" pid="3" name="_NewReviewCycle">
    <vt:lpwstr/>
  </property>
  <property fmtid="{D5CDD505-2E9C-101B-9397-08002B2CF9AE}" pid="4" name="_EmailSubject">
    <vt:lpwstr>Aanbesteding Warmedrankenautomaten en Vending</vt:lpwstr>
  </property>
  <property fmtid="{D5CDD505-2E9C-101B-9397-08002B2CF9AE}" pid="5" name="_AuthorEmail">
    <vt:lpwstr>stephanie.de.koning-gillissen@provincie-utrecht.nl</vt:lpwstr>
  </property>
  <property fmtid="{D5CDD505-2E9C-101B-9397-08002B2CF9AE}" pid="6" name="_AuthorEmailDisplayName">
    <vt:lpwstr>Koning-Gillissen, Stephanie de</vt:lpwstr>
  </property>
  <property fmtid="{D5CDD505-2E9C-101B-9397-08002B2CF9AE}" pid="7" name="ContentTypeId">
    <vt:lpwstr>0x0101003E9A2B830A3CB44DBCE3112387D3A13600027D544D4B8B7248AEBB31D1D05FB4E3</vt:lpwstr>
  </property>
  <property fmtid="{D5CDD505-2E9C-101B-9397-08002B2CF9AE}" pid="8" name="PUWaardering">
    <vt:lpwstr>5;#Vernietigen|90b47d01-38c6-4bfb-b527-d49e498a64bf</vt:lpwstr>
  </property>
  <property fmtid="{D5CDD505-2E9C-101B-9397-08002B2CF9AE}" pid="9" name="PUBewaartermijn">
    <vt:lpwstr>6;#20 jaar|8f73d7bd-6595-4bc6-aba4-4049f8f7bea1</vt:lpwstr>
  </property>
  <property fmtid="{D5CDD505-2E9C-101B-9397-08002B2CF9AE}" pid="10" name="PUThema">
    <vt:lpwstr>2;#Provinciale organisatie en bedrijfsvoering:Inkoop|f634ae1c-74c7-4860-b755-4fc0e27d307a</vt:lpwstr>
  </property>
  <property fmtid="{D5CDD505-2E9C-101B-9397-08002B2CF9AE}" pid="11" name="PUDossierResultaat">
    <vt:lpwstr/>
  </property>
  <property fmtid="{D5CDD505-2E9C-101B-9397-08002B2CF9AE}" pid="12" name="PUWBSTax">
    <vt:lpwstr>8;#P.0000 - Onbenoemd|3d735cab-bb43-4375-8d6c-aab7c97c3079</vt:lpwstr>
  </property>
  <property fmtid="{D5CDD505-2E9C-101B-9397-08002B2CF9AE}" pid="13" name="PUDoelenboom">
    <vt:lpwstr>7;#Onbenoemd|fb06c238-9fe8-4cf7-a2d9-a90b291e7d32</vt:lpwstr>
  </property>
  <property fmtid="{D5CDD505-2E9C-101B-9397-08002B2CF9AE}" pid="14" name="PUEindverantwoordelijkeProceseigenaar">
    <vt:lpwstr>9;#BDV - Concernmanager Bedrijfsvoering|89c0540d-8588-4a1f-b258-b707f9c3a29d</vt:lpwstr>
  </property>
  <property fmtid="{D5CDD505-2E9C-101B-9397-08002B2CF9AE}" pid="15" name="PUDossierStatus">
    <vt:lpwstr>10;#Lopend|dbd4ffdd-42b7-499f-b515-be6b43c64e3b</vt:lpwstr>
  </property>
  <property fmtid="{D5CDD505-2E9C-101B-9397-08002B2CF9AE}" pid="16" name="PUWerkproces">
    <vt:lpwstr>3;#Nog nader in te vullen|e20950c1-e059-4dd1-8571-f80d57af7540</vt:lpwstr>
  </property>
  <property fmtid="{D5CDD505-2E9C-101B-9397-08002B2CF9AE}" pid="17" name="PUDocumentsoort">
    <vt:lpwstr/>
  </property>
  <property fmtid="{D5CDD505-2E9C-101B-9397-08002B2CF9AE}" pid="18" name="PUWerkingsgebiedDossier">
    <vt:lpwstr>1;#Intern Provincie|189e3338-705c-4baf-9377-0e95b47bfb72</vt:lpwstr>
  </property>
  <property fmtid="{D5CDD505-2E9C-101B-9397-08002B2CF9AE}" pid="19" name="PUProceseigenaar">
    <vt:lpwstr>15;#TL BDV-IJS, Teamleider Inkoop, juridische zaken en subsidies|6d5f48b5-6163-4758-bde9-f4abd201a57d</vt:lpwstr>
  </property>
  <property fmtid="{D5CDD505-2E9C-101B-9397-08002B2CF9AE}" pid="20" name="PUDocumentTrefwoorden">
    <vt:lpwstr/>
  </property>
  <property fmtid="{D5CDD505-2E9C-101B-9397-08002B2CF9AE}" pid="21" name="MediaServiceImageTags">
    <vt:lpwstr/>
  </property>
  <property fmtid="{D5CDD505-2E9C-101B-9397-08002B2CF9AE}" pid="22" name="mb00dac142c84778b2d449df7e3ca41c">
    <vt:lpwstr/>
  </property>
  <property fmtid="{D5CDD505-2E9C-101B-9397-08002B2CF9AE}" pid="23" name="PUDomein">
    <vt:lpwstr/>
  </property>
  <property fmtid="{D5CDD505-2E9C-101B-9397-08002B2CF9AE}" pid="24" name="_docset_NoMedatataSyncRequired">
    <vt:lpwstr>False</vt:lpwstr>
  </property>
  <property fmtid="{D5CDD505-2E9C-101B-9397-08002B2CF9AE}" pid="25" name="_ReviewingToolsShownOnce">
    <vt:lpwstr/>
  </property>
  <property fmtid="{D5CDD505-2E9C-101B-9397-08002B2CF9AE}" pid="26" name="_dlc_DocIdItemGuid">
    <vt:lpwstr>628ad0ee-6f01-4dfd-859f-3948e519eab3</vt:lpwstr>
  </property>
</Properties>
</file>