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ggdzeeland-my.sharepoint.com/personal/rhar_ggdzeeland_nl/Documents/Documents/GGD Zeeland/2024/Microsoft Licenties aanbesteding/3. Nota van inlichtingen/"/>
    </mc:Choice>
  </mc:AlternateContent>
  <xr:revisionPtr revIDLastSave="20" documentId="8_{B69B1AAD-DFD3-4D23-8C5C-4D8F9068B535}" xr6:coauthVersionLast="47" xr6:coauthVersionMax="47" xr10:uidLastSave="{E41EC656-61AB-43A4-837E-CDC90A27B84F}"/>
  <bookViews>
    <workbookView xWindow="22932" yWindow="-108" windowWidth="30936" windowHeight="16896" xr2:uid="{00000000-000D-0000-FFFF-FFFF00000000}"/>
  </bookViews>
  <sheets>
    <sheet name="Inschrijfbiljet Bijl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3" i="2"/>
  <c r="H12" i="2"/>
  <c r="H11" i="2"/>
  <c r="H10" i="2"/>
  <c r="I10" i="2" s="1"/>
  <c r="H9" i="2"/>
  <c r="H8" i="2"/>
  <c r="H7" i="2"/>
  <c r="I7" i="2" s="1"/>
  <c r="H6" i="2"/>
  <c r="H5" i="2"/>
  <c r="I18" i="2" l="1"/>
  <c r="I19" i="2"/>
  <c r="I6" i="2"/>
  <c r="I5" i="2"/>
  <c r="H25" i="2"/>
  <c r="I25" i="2" s="1"/>
  <c r="I26" i="2" s="1"/>
  <c r="H21" i="2" l="1"/>
  <c r="I20" i="2"/>
  <c r="I21" i="2" s="1"/>
  <c r="H26" i="2"/>
  <c r="I9" i="2"/>
  <c r="I11" i="2"/>
  <c r="I12" i="2"/>
  <c r="I13" i="2"/>
  <c r="H14" i="2" l="1"/>
  <c r="I8" i="2"/>
  <c r="I14" i="2" s="1"/>
  <c r="I28" i="2" s="1"/>
</calcChain>
</file>

<file path=xl/sharedStrings.xml><?xml version="1.0" encoding="utf-8"?>
<sst xmlns="http://schemas.openxmlformats.org/spreadsheetml/2006/main" count="68" uniqueCount="41">
  <si>
    <t>Productomschrijving</t>
  </si>
  <si>
    <t>Handtekening</t>
  </si>
  <si>
    <t>Start datum</t>
  </si>
  <si>
    <t>Eind datum</t>
  </si>
  <si>
    <t>Office 365 E1</t>
  </si>
  <si>
    <t>Power BI Pro</t>
  </si>
  <si>
    <t>Visio Plan 2</t>
  </si>
  <si>
    <t>Naam inschrijvende partij</t>
  </si>
  <si>
    <t>Naam ondertekenaar</t>
  </si>
  <si>
    <t>Datum van ondertekening</t>
  </si>
  <si>
    <t>Functie ondertekenaar</t>
  </si>
  <si>
    <t>Aantal jaar+A15:M15 1</t>
  </si>
  <si>
    <t>Azure Cloud consumption</t>
  </si>
  <si>
    <t>Aantallen</t>
  </si>
  <si>
    <t>Totaal prijs voor 3 jaar exclusief BTW</t>
  </si>
  <si>
    <t>Totaal prijs Deel 1 exclusief BTW</t>
  </si>
  <si>
    <t>Totaal prijs Deel 2 exclusief BTW</t>
  </si>
  <si>
    <t>Totaal prijs Deel 3 exclusief BTW</t>
  </si>
  <si>
    <t>Totale Inschrijfprijs exclusief BTW</t>
  </si>
  <si>
    <r>
      <t xml:space="preserve">Opslag percentage in % 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</si>
  <si>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 xml:space="preserve">Netto prijs + Opslagpercentage x aantallen licentie inschrijfprijs per jaar exclusief BTW 
</t>
  </si>
  <si>
    <t>Gewenste licenties Deel 2</t>
  </si>
  <si>
    <t>Gewenste licenties Deel 1</t>
  </si>
  <si>
    <t>Gewenste licentie Deel 3</t>
  </si>
  <si>
    <r>
      <t>Netto prijs in euro</t>
    </r>
    <r>
      <rPr>
        <b/>
        <u/>
        <sz val="11"/>
        <color theme="1"/>
        <rFont val="Calibri"/>
        <family val="2"/>
        <scheme val="minor"/>
      </rPr>
      <t xml:space="preserve"> per stuk</t>
    </r>
    <r>
      <rPr>
        <b/>
        <sz val="11"/>
        <color theme="1"/>
        <rFont val="Calibri"/>
        <family val="2"/>
        <scheme val="minor"/>
      </rPr>
      <t xml:space="preserve"> jaar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</si>
  <si>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r>
      <t xml:space="preserve">Netto prijs in euro </t>
    </r>
    <r>
      <rPr>
        <b/>
        <u/>
        <sz val="11"/>
        <color theme="1"/>
        <rFont val="Calibri"/>
        <family val="2"/>
        <scheme val="minor"/>
      </rPr>
      <t>per stuk</t>
    </r>
    <r>
      <rPr>
        <b/>
        <sz val="11"/>
        <color theme="1"/>
        <rFont val="Calibri"/>
        <family val="2"/>
        <scheme val="minor"/>
      </rPr>
      <t xml:space="preserve"> jaar exclusief BTW
</t>
    </r>
    <r>
      <rPr>
        <b/>
        <i/>
        <sz val="11"/>
        <color theme="1"/>
        <rFont val="Calibri"/>
        <family val="2"/>
        <scheme val="minor"/>
      </rPr>
      <t>(zelf afronden op 2 decimalen)</t>
    </r>
  </si>
  <si>
    <t xml:space="preserve">Netto prijs in euro per jaar exclusief BTW
</t>
  </si>
  <si>
    <t>Type contract</t>
  </si>
  <si>
    <t xml:space="preserve">Type contract
</t>
  </si>
  <si>
    <t>EA</t>
  </si>
  <si>
    <t xml:space="preserve">Office 365 E3 </t>
  </si>
  <si>
    <t xml:space="preserve">Enterprise Mobility and Security E3 </t>
  </si>
  <si>
    <t>NCE</t>
  </si>
  <si>
    <t>Power Bi Premium</t>
  </si>
  <si>
    <t xml:space="preserve">SQL Server Standard Core </t>
  </si>
  <si>
    <t xml:space="preserve">Windows Server Datacenter Core </t>
  </si>
  <si>
    <t>N.N.B.*</t>
  </si>
  <si>
    <t>* = Nog niet bekend. Zie beschrijvend document art. 2.1.</t>
  </si>
  <si>
    <t>Office 365 E3 (No teams)</t>
  </si>
  <si>
    <t>Teams Essentials</t>
  </si>
  <si>
    <r>
      <rPr>
        <b/>
        <sz val="16"/>
        <color theme="1"/>
        <rFont val="Calibri"/>
        <family val="2"/>
        <scheme val="minor"/>
      </rPr>
      <t>Herzien Inschrijfbiljet Bijlage 1 Aanbesteding Microsoft Licenties met kenmerk AK246RH dd 1-10-2024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Vul de paarse vakken in (nettoprijs per stuk per jaar &amp; opslagpercentage). 
Verder instructies staan vermeld in paragraaf 3.2.1. aanbestedingsdocument.
De velden bevatten formules en zijn cellen beveiligd.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</si>
</sst>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[$-10413]d\-m\-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rgb="FFDDE3EA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165" fontId="9" fillId="0" borderId="0" applyFont="0" applyFill="0" applyBorder="0" applyAlignment="0" applyProtection="0"/>
    <xf numFmtId="0" fontId="12" fillId="8" borderId="11" applyNumberFormat="0" applyFont="0" applyAlignment="0" applyProtection="0"/>
    <xf numFmtId="0" fontId="21" fillId="9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ill="0" applyBorder="0" applyAlignment="0" applyProtection="0"/>
    <xf numFmtId="0" fontId="9" fillId="0" borderId="0"/>
    <xf numFmtId="0" fontId="12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0" fontId="22" fillId="0" borderId="0"/>
    <xf numFmtId="44" fontId="1" fillId="0" borderId="0" applyFont="0" applyFill="0" applyBorder="0" applyAlignment="0" applyProtection="0"/>
    <xf numFmtId="0" fontId="12" fillId="8" borderId="40" applyNumberFormat="0" applyFont="0" applyAlignment="0" applyProtection="0"/>
    <xf numFmtId="0" fontId="20" fillId="7" borderId="36" applyNumberFormat="0" applyAlignment="0" applyProtection="0"/>
    <xf numFmtId="44" fontId="1" fillId="0" borderId="0" applyFont="0" applyFill="0" applyBorder="0" applyAlignment="0" applyProtection="0"/>
    <xf numFmtId="0" fontId="12" fillId="8" borderId="34" applyNumberFormat="0" applyFont="0" applyAlignment="0" applyProtection="0"/>
    <xf numFmtId="0" fontId="20" fillId="7" borderId="39" applyNumberFormat="0" applyAlignment="0" applyProtection="0"/>
    <xf numFmtId="0" fontId="20" fillId="7" borderId="45" applyNumberFormat="0" applyAlignment="0" applyProtection="0"/>
    <xf numFmtId="0" fontId="21" fillId="9" borderId="44" applyNumberFormat="0" applyAlignment="0" applyProtection="0"/>
    <xf numFmtId="0" fontId="20" fillId="7" borderId="33" applyNumberFormat="0" applyAlignment="0" applyProtection="0"/>
    <xf numFmtId="0" fontId="21" fillId="9" borderId="38" applyNumberFormat="0" applyAlignment="0" applyProtection="0"/>
    <xf numFmtId="0" fontId="20" fillId="7" borderId="30" applyNumberFormat="0" applyAlignment="0" applyProtection="0"/>
    <xf numFmtId="0" fontId="21" fillId="9" borderId="41" applyNumberFormat="0" applyAlignment="0" applyProtection="0"/>
    <xf numFmtId="0" fontId="12" fillId="8" borderId="31" applyNumberFormat="0" applyFont="0" applyAlignment="0" applyProtection="0"/>
    <xf numFmtId="0" fontId="21" fillId="9" borderId="32" applyNumberFormat="0" applyAlignment="0" applyProtection="0"/>
    <xf numFmtId="0" fontId="20" fillId="7" borderId="42" applyNumberFormat="0" applyAlignment="0" applyProtection="0"/>
    <xf numFmtId="0" fontId="21" fillId="9" borderId="35" applyNumberFormat="0" applyAlignment="0" applyProtection="0"/>
    <xf numFmtId="44" fontId="1" fillId="0" borderId="0" applyFont="0" applyFill="0" applyBorder="0" applyAlignment="0" applyProtection="0"/>
    <xf numFmtId="0" fontId="12" fillId="8" borderId="37" applyNumberFormat="0" applyFont="0" applyAlignment="0" applyProtection="0"/>
    <xf numFmtId="0" fontId="21" fillId="9" borderId="47" applyNumberFormat="0" applyAlignment="0" applyProtection="0"/>
    <xf numFmtId="0" fontId="12" fillId="8" borderId="43" applyNumberFormat="0" applyFont="0" applyAlignment="0" applyProtection="0"/>
    <xf numFmtId="0" fontId="12" fillId="8" borderId="46" applyNumberFormat="0" applyFont="0" applyAlignment="0" applyProtection="0"/>
    <xf numFmtId="0" fontId="24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2" borderId="2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4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2" borderId="25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  <xf numFmtId="0" fontId="2" fillId="2" borderId="58" xfId="0" applyFont="1" applyFill="1" applyBorder="1" applyAlignment="1">
      <alignment horizontal="left" vertical="top" wrapText="1"/>
    </xf>
    <xf numFmtId="0" fontId="2" fillId="2" borderId="54" xfId="0" applyFont="1" applyFill="1" applyBorder="1" applyAlignment="1">
      <alignment horizontal="left" vertical="top" wrapText="1"/>
    </xf>
    <xf numFmtId="0" fontId="2" fillId="2" borderId="59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0" fillId="11" borderId="29" xfId="61" applyFont="1" applyFill="1" applyBorder="1" applyAlignment="1">
      <alignment horizontal="center" vertical="center" wrapText="1"/>
    </xf>
    <xf numFmtId="166" fontId="27" fillId="11" borderId="23" xfId="61" applyNumberFormat="1" applyFont="1" applyFill="1" applyBorder="1" applyAlignment="1">
      <alignment horizontal="left" vertical="center" wrapText="1" readingOrder="1"/>
    </xf>
    <xf numFmtId="166" fontId="27" fillId="11" borderId="24" xfId="61" applyNumberFormat="1" applyFont="1" applyFill="1" applyBorder="1" applyAlignment="1">
      <alignment horizontal="left" vertical="center" wrapText="1" readingOrder="1"/>
    </xf>
    <xf numFmtId="44" fontId="0" fillId="10" borderId="13" xfId="1" applyFont="1" applyFill="1" applyBorder="1" applyAlignment="1" applyProtection="1">
      <alignment horizontal="left" vertical="center"/>
      <protection locked="0"/>
    </xf>
    <xf numFmtId="10" fontId="0" fillId="10" borderId="2" xfId="2" applyNumberFormat="1" applyFont="1" applyFill="1" applyBorder="1" applyAlignment="1" applyProtection="1">
      <alignment horizontal="center" vertical="center"/>
      <protection locked="0"/>
    </xf>
    <xf numFmtId="44" fontId="2" fillId="12" borderId="19" xfId="1" applyFont="1" applyFill="1" applyBorder="1" applyAlignment="1">
      <alignment horizontal="left" vertical="center"/>
    </xf>
    <xf numFmtId="44" fontId="2" fillId="4" borderId="18" xfId="1" applyFont="1" applyFill="1" applyBorder="1" applyAlignment="1">
      <alignment horizontal="left" vertical="center"/>
    </xf>
    <xf numFmtId="0" fontId="25" fillId="0" borderId="48" xfId="0" applyFont="1" applyFill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44" fontId="2" fillId="12" borderId="22" xfId="1" applyFont="1" applyFill="1" applyBorder="1" applyAlignment="1">
      <alignment horizontal="left" vertical="center"/>
    </xf>
    <xf numFmtId="44" fontId="2" fillId="4" borderId="17" xfId="1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2" fontId="2" fillId="0" borderId="4" xfId="0" applyNumberFormat="1" applyFont="1" applyBorder="1" applyAlignment="1">
      <alignment horizontal="right" vertical="center"/>
    </xf>
    <xf numFmtId="44" fontId="2" fillId="0" borderId="20" xfId="0" applyNumberFormat="1" applyFont="1" applyBorder="1" applyAlignment="1">
      <alignment horizontal="right" vertical="center"/>
    </xf>
    <xf numFmtId="44" fontId="2" fillId="4" borderId="20" xfId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2" fillId="0" borderId="0" xfId="0" applyNumberFormat="1" applyFont="1" applyBorder="1" applyAlignment="1">
      <alignment horizontal="right" vertical="center"/>
    </xf>
    <xf numFmtId="44" fontId="2" fillId="0" borderId="0" xfId="0" applyNumberFormat="1" applyFont="1" applyBorder="1" applyAlignment="1">
      <alignment horizontal="right" vertical="center"/>
    </xf>
    <xf numFmtId="44" fontId="2" fillId="12" borderId="0" xfId="1" applyFont="1" applyFill="1" applyBorder="1" applyAlignment="1">
      <alignment horizontal="left" vertical="center"/>
    </xf>
    <xf numFmtId="0" fontId="26" fillId="12" borderId="48" xfId="0" applyFont="1" applyFill="1" applyBorder="1" applyAlignment="1">
      <alignment horizontal="center" vertical="center" wrapText="1"/>
    </xf>
    <xf numFmtId="10" fontId="0" fillId="10" borderId="19" xfId="2" applyNumberFormat="1" applyFont="1" applyFill="1" applyBorder="1" applyAlignment="1" applyProtection="1">
      <alignment horizontal="center" vertical="center"/>
      <protection locked="0"/>
    </xf>
    <xf numFmtId="44" fontId="2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44" fontId="29" fillId="0" borderId="49" xfId="0" applyNumberFormat="1" applyFont="1" applyBorder="1" applyAlignment="1">
      <alignment horizontal="center"/>
    </xf>
    <xf numFmtId="44" fontId="0" fillId="12" borderId="20" xfId="1" applyFont="1" applyFill="1" applyBorder="1" applyAlignment="1" applyProtection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0" fontId="2" fillId="0" borderId="55" xfId="83" applyFont="1" applyBorder="1" applyAlignment="1">
      <alignment horizontal="center"/>
    </xf>
    <xf numFmtId="0" fontId="2" fillId="0" borderId="56" xfId="83" applyFont="1" applyBorder="1" applyAlignment="1">
      <alignment horizontal="center"/>
    </xf>
    <xf numFmtId="0" fontId="2" fillId="0" borderId="57" xfId="8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10" borderId="53" xfId="0" applyFill="1" applyBorder="1" applyAlignment="1" applyProtection="1">
      <alignment horizontal="center"/>
      <protection locked="0"/>
    </xf>
    <xf numFmtId="0" fontId="2" fillId="2" borderId="63" xfId="0" applyFont="1" applyFill="1" applyBorder="1" applyAlignment="1">
      <alignment horizontal="left" vertical="top" wrapText="1"/>
    </xf>
    <xf numFmtId="0" fontId="2" fillId="2" borderId="64" xfId="0" applyFont="1" applyFill="1" applyBorder="1" applyAlignment="1">
      <alignment horizontal="left" vertical="top" wrapText="1"/>
    </xf>
    <xf numFmtId="0" fontId="26" fillId="0" borderId="3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0" fillId="0" borderId="4" xfId="0" applyFont="1" applyBorder="1" applyAlignment="1">
      <alignment horizontal="left" vertical="top" wrapText="1"/>
    </xf>
  </cellXfs>
  <cellStyles count="84">
    <cellStyle name="_x000d__x000a_JournalTemplate=C:\COMFO\CTALK\JOURSTD.TPL_x000d__x000a_LbStateAddress=3 3 0 251 1 89 2 311_x000d__x000a_LbStateJou" xfId="8" xr:uid="{00000000-0005-0000-0000-000000000000}"/>
    <cellStyle name="_x000d__x000a_JournalTemplate=C:\COMFO\CTALK\JOURSTD.TPL_x000d__x000a_LbStateAddress=3 3 0 251 1 89 2 311_x000d__x000a_LbStateJou 2" xfId="9" xr:uid="{00000000-0005-0000-0000-000001000000}"/>
    <cellStyle name="Bad 2" xfId="29" xr:uid="{00000000-0005-0000-0000-000002000000}"/>
    <cellStyle name="Check Cell 2" xfId="30" xr:uid="{00000000-0005-0000-0000-000003000000}"/>
    <cellStyle name="Comma 2" xfId="46" xr:uid="{00000000-0005-0000-0000-000004000000}"/>
    <cellStyle name="Currency 2" xfId="12" xr:uid="{00000000-0005-0000-0000-000006000000}"/>
    <cellStyle name="Currency 2 2" xfId="65" xr:uid="{00000000-0005-0000-0000-000007000000}"/>
    <cellStyle name="Currency 3" xfId="60" xr:uid="{00000000-0005-0000-0000-000008000000}"/>
    <cellStyle name="Currency 3 2" xfId="78" xr:uid="{00000000-0005-0000-0000-000009000000}"/>
    <cellStyle name="Euro" xfId="14" xr:uid="{00000000-0005-0000-0000-00000A000000}"/>
    <cellStyle name="Euro 2" xfId="15" xr:uid="{00000000-0005-0000-0000-00000B000000}"/>
    <cellStyle name="Euro 2 2" xfId="47" xr:uid="{00000000-0005-0000-0000-00000C000000}"/>
    <cellStyle name="Euro 3" xfId="28" xr:uid="{00000000-0005-0000-0000-00000D000000}"/>
    <cellStyle name="Excel Built-in Normal" xfId="31" xr:uid="{00000000-0005-0000-0000-00000E000000}"/>
    <cellStyle name="Explanatory Text 2" xfId="32" xr:uid="{00000000-0005-0000-0000-00000F000000}"/>
    <cellStyle name="Heading 1 2" xfId="33" xr:uid="{00000000-0005-0000-0000-000010000000}"/>
    <cellStyle name="Heading 2 2" xfId="34" xr:uid="{00000000-0005-0000-0000-000011000000}"/>
    <cellStyle name="Heading 3 2" xfId="35" xr:uid="{00000000-0005-0000-0000-000012000000}"/>
    <cellStyle name="Heading 4 2" xfId="36" xr:uid="{00000000-0005-0000-0000-000013000000}"/>
    <cellStyle name="Hyperlink" xfId="83" builtinId="8"/>
    <cellStyle name="Hyperlink 2" xfId="5" xr:uid="{00000000-0005-0000-0000-000014000000}"/>
    <cellStyle name="Input 2" xfId="37" xr:uid="{00000000-0005-0000-0000-000015000000}"/>
    <cellStyle name="Input 2 2" xfId="72" xr:uid="{00000000-0005-0000-0000-000016000000}"/>
    <cellStyle name="Input 2 3" xfId="70" xr:uid="{00000000-0005-0000-0000-000017000000}"/>
    <cellStyle name="Input 2 4" xfId="64" xr:uid="{00000000-0005-0000-0000-000018000000}"/>
    <cellStyle name="Input 2 5" xfId="67" xr:uid="{00000000-0005-0000-0000-000019000000}"/>
    <cellStyle name="Input 2 6" xfId="76" xr:uid="{00000000-0005-0000-0000-00001A000000}"/>
    <cellStyle name="Input 2 7" xfId="68" xr:uid="{00000000-0005-0000-0000-00001B000000}"/>
    <cellStyle name="Komma 2" xfId="27" xr:uid="{00000000-0005-0000-0000-00001C000000}"/>
    <cellStyle name="Komma 2 2" xfId="48" xr:uid="{00000000-0005-0000-0000-00001D000000}"/>
    <cellStyle name="Komma 3" xfId="38" xr:uid="{00000000-0005-0000-0000-00001E000000}"/>
    <cellStyle name="Normal 2" xfId="6" xr:uid="{00000000-0005-0000-0000-000020000000}"/>
    <cellStyle name="Normal 2 2" xfId="11" xr:uid="{00000000-0005-0000-0000-000021000000}"/>
    <cellStyle name="Normal 2 2 2" xfId="44" xr:uid="{00000000-0005-0000-0000-000022000000}"/>
    <cellStyle name="Normal 2 3" xfId="16" xr:uid="{00000000-0005-0000-0000-000023000000}"/>
    <cellStyle name="Normal 2 3 2" xfId="49" xr:uid="{00000000-0005-0000-0000-000024000000}"/>
    <cellStyle name="Normal 2 4" xfId="17" xr:uid="{00000000-0005-0000-0000-000025000000}"/>
    <cellStyle name="Normal 2 4 2" xfId="50" xr:uid="{00000000-0005-0000-0000-000026000000}"/>
    <cellStyle name="Normal 2 5" xfId="18" xr:uid="{00000000-0005-0000-0000-000027000000}"/>
    <cellStyle name="Normal 2 5 2" xfId="51" xr:uid="{00000000-0005-0000-0000-000028000000}"/>
    <cellStyle name="Normal 2 6" xfId="19" xr:uid="{00000000-0005-0000-0000-000029000000}"/>
    <cellStyle name="Normal 2 6 2" xfId="52" xr:uid="{00000000-0005-0000-0000-00002A000000}"/>
    <cellStyle name="Normal 2 7" xfId="61" xr:uid="{00000000-0005-0000-0000-00002B000000}"/>
    <cellStyle name="Normal 3" xfId="4" xr:uid="{00000000-0005-0000-0000-00002C000000}"/>
    <cellStyle name="Normal 3 2" xfId="53" xr:uid="{00000000-0005-0000-0000-00002D000000}"/>
    <cellStyle name="Normal 4" xfId="20" xr:uid="{00000000-0005-0000-0000-00002E000000}"/>
    <cellStyle name="Normal 4 2" xfId="54" xr:uid="{00000000-0005-0000-0000-00002F000000}"/>
    <cellStyle name="Normal 5" xfId="21" xr:uid="{00000000-0005-0000-0000-000030000000}"/>
    <cellStyle name="Normal 5 2" xfId="55" xr:uid="{00000000-0005-0000-0000-000031000000}"/>
    <cellStyle name="Normal 6" xfId="22" xr:uid="{00000000-0005-0000-0000-000032000000}"/>
    <cellStyle name="Normal 6 2" xfId="56" xr:uid="{00000000-0005-0000-0000-000033000000}"/>
    <cellStyle name="Normal 7" xfId="23" xr:uid="{00000000-0005-0000-0000-000034000000}"/>
    <cellStyle name="Normal 7 2" xfId="57" xr:uid="{00000000-0005-0000-0000-000035000000}"/>
    <cellStyle name="Note 2" xfId="39" xr:uid="{00000000-0005-0000-0000-000036000000}"/>
    <cellStyle name="Note 2 2" xfId="74" xr:uid="{00000000-0005-0000-0000-000037000000}"/>
    <cellStyle name="Note 2 3" xfId="66" xr:uid="{00000000-0005-0000-0000-000038000000}"/>
    <cellStyle name="Note 2 4" xfId="79" xr:uid="{00000000-0005-0000-0000-000039000000}"/>
    <cellStyle name="Note 2 5" xfId="63" xr:uid="{00000000-0005-0000-0000-00003A000000}"/>
    <cellStyle name="Note 2 6" xfId="81" xr:uid="{00000000-0005-0000-0000-00003B000000}"/>
    <cellStyle name="Note 2 7" xfId="82" xr:uid="{00000000-0005-0000-0000-00003C000000}"/>
    <cellStyle name="Output 2" xfId="40" xr:uid="{00000000-0005-0000-0000-00003D000000}"/>
    <cellStyle name="Output 2 2" xfId="75" xr:uid="{00000000-0005-0000-0000-00003E000000}"/>
    <cellStyle name="Output 2 3" xfId="77" xr:uid="{00000000-0005-0000-0000-00003F000000}"/>
    <cellStyle name="Output 2 4" xfId="71" xr:uid="{00000000-0005-0000-0000-000040000000}"/>
    <cellStyle name="Output 2 5" xfId="73" xr:uid="{00000000-0005-0000-0000-000041000000}"/>
    <cellStyle name="Output 2 6" xfId="69" xr:uid="{00000000-0005-0000-0000-000042000000}"/>
    <cellStyle name="Output 2 7" xfId="80" xr:uid="{00000000-0005-0000-0000-000043000000}"/>
    <cellStyle name="Percent 2" xfId="58" xr:uid="{00000000-0005-0000-0000-000045000000}"/>
    <cellStyle name="Procent" xfId="2" builtinId="5"/>
    <cellStyle name="Procent 2" xfId="41" xr:uid="{00000000-0005-0000-0000-000046000000}"/>
    <cellStyle name="Procent 3" xfId="42" xr:uid="{00000000-0005-0000-0000-000047000000}"/>
    <cellStyle name="Standaard" xfId="0" builtinId="0"/>
    <cellStyle name="Standaard 2" xfId="3" xr:uid="{00000000-0005-0000-0000-000048000000}"/>
    <cellStyle name="Standaard 2 2" xfId="26" xr:uid="{00000000-0005-0000-0000-000049000000}"/>
    <cellStyle name="Standaard 3" xfId="7" xr:uid="{00000000-0005-0000-0000-00004A000000}"/>
    <cellStyle name="Standaard 3 2" xfId="13" xr:uid="{00000000-0005-0000-0000-00004B000000}"/>
    <cellStyle name="Standaard 3 2 2" xfId="59" xr:uid="{00000000-0005-0000-0000-00004C000000}"/>
    <cellStyle name="Standaard 3 3" xfId="24" xr:uid="{00000000-0005-0000-0000-00004D000000}"/>
    <cellStyle name="Standaard 4" xfId="10" xr:uid="{00000000-0005-0000-0000-00004E000000}"/>
    <cellStyle name="Standaard 4 2" xfId="25" xr:uid="{00000000-0005-0000-0000-00004F000000}"/>
    <cellStyle name="Standaard 5" xfId="45" xr:uid="{00000000-0005-0000-0000-000050000000}"/>
    <cellStyle name="Valuta" xfId="1" builtinId="4"/>
    <cellStyle name="Valuta 2" xfId="43" xr:uid="{00000000-0005-0000-0000-000051000000}"/>
    <cellStyle name="Valuta 3" xfId="62" xr:uid="{00000000-0005-0000-0000-000052000000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8"/>
  <sheetViews>
    <sheetView tabSelected="1" topLeftCell="A4" zoomScale="80" zoomScaleNormal="80" workbookViewId="0">
      <selection activeCell="S15" sqref="S15"/>
    </sheetView>
  </sheetViews>
  <sheetFormatPr defaultRowHeight="14.4" x14ac:dyDescent="0.3"/>
  <cols>
    <col min="1" max="1" width="10" style="8" customWidth="1"/>
    <col min="2" max="2" width="46.33203125" style="1" customWidth="1"/>
    <col min="3" max="3" width="8.109375" style="8" customWidth="1"/>
    <col min="4" max="4" width="9.88671875" bestFit="1" customWidth="1"/>
    <col min="5" max="5" width="10.88671875" bestFit="1" customWidth="1"/>
    <col min="6" max="6" width="14.44140625" bestFit="1" customWidth="1"/>
    <col min="7" max="7" width="11.6640625" bestFit="1" customWidth="1"/>
    <col min="8" max="8" width="18.44140625" bestFit="1" customWidth="1"/>
    <col min="9" max="9" width="25" customWidth="1"/>
  </cols>
  <sheetData>
    <row r="1" spans="1:9" ht="101.25" customHeight="1" thickBot="1" x14ac:dyDescent="0.35">
      <c r="A1" s="77" t="s">
        <v>40</v>
      </c>
      <c r="B1" s="78"/>
      <c r="C1" s="78"/>
      <c r="D1" s="78"/>
      <c r="E1" s="78"/>
      <c r="F1" s="78"/>
      <c r="G1" s="78"/>
      <c r="H1" s="78"/>
      <c r="I1" s="78"/>
    </row>
    <row r="2" spans="1:9" ht="16.5" customHeight="1" thickBot="1" x14ac:dyDescent="0.35">
      <c r="A2" s="16"/>
      <c r="B2" s="3"/>
      <c r="C2" s="10"/>
      <c r="D2" s="3"/>
      <c r="E2" s="3"/>
      <c r="F2" s="2"/>
      <c r="G2" s="2"/>
      <c r="H2" s="2"/>
      <c r="I2" s="2"/>
    </row>
    <row r="3" spans="1:9" ht="16.5" customHeight="1" thickBot="1" x14ac:dyDescent="0.35">
      <c r="A3" s="79" t="s">
        <v>22</v>
      </c>
      <c r="B3" s="80"/>
      <c r="C3" s="81"/>
      <c r="D3" s="81"/>
      <c r="E3" s="81"/>
      <c r="F3" s="81"/>
      <c r="G3" s="81"/>
      <c r="H3" s="80"/>
      <c r="I3" s="80"/>
    </row>
    <row r="4" spans="1:9" ht="108.6" customHeight="1" thickBot="1" x14ac:dyDescent="0.35">
      <c r="A4" s="17" t="s">
        <v>13</v>
      </c>
      <c r="B4" s="64" t="s">
        <v>0</v>
      </c>
      <c r="C4" s="11" t="s">
        <v>27</v>
      </c>
      <c r="D4" s="5" t="s">
        <v>2</v>
      </c>
      <c r="E4" s="4" t="s">
        <v>3</v>
      </c>
      <c r="F4" s="13" t="s">
        <v>24</v>
      </c>
      <c r="G4" s="14" t="s">
        <v>19</v>
      </c>
      <c r="H4" s="9" t="s">
        <v>20</v>
      </c>
      <c r="I4" s="6" t="s">
        <v>14</v>
      </c>
    </row>
    <row r="5" spans="1:9" s="7" customFormat="1" ht="15" thickBot="1" x14ac:dyDescent="0.35">
      <c r="A5" s="26">
        <v>400</v>
      </c>
      <c r="B5" s="61" t="s">
        <v>38</v>
      </c>
      <c r="C5" s="28" t="s">
        <v>29</v>
      </c>
      <c r="D5" s="29">
        <v>45689</v>
      </c>
      <c r="E5" s="30">
        <v>46783</v>
      </c>
      <c r="F5" s="31"/>
      <c r="G5" s="32"/>
      <c r="H5" s="33">
        <f>F5*(G5+100%) * 400</f>
        <v>0</v>
      </c>
      <c r="I5" s="34">
        <f>SUM(H5*3)</f>
        <v>0</v>
      </c>
    </row>
    <row r="6" spans="1:9" s="7" customFormat="1" ht="15" thickBot="1" x14ac:dyDescent="0.35">
      <c r="A6" s="35">
        <v>400</v>
      </c>
      <c r="B6" s="62" t="s">
        <v>31</v>
      </c>
      <c r="C6" s="28" t="s">
        <v>29</v>
      </c>
      <c r="D6" s="29">
        <v>45689</v>
      </c>
      <c r="E6" s="30">
        <v>46783</v>
      </c>
      <c r="F6" s="31"/>
      <c r="G6" s="32"/>
      <c r="H6" s="33">
        <f>F6*(G6+100%) *400</f>
        <v>0</v>
      </c>
      <c r="I6" s="34">
        <f t="shared" ref="I6:I13" si="0">SUM(H6*3)</f>
        <v>0</v>
      </c>
    </row>
    <row r="7" spans="1:9" s="7" customFormat="1" ht="15" thickBot="1" x14ac:dyDescent="0.35">
      <c r="A7" s="35">
        <v>400</v>
      </c>
      <c r="B7" s="62" t="s">
        <v>39</v>
      </c>
      <c r="C7" s="28" t="s">
        <v>29</v>
      </c>
      <c r="D7" s="29">
        <v>45689</v>
      </c>
      <c r="E7" s="30">
        <v>46783</v>
      </c>
      <c r="F7" s="31"/>
      <c r="G7" s="32"/>
      <c r="H7" s="33">
        <f>F7*(G7+100%) *400</f>
        <v>0</v>
      </c>
      <c r="I7" s="34">
        <f t="shared" si="0"/>
        <v>0</v>
      </c>
    </row>
    <row r="8" spans="1:9" s="7" customFormat="1" ht="15" thickBot="1" x14ac:dyDescent="0.35">
      <c r="A8" s="35">
        <v>10</v>
      </c>
      <c r="B8" s="62" t="s">
        <v>4</v>
      </c>
      <c r="C8" s="28" t="s">
        <v>29</v>
      </c>
      <c r="D8" s="29">
        <v>45689</v>
      </c>
      <c r="E8" s="30">
        <v>46783</v>
      </c>
      <c r="F8" s="31"/>
      <c r="G8" s="32"/>
      <c r="H8" s="33">
        <f>F8*(G8+100%) *10</f>
        <v>0</v>
      </c>
      <c r="I8" s="34">
        <f t="shared" si="0"/>
        <v>0</v>
      </c>
    </row>
    <row r="9" spans="1:9" s="7" customFormat="1" ht="15" thickBot="1" x14ac:dyDescent="0.35">
      <c r="A9" s="35">
        <v>50</v>
      </c>
      <c r="B9" s="62" t="s">
        <v>5</v>
      </c>
      <c r="C9" s="28" t="s">
        <v>29</v>
      </c>
      <c r="D9" s="29">
        <v>45689</v>
      </c>
      <c r="E9" s="30">
        <v>46783</v>
      </c>
      <c r="F9" s="31"/>
      <c r="G9" s="32"/>
      <c r="H9" s="33">
        <f>F9*(G9+100%) *50</f>
        <v>0</v>
      </c>
      <c r="I9" s="34">
        <f t="shared" si="0"/>
        <v>0</v>
      </c>
    </row>
    <row r="10" spans="1:9" s="7" customFormat="1" ht="15" thickBot="1" x14ac:dyDescent="0.35">
      <c r="A10" s="35">
        <v>25</v>
      </c>
      <c r="B10" s="62" t="s">
        <v>33</v>
      </c>
      <c r="C10" s="28" t="s">
        <v>29</v>
      </c>
      <c r="D10" s="29">
        <v>45689</v>
      </c>
      <c r="E10" s="30">
        <v>46783</v>
      </c>
      <c r="F10" s="31"/>
      <c r="G10" s="32"/>
      <c r="H10" s="33">
        <f>F10*(G10+100%) *25</f>
        <v>0</v>
      </c>
      <c r="I10" s="34">
        <f t="shared" si="0"/>
        <v>0</v>
      </c>
    </row>
    <row r="11" spans="1:9" s="7" customFormat="1" ht="15" thickBot="1" x14ac:dyDescent="0.35">
      <c r="A11" s="35">
        <v>2</v>
      </c>
      <c r="B11" s="62" t="s">
        <v>34</v>
      </c>
      <c r="C11" s="28" t="s">
        <v>29</v>
      </c>
      <c r="D11" s="29">
        <v>45689</v>
      </c>
      <c r="E11" s="30">
        <v>46783</v>
      </c>
      <c r="F11" s="31"/>
      <c r="G11" s="32"/>
      <c r="H11" s="33">
        <f>F11*(G11+100%)*2</f>
        <v>0</v>
      </c>
      <c r="I11" s="34">
        <f t="shared" si="0"/>
        <v>0</v>
      </c>
    </row>
    <row r="12" spans="1:9" s="7" customFormat="1" ht="15" thickBot="1" x14ac:dyDescent="0.35">
      <c r="A12" s="35">
        <v>18</v>
      </c>
      <c r="B12" s="62" t="s">
        <v>6</v>
      </c>
      <c r="C12" s="28" t="s">
        <v>29</v>
      </c>
      <c r="D12" s="29">
        <v>45689</v>
      </c>
      <c r="E12" s="30">
        <v>46783</v>
      </c>
      <c r="F12" s="31"/>
      <c r="G12" s="32"/>
      <c r="H12" s="33">
        <f>F12*(G12+100%)*18</f>
        <v>0</v>
      </c>
      <c r="I12" s="34">
        <f t="shared" si="0"/>
        <v>0</v>
      </c>
    </row>
    <row r="13" spans="1:9" s="7" customFormat="1" ht="15" thickBot="1" x14ac:dyDescent="0.35">
      <c r="A13" s="35">
        <v>15</v>
      </c>
      <c r="B13" s="63" t="s">
        <v>35</v>
      </c>
      <c r="C13" s="28" t="s">
        <v>29</v>
      </c>
      <c r="D13" s="29">
        <v>45689</v>
      </c>
      <c r="E13" s="30">
        <v>46783</v>
      </c>
      <c r="F13" s="31"/>
      <c r="G13" s="32"/>
      <c r="H13" s="37">
        <f>F13*(G13+100%)*15</f>
        <v>0</v>
      </c>
      <c r="I13" s="38">
        <f t="shared" si="0"/>
        <v>0</v>
      </c>
    </row>
    <row r="14" spans="1:9" ht="15" thickBot="1" x14ac:dyDescent="0.35">
      <c r="A14" s="39"/>
      <c r="B14" s="40"/>
      <c r="C14" s="41"/>
      <c r="D14" s="42"/>
      <c r="E14" s="42"/>
      <c r="F14" s="42"/>
      <c r="G14" s="43" t="s">
        <v>15</v>
      </c>
      <c r="H14" s="44">
        <f>SUM(H5:H13)</f>
        <v>0</v>
      </c>
      <c r="I14" s="45">
        <f>SUM(I5:I13)</f>
        <v>0</v>
      </c>
    </row>
    <row r="15" spans="1:9" ht="15" thickBot="1" x14ac:dyDescent="0.35">
      <c r="A15" s="46"/>
      <c r="B15" s="47"/>
      <c r="C15" s="48"/>
      <c r="D15" s="49"/>
      <c r="E15" s="49"/>
      <c r="F15" s="49"/>
      <c r="G15" s="50"/>
      <c r="H15" s="50"/>
      <c r="I15" s="15"/>
    </row>
    <row r="16" spans="1:9" ht="15" thickBot="1" x14ac:dyDescent="0.35">
      <c r="A16" s="79" t="s">
        <v>21</v>
      </c>
      <c r="B16" s="82"/>
      <c r="C16" s="82"/>
      <c r="D16" s="82"/>
      <c r="E16" s="82"/>
      <c r="F16" s="82"/>
      <c r="G16" s="82"/>
      <c r="H16" s="82"/>
      <c r="I16" s="82"/>
    </row>
    <row r="17" spans="1:9" ht="101.4" thickBot="1" x14ac:dyDescent="0.35">
      <c r="A17" s="17" t="s">
        <v>13</v>
      </c>
      <c r="B17" s="12" t="s">
        <v>0</v>
      </c>
      <c r="C17" s="11" t="s">
        <v>28</v>
      </c>
      <c r="D17" s="5" t="s">
        <v>2</v>
      </c>
      <c r="E17" s="4" t="s">
        <v>3</v>
      </c>
      <c r="F17" s="13" t="s">
        <v>25</v>
      </c>
      <c r="G17" s="14" t="s">
        <v>19</v>
      </c>
      <c r="H17" s="9" t="s">
        <v>20</v>
      </c>
      <c r="I17" s="6" t="s">
        <v>14</v>
      </c>
    </row>
    <row r="18" spans="1:9" ht="15" thickBot="1" x14ac:dyDescent="0.35">
      <c r="A18" s="35">
        <v>60</v>
      </c>
      <c r="B18" s="27" t="s">
        <v>30</v>
      </c>
      <c r="C18" s="28" t="s">
        <v>32</v>
      </c>
      <c r="D18" s="29">
        <v>45689</v>
      </c>
      <c r="E18" s="30" t="s">
        <v>36</v>
      </c>
      <c r="F18" s="31"/>
      <c r="G18" s="32"/>
      <c r="H18" s="33">
        <f>F18*(G18+100%)*60</f>
        <v>0</v>
      </c>
      <c r="I18" s="34">
        <f>SUM(H18*3)</f>
        <v>0</v>
      </c>
    </row>
    <row r="19" spans="1:9" ht="15" thickBot="1" x14ac:dyDescent="0.35">
      <c r="A19" s="35">
        <v>60</v>
      </c>
      <c r="B19" s="36" t="s">
        <v>31</v>
      </c>
      <c r="C19" s="28" t="s">
        <v>32</v>
      </c>
      <c r="D19" s="29">
        <v>45689</v>
      </c>
      <c r="E19" s="30" t="s">
        <v>36</v>
      </c>
      <c r="F19" s="31"/>
      <c r="G19" s="32"/>
      <c r="H19" s="33">
        <f>F19*(G19+100%)*60</f>
        <v>0</v>
      </c>
      <c r="I19" s="34">
        <f t="shared" ref="I19:I20" si="1">SUM(H19*3)</f>
        <v>0</v>
      </c>
    </row>
    <row r="20" spans="1:9" ht="15" thickBot="1" x14ac:dyDescent="0.35">
      <c r="A20" s="35">
        <v>5</v>
      </c>
      <c r="B20" s="36" t="s">
        <v>4</v>
      </c>
      <c r="C20" s="28" t="s">
        <v>32</v>
      </c>
      <c r="D20" s="29">
        <v>45689</v>
      </c>
      <c r="E20" s="30" t="s">
        <v>36</v>
      </c>
      <c r="F20" s="31"/>
      <c r="G20" s="32"/>
      <c r="H20" s="37">
        <f>F20*(G20+100%)*5</f>
        <v>0</v>
      </c>
      <c r="I20" s="38">
        <f t="shared" si="1"/>
        <v>0</v>
      </c>
    </row>
    <row r="21" spans="1:9" ht="15" thickBot="1" x14ac:dyDescent="0.35">
      <c r="A21" s="39"/>
      <c r="B21" s="40"/>
      <c r="C21" s="41"/>
      <c r="D21" s="42"/>
      <c r="E21" s="42"/>
      <c r="F21" s="42"/>
      <c r="G21" s="43" t="s">
        <v>16</v>
      </c>
      <c r="H21" s="44">
        <f>SUM(H18:H20)</f>
        <v>0</v>
      </c>
      <c r="I21" s="45">
        <f>SUM(I18:I20)</f>
        <v>0</v>
      </c>
    </row>
    <row r="22" spans="1:9" ht="16.8" customHeight="1" thickBot="1" x14ac:dyDescent="0.35">
      <c r="A22" s="85" t="s">
        <v>37</v>
      </c>
      <c r="B22" s="85"/>
      <c r="C22" s="48"/>
      <c r="D22" s="49"/>
      <c r="E22" s="49"/>
      <c r="F22" s="49"/>
      <c r="G22" s="50"/>
      <c r="H22" s="51"/>
      <c r="I22" s="52"/>
    </row>
    <row r="23" spans="1:9" ht="18" customHeight="1" x14ac:dyDescent="0.3">
      <c r="A23" s="66" t="s">
        <v>23</v>
      </c>
      <c r="B23" s="67"/>
      <c r="C23" s="67"/>
      <c r="D23" s="67"/>
      <c r="E23" s="67"/>
      <c r="F23" s="67"/>
      <c r="G23" s="67"/>
      <c r="H23" s="67"/>
      <c r="I23" s="68"/>
    </row>
    <row r="24" spans="1:9" ht="101.4" thickBot="1" x14ac:dyDescent="0.35">
      <c r="A24" s="21" t="s">
        <v>11</v>
      </c>
      <c r="B24" s="73" t="s">
        <v>0</v>
      </c>
      <c r="C24" s="74"/>
      <c r="D24" s="23" t="s">
        <v>2</v>
      </c>
      <c r="E24" s="22" t="s">
        <v>3</v>
      </c>
      <c r="F24" s="13" t="s">
        <v>26</v>
      </c>
      <c r="G24" s="24" t="s">
        <v>19</v>
      </c>
      <c r="H24" s="20" t="s">
        <v>20</v>
      </c>
      <c r="I24" s="25" t="s">
        <v>14</v>
      </c>
    </row>
    <row r="25" spans="1:9" ht="15" thickBot="1" x14ac:dyDescent="0.35">
      <c r="A25" s="53">
        <v>1</v>
      </c>
      <c r="B25" s="75" t="s">
        <v>12</v>
      </c>
      <c r="C25" s="76"/>
      <c r="D25" s="29">
        <v>45689</v>
      </c>
      <c r="E25" s="30">
        <v>46783</v>
      </c>
      <c r="F25" s="60">
        <v>26640</v>
      </c>
      <c r="G25" s="54"/>
      <c r="H25" s="37">
        <f>F25*(G25+100%)</f>
        <v>26640</v>
      </c>
      <c r="I25" s="38">
        <f>SUM(H25*3)</f>
        <v>79920</v>
      </c>
    </row>
    <row r="26" spans="1:9" ht="15" thickBot="1" x14ac:dyDescent="0.35">
      <c r="A26" s="39"/>
      <c r="B26" s="40"/>
      <c r="C26" s="41"/>
      <c r="D26" s="42"/>
      <c r="E26" s="42"/>
      <c r="F26" s="42"/>
      <c r="G26" s="43" t="s">
        <v>17</v>
      </c>
      <c r="H26" s="44">
        <f>SUM(H25)</f>
        <v>26640</v>
      </c>
      <c r="I26" s="55">
        <f>SUM(I25)</f>
        <v>79920</v>
      </c>
    </row>
    <row r="27" spans="1:9" ht="15" thickBot="1" x14ac:dyDescent="0.35">
      <c r="A27" s="56"/>
      <c r="B27" s="57"/>
      <c r="C27" s="56"/>
      <c r="D27" s="58"/>
      <c r="E27" s="58"/>
      <c r="F27" s="58"/>
      <c r="G27" s="58"/>
      <c r="H27" s="58"/>
      <c r="I27" s="58"/>
    </row>
    <row r="28" spans="1:9" ht="30" thickTop="1" thickBot="1" x14ac:dyDescent="0.6">
      <c r="A28" s="56"/>
      <c r="B28" s="57"/>
      <c r="C28" s="56"/>
      <c r="D28" s="83" t="s">
        <v>18</v>
      </c>
      <c r="E28" s="83"/>
      <c r="F28" s="83"/>
      <c r="G28" s="83"/>
      <c r="H28" s="84"/>
      <c r="I28" s="59">
        <f>SUM(I14+I21+I26)</f>
        <v>79920</v>
      </c>
    </row>
    <row r="29" spans="1:9" ht="26.4" thickTop="1" x14ac:dyDescent="0.5">
      <c r="D29" s="18"/>
      <c r="E29" s="18"/>
      <c r="F29" s="18"/>
      <c r="G29" s="18"/>
      <c r="H29" s="18"/>
      <c r="I29" s="19"/>
    </row>
    <row r="30" spans="1:9" ht="15.6" x14ac:dyDescent="0.3">
      <c r="A30" s="65" t="s">
        <v>7</v>
      </c>
      <c r="B30" s="65"/>
      <c r="C30" s="70"/>
      <c r="D30" s="71"/>
      <c r="E30" s="71"/>
      <c r="F30" s="71"/>
      <c r="G30" s="72"/>
    </row>
    <row r="31" spans="1:9" ht="15.6" x14ac:dyDescent="0.3">
      <c r="A31" s="65" t="s">
        <v>8</v>
      </c>
      <c r="B31" s="65"/>
      <c r="C31" s="70"/>
      <c r="D31" s="71"/>
      <c r="E31" s="71"/>
      <c r="F31" s="71"/>
      <c r="G31" s="72"/>
    </row>
    <row r="32" spans="1:9" ht="15.6" x14ac:dyDescent="0.3">
      <c r="A32" s="65" t="s">
        <v>10</v>
      </c>
      <c r="B32" s="65"/>
      <c r="C32" s="70"/>
      <c r="D32" s="71"/>
      <c r="E32" s="71"/>
      <c r="F32" s="71"/>
      <c r="G32" s="72"/>
    </row>
    <row r="33" spans="1:7" ht="15.6" x14ac:dyDescent="0.3">
      <c r="A33" s="65" t="s">
        <v>9</v>
      </c>
      <c r="B33" s="65"/>
      <c r="C33" s="70"/>
      <c r="D33" s="71"/>
      <c r="E33" s="71"/>
      <c r="F33" s="71"/>
      <c r="G33" s="72"/>
    </row>
    <row r="34" spans="1:7" x14ac:dyDescent="0.3">
      <c r="A34" s="65" t="s">
        <v>1</v>
      </c>
      <c r="B34" s="65"/>
      <c r="C34" s="69"/>
      <c r="D34" s="69"/>
      <c r="E34" s="69"/>
      <c r="F34" s="69"/>
      <c r="G34" s="69"/>
    </row>
    <row r="35" spans="1:7" x14ac:dyDescent="0.3">
      <c r="A35" s="65"/>
      <c r="B35" s="65"/>
      <c r="C35" s="69"/>
      <c r="D35" s="69"/>
      <c r="E35" s="69"/>
      <c r="F35" s="69"/>
      <c r="G35" s="69"/>
    </row>
    <row r="36" spans="1:7" x14ac:dyDescent="0.3">
      <c r="A36" s="65"/>
      <c r="B36" s="65"/>
      <c r="C36" s="69"/>
      <c r="D36" s="69"/>
      <c r="E36" s="69"/>
      <c r="F36" s="69"/>
      <c r="G36" s="69"/>
    </row>
    <row r="37" spans="1:7" x14ac:dyDescent="0.3">
      <c r="A37" s="65"/>
      <c r="B37" s="65"/>
      <c r="C37" s="69"/>
      <c r="D37" s="69"/>
      <c r="E37" s="69"/>
      <c r="F37" s="69"/>
      <c r="G37" s="69"/>
    </row>
    <row r="38" spans="1:7" x14ac:dyDescent="0.3">
      <c r="A38" s="65"/>
      <c r="B38" s="65"/>
      <c r="C38" s="69"/>
      <c r="D38" s="69"/>
      <c r="E38" s="69"/>
      <c r="F38" s="69"/>
      <c r="G38" s="69"/>
    </row>
  </sheetData>
  <sheetProtection algorithmName="SHA-512" hashValue="RUtqgzAGoVZH5gsU7bhYO7QZWvNXK8sSVWXQOigEzITyk6YY7yQEu4if2ULSsksBLRnjJh1UxT6LdqUj+uJ9FA==" saltValue="Neqm+TSYzYgPg1c79Aa0HQ==" spinCount="100000" sheet="1" objects="1" scenarios="1"/>
  <mergeCells count="18">
    <mergeCell ref="A1:I1"/>
    <mergeCell ref="A3:I3"/>
    <mergeCell ref="A16:I16"/>
    <mergeCell ref="D28:H28"/>
    <mergeCell ref="A30:B30"/>
    <mergeCell ref="C30:G30"/>
    <mergeCell ref="A22:B22"/>
    <mergeCell ref="A31:B31"/>
    <mergeCell ref="A32:B32"/>
    <mergeCell ref="A33:B33"/>
    <mergeCell ref="A34:B38"/>
    <mergeCell ref="A23:I23"/>
    <mergeCell ref="C34:G38"/>
    <mergeCell ref="C31:G31"/>
    <mergeCell ref="C32:G32"/>
    <mergeCell ref="C33:G33"/>
    <mergeCell ref="B24:C24"/>
    <mergeCell ref="B25:C25"/>
  </mergeCells>
  <pageMargins left="0.7" right="0.7" top="0.75" bottom="0.75" header="0.3" footer="0.3"/>
  <pageSetup paperSize="8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3EAB191FD4B942BB71D7CD53A206E0" ma:contentTypeVersion="11" ma:contentTypeDescription="Een nieuw document maken." ma:contentTypeScope="" ma:versionID="b3f5fdcec396534ac1573d054972f43e">
  <xsd:schema xmlns:xsd="http://www.w3.org/2001/XMLSchema" xmlns:xs="http://www.w3.org/2001/XMLSchema" xmlns:p="http://schemas.microsoft.com/office/2006/metadata/properties" xmlns:ns3="2bc3ad9e-3047-43a8-b9fa-3e18e87831e0" xmlns:ns4="d852e675-d4cf-4a3d-b1ed-13e423d9617a" targetNamespace="http://schemas.microsoft.com/office/2006/metadata/properties" ma:root="true" ma:fieldsID="23e562f9697aa09ebbe74feafba0d490" ns3:_="" ns4:_="">
    <xsd:import namespace="2bc3ad9e-3047-43a8-b9fa-3e18e87831e0"/>
    <xsd:import namespace="d852e675-d4cf-4a3d-b1ed-13e423d961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ad9e-3047-43a8-b9fa-3e18e8783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2e675-d4cf-4a3d-b1ed-13e423d96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FD8A6-FDF0-4C54-84C8-0CE1DD57FE06}">
  <ds:schemaRefs>
    <ds:schemaRef ds:uri="http://schemas.microsoft.com/office/2006/documentManagement/types"/>
    <ds:schemaRef ds:uri="d852e675-d4cf-4a3d-b1ed-13e423d9617a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2bc3ad9e-3047-43a8-b9fa-3e18e87831e0"/>
  </ds:schemaRefs>
</ds:datastoreItem>
</file>

<file path=customXml/itemProps2.xml><?xml version="1.0" encoding="utf-8"?>
<ds:datastoreItem xmlns:ds="http://schemas.openxmlformats.org/officeDocument/2006/customXml" ds:itemID="{F4465A2E-81B7-42A0-9C58-D8A0433578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43B15-A942-473E-AFE6-0E1E5C2E8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ad9e-3047-43a8-b9fa-3e18e87831e0"/>
    <ds:schemaRef ds:uri="d852e675-d4cf-4a3d-b1ed-13e423d96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Bijlage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Harinck</dc:creator>
  <cp:lastModifiedBy>Richard Harinck</cp:lastModifiedBy>
  <cp:lastPrinted>2018-10-09T11:47:59Z</cp:lastPrinted>
  <dcterms:created xsi:type="dcterms:W3CDTF">2017-03-22T08:17:28Z</dcterms:created>
  <dcterms:modified xsi:type="dcterms:W3CDTF">2024-10-01T13:28:05Z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0x010100E63EAB191FD4B942BB71D7CD53A206E0</vt:lpwstr>
  </property>
  <property fmtid="{D5CDD505-2E9C-101B-9397-08002B2CF9AE}" pid="3" name="AuthorIds_UIVersion_3072">
    <vt:lpwstr>57</vt:lpwstr>
  </property>
</Properties>
</file>