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8_{B6404B8D-5B11-4EDB-A2AA-90EF49CC4473}" xr6:coauthVersionLast="47" xr6:coauthVersionMax="47" xr10:uidLastSave="{00000000-0000-0000-0000-000000000000}"/>
  <bookViews>
    <workbookView xWindow="25080" yWindow="-510" windowWidth="29040" windowHeight="15840" xr2:uid="{00000000-000D-0000-FFFF-FFFF00000000}"/>
  </bookViews>
  <sheets>
    <sheet name="Tarievenblad IA2022,05,05" sheetId="1" r:id="rId1"/>
  </sheets>
  <definedNames>
    <definedName name="Print_Area" localSheetId="0">'Tarievenblad IA2022,05,05'!$A$1:$F$160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" i="1" l="1"/>
  <c r="F129" i="1"/>
  <c r="F137" i="1"/>
  <c r="D132" i="1"/>
  <c r="D133" i="1"/>
  <c r="D131" i="1"/>
  <c r="D122" i="1"/>
  <c r="D123" i="1"/>
  <c r="D124" i="1"/>
  <c r="D125" i="1"/>
  <c r="D126" i="1"/>
  <c r="D127" i="1"/>
  <c r="D128" i="1"/>
  <c r="D121" i="1"/>
  <c r="D101" i="1"/>
  <c r="D102" i="1"/>
  <c r="D103" i="1"/>
  <c r="D100" i="1"/>
  <c r="D98" i="1"/>
  <c r="D94" i="1"/>
  <c r="D93" i="1"/>
  <c r="D91" i="1"/>
  <c r="D90" i="1"/>
  <c r="D88" i="1"/>
  <c r="D87" i="1"/>
  <c r="D83" i="1"/>
  <c r="D82" i="1"/>
  <c r="D80" i="1"/>
  <c r="D79" i="1"/>
  <c r="D78" i="1"/>
  <c r="D77" i="1"/>
  <c r="D76" i="1"/>
  <c r="D75" i="1"/>
  <c r="D69" i="1"/>
  <c r="F69" i="1" s="1"/>
  <c r="D70" i="1"/>
  <c r="D71" i="1"/>
  <c r="D68" i="1"/>
  <c r="D66" i="1"/>
  <c r="D65" i="1"/>
  <c r="D64" i="1"/>
  <c r="D63" i="1"/>
  <c r="D62" i="1"/>
  <c r="D61" i="1"/>
  <c r="D60" i="1"/>
  <c r="D59" i="1"/>
  <c r="D48" i="1"/>
  <c r="D55" i="1"/>
  <c r="D54" i="1"/>
  <c r="D53" i="1"/>
  <c r="D52" i="1"/>
  <c r="D50" i="1"/>
  <c r="D49" i="1"/>
  <c r="D47" i="1"/>
  <c r="D46" i="1"/>
  <c r="D45" i="1"/>
  <c r="D44" i="1"/>
  <c r="D43" i="1"/>
  <c r="D40" i="1"/>
  <c r="D39" i="1"/>
  <c r="D35" i="1"/>
  <c r="D34" i="1"/>
  <c r="D33" i="1"/>
  <c r="F33" i="1" s="1"/>
  <c r="D32" i="1"/>
  <c r="D30" i="1"/>
  <c r="D29" i="1"/>
  <c r="D28" i="1"/>
  <c r="D27" i="1"/>
  <c r="D26" i="1"/>
  <c r="D25" i="1"/>
  <c r="D24" i="1"/>
  <c r="D23" i="1"/>
  <c r="D22" i="1"/>
  <c r="D21" i="1"/>
  <c r="D17" i="1"/>
  <c r="D16" i="1"/>
  <c r="D15" i="1"/>
  <c r="D14" i="1"/>
  <c r="D12" i="1"/>
  <c r="D11" i="1"/>
  <c r="D10" i="1"/>
  <c r="D9" i="1"/>
  <c r="D8" i="1"/>
  <c r="D7" i="1"/>
  <c r="D6" i="1"/>
  <c r="D5" i="1"/>
  <c r="D4" i="1"/>
  <c r="F114" i="1"/>
  <c r="F53" i="1" l="1"/>
  <c r="F15" i="1"/>
  <c r="F21" i="1"/>
  <c r="F22" i="1"/>
  <c r="F23" i="1"/>
  <c r="F24" i="1"/>
  <c r="F25" i="1"/>
  <c r="F32" i="1"/>
  <c r="F34" i="1"/>
  <c r="F35" i="1"/>
  <c r="F26" i="1"/>
  <c r="F27" i="1"/>
  <c r="F28" i="1"/>
  <c r="F29" i="1"/>
  <c r="F30" i="1"/>
  <c r="F39" i="1"/>
  <c r="F40" i="1"/>
  <c r="F43" i="1"/>
  <c r="F44" i="1"/>
  <c r="F45" i="1"/>
  <c r="F46" i="1"/>
  <c r="F47" i="1"/>
  <c r="F52" i="1"/>
  <c r="F54" i="1"/>
  <c r="F55" i="1"/>
  <c r="F48" i="1"/>
  <c r="F49" i="1"/>
  <c r="F50" i="1"/>
  <c r="F59" i="1"/>
  <c r="F60" i="1"/>
  <c r="F61" i="1"/>
  <c r="F62" i="1"/>
  <c r="F63" i="1"/>
  <c r="F68" i="1"/>
  <c r="F70" i="1"/>
  <c r="F71" i="1"/>
  <c r="F64" i="1"/>
  <c r="F65" i="1"/>
  <c r="F66" i="1"/>
  <c r="F75" i="1"/>
  <c r="F76" i="1"/>
  <c r="F77" i="1"/>
  <c r="F78" i="1"/>
  <c r="F79" i="1"/>
  <c r="F82" i="1"/>
  <c r="F83" i="1"/>
  <c r="F80" i="1"/>
  <c r="F90" i="1"/>
  <c r="F91" i="1"/>
  <c r="F93" i="1"/>
  <c r="F94" i="1"/>
  <c r="F87" i="1"/>
  <c r="F88" i="1"/>
  <c r="F100" i="1"/>
  <c r="F101" i="1"/>
  <c r="F98" i="1"/>
  <c r="F99" i="1" s="1"/>
  <c r="F107" i="1"/>
  <c r="F109" i="1"/>
  <c r="F110" i="1"/>
  <c r="F111" i="1"/>
  <c r="F112" i="1"/>
  <c r="F113" i="1"/>
  <c r="F115" i="1"/>
  <c r="F116" i="1"/>
  <c r="F117" i="1"/>
  <c r="F118" i="1"/>
  <c r="F121" i="1"/>
  <c r="F122" i="1"/>
  <c r="F123" i="1"/>
  <c r="F124" i="1"/>
  <c r="F125" i="1"/>
  <c r="F126" i="1"/>
  <c r="F127" i="1"/>
  <c r="F128" i="1"/>
  <c r="F131" i="1"/>
  <c r="F132" i="1"/>
  <c r="F133" i="1"/>
  <c r="F136" i="1"/>
  <c r="F17" i="1"/>
  <c r="F16" i="1"/>
  <c r="F14" i="1"/>
  <c r="F6" i="1"/>
  <c r="F7" i="1"/>
  <c r="F8" i="1"/>
  <c r="F9" i="1"/>
  <c r="F10" i="1"/>
  <c r="F11" i="1"/>
  <c r="F12" i="1"/>
  <c r="F5" i="1"/>
  <c r="F4" i="1"/>
  <c r="F134" i="1" l="1"/>
  <c r="F119" i="1"/>
  <c r="F84" i="1"/>
  <c r="F13" i="1"/>
  <c r="F56" i="1"/>
  <c r="F102" i="1"/>
  <c r="F103" i="1" s="1"/>
  <c r="F31" i="1"/>
  <c r="F92" i="1"/>
  <c r="F95" i="1"/>
  <c r="F89" i="1"/>
  <c r="F81" i="1"/>
  <c r="F67" i="1"/>
  <c r="F72" i="1"/>
  <c r="F51" i="1"/>
  <c r="F36" i="1"/>
  <c r="F18" i="1"/>
  <c r="F85" i="1" l="1"/>
  <c r="F96" i="1"/>
  <c r="F73" i="1"/>
  <c r="F104" i="1"/>
  <c r="F105" i="1" s="1"/>
  <c r="F57" i="1"/>
  <c r="F19" i="1"/>
  <c r="F37" i="1"/>
  <c r="F41" i="1"/>
  <c r="F41" i="1" a="1"/>
  <c r="F14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<sst xmlns="http://schemas.openxmlformats.org/spreadsheetml/2006/main" count="254" uniqueCount="114">
  <si>
    <t>Artikel</t>
  </si>
  <si>
    <t>Eenheid</t>
  </si>
  <si>
    <t>Aantal</t>
  </si>
  <si>
    <t>Prijs per eenheid</t>
  </si>
  <si>
    <t>totaal</t>
  </si>
  <si>
    <t>Kledingpakket A (chauffeurs/beladers)</t>
  </si>
  <si>
    <t xml:space="preserve">Lange broek Hi-Vis oranje/blauw </t>
  </si>
  <si>
    <t>stuk</t>
  </si>
  <si>
    <t>Korte broek Hi-Vis oranje/blauw</t>
  </si>
  <si>
    <t>Sweater Hi-Vis oranje/blauw</t>
  </si>
  <si>
    <t>Polo Hi-Vis oranje/blauw</t>
  </si>
  <si>
    <t>T-shirt Hi-Vis oranje/blauw</t>
  </si>
  <si>
    <t>Thermo ondergoed (shirt en broek)</t>
  </si>
  <si>
    <t xml:space="preserve"> </t>
  </si>
  <si>
    <t>Pet oranje</t>
  </si>
  <si>
    <t>Sokken (all seasons)</t>
  </si>
  <si>
    <t>Riem (verstelbare)</t>
  </si>
  <si>
    <t>Subtotaal</t>
  </si>
  <si>
    <t>Winterjas Hi-Vis oranje/blauw</t>
  </si>
  <si>
    <t>Bodywarmer Hi-Vis oranje/blauw</t>
  </si>
  <si>
    <t>Zomerjas Hi-Vis oranje/blauw</t>
  </si>
  <si>
    <t>Regenpak Hi-Vis oranje</t>
  </si>
  <si>
    <t>Totaal</t>
  </si>
  <si>
    <t>Kledingpakket B (perron medewerkers)</t>
  </si>
  <si>
    <t>Lange broek zwarte worker</t>
  </si>
  <si>
    <t>Korte broek zwarte worker</t>
  </si>
  <si>
    <t>Sweater groen</t>
  </si>
  <si>
    <t>Polo groen</t>
  </si>
  <si>
    <t>T-shirt groen</t>
  </si>
  <si>
    <t>Winter broek zwart</t>
  </si>
  <si>
    <t>Pet geel</t>
  </si>
  <si>
    <t xml:space="preserve"> Sokken (all seasons)</t>
  </si>
  <si>
    <t>(verstelbare) Riem</t>
  </si>
  <si>
    <t>Winterjas (parka) Hi-Vis geel/groen</t>
  </si>
  <si>
    <t>Bodywarmer Hi-Vis geel/groen</t>
  </si>
  <si>
    <t>Zomerjas Hi-Vis geel/groen</t>
  </si>
  <si>
    <t>Regenpak Hi-Vis geel</t>
  </si>
  <si>
    <t>Kledingpakket C (groepsmanagers)</t>
  </si>
  <si>
    <t>Zomer jas Hi-vis Geel/Antraciet</t>
  </si>
  <si>
    <t>Winterjas HI-vis Geel/Antraciet</t>
  </si>
  <si>
    <t>Kledingpakket D (monteurs)</t>
  </si>
  <si>
    <t>Sweater zwart</t>
  </si>
  <si>
    <t>T-shirt zwart</t>
  </si>
  <si>
    <t xml:space="preserve">Polo zwart </t>
  </si>
  <si>
    <t>Winterjas Hi-Vis rood/zwart</t>
  </si>
  <si>
    <t>Bodywarmer Hi-Vis rood/zwart</t>
  </si>
  <si>
    <t>Zomerjas Hi-Vis rood/zwart</t>
  </si>
  <si>
    <t>Regenpak Hi-Vis rood</t>
  </si>
  <si>
    <t>Kledingpakket E (garagemonteurs)</t>
  </si>
  <si>
    <t>Amerikaanse werkoverall met kniebescherming zwart</t>
  </si>
  <si>
    <t>Lange broek met kniebescherming zwart worker</t>
  </si>
  <si>
    <t>Polo zwart</t>
  </si>
  <si>
    <t>Thermo ondergoed (shirt en Broek)</t>
  </si>
  <si>
    <t>Sokken</t>
  </si>
  <si>
    <t xml:space="preserve">Lasjas brandvertragend </t>
  </si>
  <si>
    <t>Kledingpakket F (toezichthouders/ afvalcoaches)</t>
  </si>
  <si>
    <t>Lange broek zwart en blauw</t>
  </si>
  <si>
    <t>Korte broek zwart en blauw</t>
  </si>
  <si>
    <t>Sweater zwart en blauw</t>
  </si>
  <si>
    <t>T-shirt zwart en blauw</t>
  </si>
  <si>
    <t>Polo zwart en blauw</t>
  </si>
  <si>
    <t>Hes Hi-Vis geel</t>
  </si>
  <si>
    <t>Winterjas zwart</t>
  </si>
  <si>
    <t>Zomerjas zwart</t>
  </si>
  <si>
    <t>Kledingpakket G (toezichthouders / directievoerders/ bouwinspecteurs)</t>
  </si>
  <si>
    <t>Winterjas Hi-Vis oranje</t>
  </si>
  <si>
    <t>Zomerjas oranje Hi-Vis oranje</t>
  </si>
  <si>
    <t>Kledingpakket H (Piket medewerkers)</t>
  </si>
  <si>
    <t>T-shirt blauw</t>
  </si>
  <si>
    <t>Zomerjas Hi-Vis oranje</t>
  </si>
  <si>
    <t>Regenkleding Hi-Vis oranje</t>
  </si>
  <si>
    <t>Veiligheidsvest Hi-Vis oranje</t>
  </si>
  <si>
    <t>Leveringskosten</t>
  </si>
  <si>
    <t>Spoedleveringen</t>
  </si>
  <si>
    <t>Reinigen</t>
  </si>
  <si>
    <t>Lange broek</t>
  </si>
  <si>
    <t>Korte broek</t>
  </si>
  <si>
    <t>Polo</t>
  </si>
  <si>
    <t>T-shirts</t>
  </si>
  <si>
    <t xml:space="preserve">Winterjas  </t>
  </si>
  <si>
    <t>Bodywarmer</t>
  </si>
  <si>
    <t>Zomerjas</t>
  </si>
  <si>
    <t xml:space="preserve">Amerikaanse werkoveral  </t>
  </si>
  <si>
    <t>Hes</t>
  </si>
  <si>
    <t>Reparatie/verstelkosten</t>
  </si>
  <si>
    <t>Reparatie vervangen rits jas (incl. leveren rits)</t>
  </si>
  <si>
    <t>Reparatie vervangen rits broek (incl. leveren rits)</t>
  </si>
  <si>
    <t>Reparatie knoop aanzetten (incl. leveren passende knoop)</t>
  </si>
  <si>
    <t>Reparatie klitteband (incl. leveren klitteband)</t>
  </si>
  <si>
    <t>Reparatie losse reflectiestrook of naaden</t>
  </si>
  <si>
    <t>Verstelkosten jas (inkorten/uitleggen)</t>
  </si>
  <si>
    <t>Verstelkosten broek (inkorten/uitleggen</t>
  </si>
  <si>
    <t>Verstelkosten overig</t>
  </si>
  <si>
    <t>Maatwerk</t>
  </si>
  <si>
    <t xml:space="preserve">Broek op maat maken (boven de reguliere maten) </t>
  </si>
  <si>
    <t>Jas op maat maken (boven de reguliere maten)</t>
  </si>
  <si>
    <t>T-shirt op maat maken (boven de reguliere maten)</t>
  </si>
  <si>
    <t>rolcontainer</t>
  </si>
  <si>
    <t>jaar</t>
  </si>
  <si>
    <t xml:space="preserve">Halen vuile kleding en brengen schone kleding </t>
  </si>
  <si>
    <t>TOTAAL</t>
  </si>
  <si>
    <t>ALLEEN DE GELE CELLEN INVULLEN</t>
  </si>
  <si>
    <t xml:space="preserve">Prijzen zijn incl. de kosten van de instelkosten van de logo's, inclusief de kosten van de logo's en inclusief de aanbrengkosten van de logo's. </t>
  </si>
  <si>
    <t>Prijzen zijn inclusief de kosten van het aanbrengen van een naamlabel.</t>
  </si>
  <si>
    <t>Prijzen zijn inclusief verzendkosten (normale levering, binnen de vereiste tijdspannes)</t>
  </si>
  <si>
    <t>Prijzen zijn in euro en exclusief btw.</t>
  </si>
  <si>
    <t>De totaalprijs betreft een fictieve aanneemsom o.b.v. afname over een periode van één jaar. Hier kunnen rechten aan worden ontleend.</t>
  </si>
  <si>
    <t>Naar waarheid en zonder enig voorbehoud rechtsgeldig ondertekend:</t>
  </si>
  <si>
    <t>Naam:</t>
  </si>
  <si>
    <t>Functie</t>
  </si>
  <si>
    <t>Datum:</t>
  </si>
  <si>
    <t>Handtekening</t>
  </si>
  <si>
    <r>
      <t xml:space="preserve">Bijlage 2 </t>
    </r>
    <r>
      <rPr>
        <b/>
        <sz val="24"/>
        <color theme="0"/>
        <rFont val="Calibri"/>
        <family val="2"/>
      </rPr>
      <t>Werk- en Veiligheidskleding leveren, reinigen en repareren IA2022.05.05</t>
    </r>
  </si>
  <si>
    <t>basis voor beoordeling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</si>
</sst>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8"/>
      <color theme="1"/>
      <name val="Calibri"/>
      <family val="2"/>
    </font>
    <font>
      <b/>
      <sz val="28"/>
      <color theme="0"/>
      <name val="Calibri"/>
      <family val="2"/>
    </font>
    <font>
      <b/>
      <sz val="28"/>
      <color theme="1"/>
      <name val="Calibri"/>
      <family val="2"/>
    </font>
    <font>
      <sz val="11"/>
      <color theme="1"/>
      <name val="Calibri"/>
      <family val="2"/>
    </font>
    <font>
      <b/>
      <sz val="24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1AAC3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165" fontId="4" fillId="2" borderId="1" xfId="0" applyNumberFormat="1" applyFont="1" applyFill="1" applyBorder="1"/>
    <xf numFmtId="165" fontId="4" fillId="3" borderId="1" xfId="0" applyNumberFormat="1" applyFont="1" applyFill="1" applyBorder="1"/>
    <xf numFmtId="0" fontId="5" fillId="0" borderId="1" xfId="0" applyFont="1" applyBorder="1"/>
    <xf numFmtId="0" fontId="4" fillId="0" borderId="0" xfId="0" quotePrefix="1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165" fontId="5" fillId="0" borderId="9" xfId="0" applyNumberFormat="1" applyFont="1" applyBorder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165" fontId="4" fillId="5" borderId="1" xfId="0" applyNumberFormat="1" applyFont="1" applyFill="1" applyBorder="1"/>
    <xf numFmtId="0" fontId="4" fillId="0" borderId="1" xfId="0" applyFont="1" applyBorder="1" applyAlignment="1">
      <alignment horizontal="right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165" fontId="2" fillId="5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165" fontId="2" fillId="4" borderId="1" xfId="0" applyNumberFormat="1" applyFont="1" applyFill="1" applyBorder="1"/>
    <xf numFmtId="165" fontId="5" fillId="3" borderId="1" xfId="0" applyNumberFormat="1" applyFont="1" applyFill="1" applyBorder="1"/>
    <xf numFmtId="0" fontId="5" fillId="0" borderId="1" xfId="0" applyFont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9" fillId="4" borderId="1" xfId="0" applyFont="1" applyFill="1" applyBorder="1"/>
    <xf numFmtId="0" fontId="10" fillId="4" borderId="2" xfId="0" applyFont="1" applyFill="1" applyBorder="1"/>
    <xf numFmtId="0" fontId="10" fillId="4" borderId="10" xfId="0" applyFont="1" applyFill="1" applyBorder="1"/>
    <xf numFmtId="0" fontId="10" fillId="4" borderId="11" xfId="0" applyFont="1" applyFill="1" applyBorder="1"/>
    <xf numFmtId="0" fontId="10" fillId="0" borderId="0" xfId="0" applyFont="1"/>
    <xf numFmtId="0" fontId="4" fillId="0" borderId="1" xfId="0" applyFont="1" applyBorder="1" applyAlignment="1">
      <alignment horizontal="left"/>
    </xf>
    <xf numFmtId="165" fontId="11" fillId="3" borderId="1" xfId="0" applyNumberFormat="1" applyFont="1" applyFill="1" applyBorder="1"/>
    <xf numFmtId="165" fontId="2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5" fontId="3" fillId="4" borderId="1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7" fillId="0" borderId="7" xfId="0" applyFont="1" applyBorder="1" applyAlignment="1"/>
    <xf numFmtId="0" fontId="7" fillId="0" borderId="8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2" fillId="4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8" fillId="2" borderId="6" xfId="0" applyFont="1" applyFill="1" applyBorder="1" applyAlignment="1"/>
    <xf numFmtId="0" fontId="8" fillId="2" borderId="5" xfId="0" applyFont="1" applyFill="1" applyBorder="1" applyAlignment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41A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19.7109375" style="1" bestFit="1" customWidth="1"/>
    <col min="3" max="3" width="9.140625" style="1"/>
    <col min="4" max="4" width="6.140625" style="1" bestFit="1" customWidth="1"/>
    <col min="5" max="5" width="17.85546875" style="1" customWidth="1"/>
    <col min="6" max="6" width="17.140625" style="1" customWidth="1"/>
    <col min="7" max="16384" width="9.140625" style="1"/>
  </cols>
  <sheetData>
    <row r="1" spans="1:6" s="30" customFormat="1" ht="36" x14ac:dyDescent="0.55000000000000004">
      <c r="A1" s="26"/>
      <c r="B1" s="26" t="s">
        <v>112</v>
      </c>
      <c r="C1" s="27"/>
      <c r="D1" s="28"/>
      <c r="E1" s="28"/>
      <c r="F1" s="29"/>
    </row>
    <row r="2" spans="1:6" ht="26.25" customHeight="1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s="12" customFormat="1" x14ac:dyDescent="0.25">
      <c r="A3" s="17"/>
      <c r="B3" s="17" t="s">
        <v>5</v>
      </c>
      <c r="C3" s="17"/>
      <c r="D3" s="17"/>
      <c r="E3" s="17"/>
      <c r="F3" s="17"/>
    </row>
    <row r="4" spans="1:6" x14ac:dyDescent="0.25">
      <c r="A4" s="2">
        <v>1</v>
      </c>
      <c r="B4" s="2" t="s">
        <v>6</v>
      </c>
      <c r="C4" s="2" t="s">
        <v>7</v>
      </c>
      <c r="D4" s="2">
        <f>102*4</f>
        <v>408</v>
      </c>
      <c r="E4" s="4">
        <v>0</v>
      </c>
      <c r="F4" s="5">
        <f>D4*E4</f>
        <v>0</v>
      </c>
    </row>
    <row r="5" spans="1:6" x14ac:dyDescent="0.25">
      <c r="A5" s="2">
        <v>2</v>
      </c>
      <c r="B5" s="2" t="s">
        <v>8</v>
      </c>
      <c r="C5" s="2" t="s">
        <v>7</v>
      </c>
      <c r="D5" s="2">
        <f>102*2</f>
        <v>204</v>
      </c>
      <c r="E5" s="4">
        <v>0</v>
      </c>
      <c r="F5" s="5">
        <f>D5*E5</f>
        <v>0</v>
      </c>
    </row>
    <row r="6" spans="1:6" x14ac:dyDescent="0.25">
      <c r="A6" s="2">
        <v>3</v>
      </c>
      <c r="B6" s="2" t="s">
        <v>9</v>
      </c>
      <c r="C6" s="2" t="s">
        <v>7</v>
      </c>
      <c r="D6" s="2">
        <f>102*3</f>
        <v>306</v>
      </c>
      <c r="E6" s="4">
        <v>0</v>
      </c>
      <c r="F6" s="5">
        <f t="shared" ref="F6:F12" si="0">D6*E6</f>
        <v>0</v>
      </c>
    </row>
    <row r="7" spans="1:6" x14ac:dyDescent="0.25">
      <c r="A7" s="2">
        <v>4</v>
      </c>
      <c r="B7" s="2" t="s">
        <v>10</v>
      </c>
      <c r="C7" s="2" t="s">
        <v>7</v>
      </c>
      <c r="D7" s="2">
        <f>102*6</f>
        <v>612</v>
      </c>
      <c r="E7" s="4">
        <v>0</v>
      </c>
      <c r="F7" s="5">
        <f t="shared" si="0"/>
        <v>0</v>
      </c>
    </row>
    <row r="8" spans="1:6" x14ac:dyDescent="0.25">
      <c r="A8" s="2">
        <v>5</v>
      </c>
      <c r="B8" s="2" t="s">
        <v>11</v>
      </c>
      <c r="C8" s="2" t="s">
        <v>7</v>
      </c>
      <c r="D8" s="2">
        <f>102*6</f>
        <v>612</v>
      </c>
      <c r="E8" s="4">
        <v>0</v>
      </c>
      <c r="F8" s="5">
        <f t="shared" si="0"/>
        <v>0</v>
      </c>
    </row>
    <row r="9" spans="1:6" x14ac:dyDescent="0.25">
      <c r="A9" s="2">
        <v>6</v>
      </c>
      <c r="B9" s="2" t="s">
        <v>12</v>
      </c>
      <c r="C9" s="2" t="s">
        <v>7</v>
      </c>
      <c r="D9" s="2">
        <f>102*2</f>
        <v>204</v>
      </c>
      <c r="E9" s="4">
        <v>0</v>
      </c>
      <c r="F9" s="5">
        <f t="shared" si="0"/>
        <v>0</v>
      </c>
    </row>
    <row r="10" spans="1:6" x14ac:dyDescent="0.25">
      <c r="A10" s="2">
        <v>7</v>
      </c>
      <c r="B10" s="2" t="s">
        <v>14</v>
      </c>
      <c r="C10" s="2" t="s">
        <v>7</v>
      </c>
      <c r="D10" s="2">
        <f>102*1</f>
        <v>102</v>
      </c>
      <c r="E10" s="4">
        <v>0</v>
      </c>
      <c r="F10" s="5">
        <f t="shared" si="0"/>
        <v>0</v>
      </c>
    </row>
    <row r="11" spans="1:6" x14ac:dyDescent="0.25">
      <c r="A11" s="2">
        <v>8</v>
      </c>
      <c r="B11" s="2" t="s">
        <v>15</v>
      </c>
      <c r="C11" s="2" t="s">
        <v>7</v>
      </c>
      <c r="D11" s="2">
        <f>102*6</f>
        <v>612</v>
      </c>
      <c r="E11" s="4">
        <v>0</v>
      </c>
      <c r="F11" s="5">
        <f t="shared" si="0"/>
        <v>0</v>
      </c>
    </row>
    <row r="12" spans="1:6" x14ac:dyDescent="0.25">
      <c r="A12" s="2">
        <v>9</v>
      </c>
      <c r="B12" s="2" t="s">
        <v>16</v>
      </c>
      <c r="C12" s="2" t="s">
        <v>7</v>
      </c>
      <c r="D12" s="2">
        <f>102*1</f>
        <v>102</v>
      </c>
      <c r="E12" s="4">
        <v>0</v>
      </c>
      <c r="F12" s="5">
        <f t="shared" si="0"/>
        <v>0</v>
      </c>
    </row>
    <row r="13" spans="1:6" x14ac:dyDescent="0.25">
      <c r="A13" s="2"/>
      <c r="B13" s="35" t="s">
        <v>17</v>
      </c>
      <c r="C13" s="35"/>
      <c r="D13" s="35"/>
      <c r="E13" s="35"/>
      <c r="F13" s="5">
        <f>SUM(F4:F12)</f>
        <v>0</v>
      </c>
    </row>
    <row r="14" spans="1:6" x14ac:dyDescent="0.25">
      <c r="A14" s="2">
        <v>10</v>
      </c>
      <c r="B14" s="2" t="s">
        <v>18</v>
      </c>
      <c r="C14" s="2" t="s">
        <v>7</v>
      </c>
      <c r="D14" s="2">
        <f>102*1</f>
        <v>102</v>
      </c>
      <c r="E14" s="4">
        <v>0</v>
      </c>
      <c r="F14" s="5">
        <f>D14*E14</f>
        <v>0</v>
      </c>
    </row>
    <row r="15" spans="1:6" x14ac:dyDescent="0.25">
      <c r="A15" s="2">
        <v>11</v>
      </c>
      <c r="B15" s="2" t="s">
        <v>19</v>
      </c>
      <c r="C15" s="2" t="s">
        <v>7</v>
      </c>
      <c r="D15" s="2">
        <f>102*1</f>
        <v>102</v>
      </c>
      <c r="E15" s="4">
        <v>0</v>
      </c>
      <c r="F15" s="5">
        <f>D15*E15</f>
        <v>0</v>
      </c>
    </row>
    <row r="16" spans="1:6" x14ac:dyDescent="0.25">
      <c r="A16" s="2">
        <v>12</v>
      </c>
      <c r="B16" s="2" t="s">
        <v>20</v>
      </c>
      <c r="C16" s="2" t="s">
        <v>7</v>
      </c>
      <c r="D16" s="2">
        <f>102*1</f>
        <v>102</v>
      </c>
      <c r="E16" s="4">
        <v>0</v>
      </c>
      <c r="F16" s="5">
        <f>D16*E16</f>
        <v>0</v>
      </c>
    </row>
    <row r="17" spans="1:6" x14ac:dyDescent="0.25">
      <c r="A17" s="2">
        <v>13</v>
      </c>
      <c r="B17" s="2" t="s">
        <v>21</v>
      </c>
      <c r="C17" s="2" t="s">
        <v>7</v>
      </c>
      <c r="D17" s="2">
        <f>102*1</f>
        <v>102</v>
      </c>
      <c r="E17" s="4">
        <v>0</v>
      </c>
      <c r="F17" s="5">
        <f>D17*E17</f>
        <v>0</v>
      </c>
    </row>
    <row r="18" spans="1:6" x14ac:dyDescent="0.25">
      <c r="A18" s="2"/>
      <c r="B18" s="35" t="s">
        <v>17</v>
      </c>
      <c r="C18" s="35"/>
      <c r="D18" s="35"/>
      <c r="E18" s="35"/>
      <c r="F18" s="5">
        <f>SUM(F14:F17)</f>
        <v>0</v>
      </c>
    </row>
    <row r="19" spans="1:6" x14ac:dyDescent="0.25">
      <c r="A19" s="2"/>
      <c r="B19" s="35" t="s">
        <v>22</v>
      </c>
      <c r="C19" s="35"/>
      <c r="D19" s="35"/>
      <c r="E19" s="35"/>
      <c r="F19" s="5">
        <f>SUM(F13+F18)</f>
        <v>0</v>
      </c>
    </row>
    <row r="20" spans="1:6" s="12" customFormat="1" x14ac:dyDescent="0.25">
      <c r="A20" s="17"/>
      <c r="B20" s="17" t="s">
        <v>23</v>
      </c>
      <c r="C20" s="17" t="s">
        <v>13</v>
      </c>
      <c r="D20" s="17"/>
      <c r="E20" s="33"/>
      <c r="F20" s="33"/>
    </row>
    <row r="21" spans="1:6" x14ac:dyDescent="0.25">
      <c r="A21" s="2">
        <v>14</v>
      </c>
      <c r="B21" s="2" t="s">
        <v>24</v>
      </c>
      <c r="C21" s="2" t="s">
        <v>7</v>
      </c>
      <c r="D21" s="2">
        <f>25*4</f>
        <v>100</v>
      </c>
      <c r="E21" s="4">
        <v>0</v>
      </c>
      <c r="F21" s="5">
        <f t="shared" ref="F21:F93" si="1">D21*E21</f>
        <v>0</v>
      </c>
    </row>
    <row r="22" spans="1:6" x14ac:dyDescent="0.25">
      <c r="A22" s="2">
        <v>15</v>
      </c>
      <c r="B22" s="2" t="s">
        <v>25</v>
      </c>
      <c r="C22" s="2" t="s">
        <v>7</v>
      </c>
      <c r="D22" s="2">
        <f>25*2</f>
        <v>50</v>
      </c>
      <c r="E22" s="4">
        <v>0</v>
      </c>
      <c r="F22" s="5">
        <f t="shared" si="1"/>
        <v>0</v>
      </c>
    </row>
    <row r="23" spans="1:6" x14ac:dyDescent="0.25">
      <c r="A23" s="2">
        <v>16</v>
      </c>
      <c r="B23" s="2" t="s">
        <v>26</v>
      </c>
      <c r="C23" s="2" t="s">
        <v>7</v>
      </c>
      <c r="D23" s="2">
        <f>25*3</f>
        <v>75</v>
      </c>
      <c r="E23" s="4">
        <v>0</v>
      </c>
      <c r="F23" s="5">
        <f t="shared" si="1"/>
        <v>0</v>
      </c>
    </row>
    <row r="24" spans="1:6" x14ac:dyDescent="0.25">
      <c r="A24" s="2">
        <v>17</v>
      </c>
      <c r="B24" s="2" t="s">
        <v>27</v>
      </c>
      <c r="C24" s="2" t="s">
        <v>7</v>
      </c>
      <c r="D24" s="2">
        <f>25*6</f>
        <v>150</v>
      </c>
      <c r="E24" s="4">
        <v>0</v>
      </c>
      <c r="F24" s="5">
        <f t="shared" si="1"/>
        <v>0</v>
      </c>
    </row>
    <row r="25" spans="1:6" x14ac:dyDescent="0.25">
      <c r="A25" s="2">
        <v>18</v>
      </c>
      <c r="B25" s="2" t="s">
        <v>28</v>
      </c>
      <c r="C25" s="2" t="s">
        <v>7</v>
      </c>
      <c r="D25" s="2">
        <f>25*6</f>
        <v>150</v>
      </c>
      <c r="E25" s="4">
        <v>0</v>
      </c>
      <c r="F25" s="5">
        <f t="shared" si="1"/>
        <v>0</v>
      </c>
    </row>
    <row r="26" spans="1:6" x14ac:dyDescent="0.25">
      <c r="A26" s="2">
        <v>19</v>
      </c>
      <c r="B26" s="2" t="s">
        <v>12</v>
      </c>
      <c r="C26" s="2" t="s">
        <v>7</v>
      </c>
      <c r="D26" s="2">
        <f>25*2</f>
        <v>50</v>
      </c>
      <c r="E26" s="4">
        <v>0</v>
      </c>
      <c r="F26" s="5">
        <f t="shared" si="1"/>
        <v>0</v>
      </c>
    </row>
    <row r="27" spans="1:6" x14ac:dyDescent="0.25">
      <c r="A27" s="2">
        <v>20</v>
      </c>
      <c r="B27" s="2" t="s">
        <v>29</v>
      </c>
      <c r="C27" s="2" t="s">
        <v>7</v>
      </c>
      <c r="D27" s="2">
        <f>25*1</f>
        <v>25</v>
      </c>
      <c r="E27" s="4">
        <v>0</v>
      </c>
      <c r="F27" s="5">
        <f t="shared" si="1"/>
        <v>0</v>
      </c>
    </row>
    <row r="28" spans="1:6" x14ac:dyDescent="0.25">
      <c r="A28" s="2">
        <v>21</v>
      </c>
      <c r="B28" s="2" t="s">
        <v>30</v>
      </c>
      <c r="C28" s="2" t="s">
        <v>7</v>
      </c>
      <c r="D28" s="2">
        <f>25-1</f>
        <v>24</v>
      </c>
      <c r="E28" s="4">
        <v>0</v>
      </c>
      <c r="F28" s="5">
        <f>D28*E28</f>
        <v>0</v>
      </c>
    </row>
    <row r="29" spans="1:6" x14ac:dyDescent="0.25">
      <c r="A29" s="2">
        <v>22</v>
      </c>
      <c r="B29" s="2" t="s">
        <v>31</v>
      </c>
      <c r="C29" s="2" t="s">
        <v>7</v>
      </c>
      <c r="D29" s="2">
        <f>25*6</f>
        <v>150</v>
      </c>
      <c r="E29" s="4">
        <v>0</v>
      </c>
      <c r="F29" s="5">
        <f>D29*E29</f>
        <v>0</v>
      </c>
    </row>
    <row r="30" spans="1:6" x14ac:dyDescent="0.25">
      <c r="A30" s="2">
        <v>23</v>
      </c>
      <c r="B30" s="2" t="s">
        <v>32</v>
      </c>
      <c r="C30" s="2" t="s">
        <v>7</v>
      </c>
      <c r="D30" s="2">
        <f>25*1</f>
        <v>25</v>
      </c>
      <c r="E30" s="4">
        <v>0</v>
      </c>
      <c r="F30" s="5">
        <f>D30*E30</f>
        <v>0</v>
      </c>
    </row>
    <row r="31" spans="1:6" x14ac:dyDescent="0.25">
      <c r="A31" s="2"/>
      <c r="B31" s="35" t="s">
        <v>17</v>
      </c>
      <c r="C31" s="35"/>
      <c r="D31" s="35"/>
      <c r="E31" s="35"/>
      <c r="F31" s="5">
        <f>SUM(F21:F30)</f>
        <v>0</v>
      </c>
    </row>
    <row r="32" spans="1:6" x14ac:dyDescent="0.25">
      <c r="A32" s="2">
        <v>24</v>
      </c>
      <c r="B32" s="2" t="s">
        <v>33</v>
      </c>
      <c r="C32" s="2" t="s">
        <v>7</v>
      </c>
      <c r="D32" s="2">
        <f>25*1</f>
        <v>25</v>
      </c>
      <c r="E32" s="4">
        <v>0</v>
      </c>
      <c r="F32" s="5">
        <f>D32*E32</f>
        <v>0</v>
      </c>
    </row>
    <row r="33" spans="1:6" x14ac:dyDescent="0.25">
      <c r="A33" s="2">
        <v>25</v>
      </c>
      <c r="B33" s="2" t="s">
        <v>34</v>
      </c>
      <c r="C33" s="2" t="s">
        <v>7</v>
      </c>
      <c r="D33" s="2">
        <f>25*1</f>
        <v>25</v>
      </c>
      <c r="E33" s="4">
        <v>0</v>
      </c>
      <c r="F33" s="5">
        <f>D33*E33</f>
        <v>0</v>
      </c>
    </row>
    <row r="34" spans="1:6" x14ac:dyDescent="0.25">
      <c r="A34" s="2">
        <v>26</v>
      </c>
      <c r="B34" s="2" t="s">
        <v>35</v>
      </c>
      <c r="C34" s="2" t="s">
        <v>7</v>
      </c>
      <c r="D34" s="2">
        <f>25*1</f>
        <v>25</v>
      </c>
      <c r="E34" s="4">
        <v>0</v>
      </c>
      <c r="F34" s="5">
        <f>D34*E34</f>
        <v>0</v>
      </c>
    </row>
    <row r="35" spans="1:6" x14ac:dyDescent="0.25">
      <c r="A35" s="2">
        <v>27</v>
      </c>
      <c r="B35" s="2" t="s">
        <v>36</v>
      </c>
      <c r="C35" s="2" t="s">
        <v>7</v>
      </c>
      <c r="D35" s="2">
        <f>25*1</f>
        <v>25</v>
      </c>
      <c r="E35" s="4">
        <v>0</v>
      </c>
      <c r="F35" s="5">
        <f>D35*E35</f>
        <v>0</v>
      </c>
    </row>
    <row r="36" spans="1:6" x14ac:dyDescent="0.25">
      <c r="A36" s="2"/>
      <c r="B36" s="35" t="s">
        <v>17</v>
      </c>
      <c r="C36" s="35"/>
      <c r="D36" s="35"/>
      <c r="E36" s="35"/>
      <c r="F36" s="5">
        <f>SUM(F32:F35)</f>
        <v>0</v>
      </c>
    </row>
    <row r="37" spans="1:6" s="14" customFormat="1" x14ac:dyDescent="0.25">
      <c r="A37" s="16"/>
      <c r="B37" s="35" t="s">
        <v>22</v>
      </c>
      <c r="C37" s="35"/>
      <c r="D37" s="35"/>
      <c r="E37" s="35"/>
      <c r="F37" s="5">
        <f>SUM(F31+F36)</f>
        <v>0</v>
      </c>
    </row>
    <row r="38" spans="1:6" s="12" customFormat="1" x14ac:dyDescent="0.25">
      <c r="A38" s="17"/>
      <c r="B38" s="18" t="s">
        <v>37</v>
      </c>
      <c r="C38" s="18"/>
      <c r="D38" s="18"/>
      <c r="E38" s="19"/>
      <c r="F38" s="19"/>
    </row>
    <row r="39" spans="1:6" x14ac:dyDescent="0.25">
      <c r="A39" s="2">
        <v>28</v>
      </c>
      <c r="B39" s="2" t="s">
        <v>38</v>
      </c>
      <c r="C39" s="2" t="s">
        <v>7</v>
      </c>
      <c r="D39" s="2">
        <f>4*1</f>
        <v>4</v>
      </c>
      <c r="E39" s="4">
        <v>0</v>
      </c>
      <c r="F39" s="5">
        <f t="shared" si="1"/>
        <v>0</v>
      </c>
    </row>
    <row r="40" spans="1:6" x14ac:dyDescent="0.25">
      <c r="A40" s="2">
        <v>29</v>
      </c>
      <c r="B40" s="2" t="s">
        <v>39</v>
      </c>
      <c r="C40" s="2" t="s">
        <v>7</v>
      </c>
      <c r="D40" s="2">
        <f>4*1</f>
        <v>4</v>
      </c>
      <c r="E40" s="4">
        <v>0</v>
      </c>
      <c r="F40" s="5">
        <f t="shared" si="1"/>
        <v>0</v>
      </c>
    </row>
    <row r="41" spans="1:6" x14ac:dyDescent="0.25">
      <c r="A41" s="2"/>
      <c r="B41" s="35" t="s">
        <v>22</v>
      </c>
      <c r="C41" s="35"/>
      <c r="D41" s="35"/>
      <c r="E41" s="35"/>
      <c r="F41" s="5" cm="1">
        <f t="array" aca="1" ref="F41" ca="1">F39:F40*F41</f>
        <v>0</v>
      </c>
    </row>
    <row r="42" spans="1:6" s="13" customFormat="1" x14ac:dyDescent="0.25">
      <c r="A42" s="20"/>
      <c r="B42" s="17" t="s">
        <v>40</v>
      </c>
      <c r="C42" s="20" t="s">
        <v>13</v>
      </c>
      <c r="D42" s="46" t="s">
        <v>13</v>
      </c>
      <c r="E42" s="46"/>
      <c r="F42" s="46"/>
    </row>
    <row r="43" spans="1:6" x14ac:dyDescent="0.25">
      <c r="A43" s="2">
        <v>30</v>
      </c>
      <c r="B43" s="2" t="s">
        <v>24</v>
      </c>
      <c r="C43" s="2" t="s">
        <v>7</v>
      </c>
      <c r="D43" s="2">
        <f>13*44</f>
        <v>572</v>
      </c>
      <c r="E43" s="4">
        <v>0</v>
      </c>
      <c r="F43" s="5">
        <f t="shared" si="1"/>
        <v>0</v>
      </c>
    </row>
    <row r="44" spans="1:6" x14ac:dyDescent="0.25">
      <c r="A44" s="2">
        <v>31</v>
      </c>
      <c r="B44" s="2" t="s">
        <v>25</v>
      </c>
      <c r="C44" s="2" t="s">
        <v>7</v>
      </c>
      <c r="D44" s="2">
        <f>13*2</f>
        <v>26</v>
      </c>
      <c r="E44" s="4">
        <v>0</v>
      </c>
      <c r="F44" s="5">
        <f t="shared" si="1"/>
        <v>0</v>
      </c>
    </row>
    <row r="45" spans="1:6" x14ac:dyDescent="0.25">
      <c r="A45" s="2">
        <v>32</v>
      </c>
      <c r="B45" s="2" t="s">
        <v>41</v>
      </c>
      <c r="C45" s="2" t="s">
        <v>7</v>
      </c>
      <c r="D45" s="2">
        <f>13*3</f>
        <v>39</v>
      </c>
      <c r="E45" s="4">
        <v>0</v>
      </c>
      <c r="F45" s="5">
        <f t="shared" si="1"/>
        <v>0</v>
      </c>
    </row>
    <row r="46" spans="1:6" x14ac:dyDescent="0.25">
      <c r="A46" s="2">
        <v>33</v>
      </c>
      <c r="B46" s="2" t="s">
        <v>42</v>
      </c>
      <c r="C46" s="2" t="s">
        <v>7</v>
      </c>
      <c r="D46" s="2">
        <f>13*6</f>
        <v>78</v>
      </c>
      <c r="E46" s="4">
        <v>0</v>
      </c>
      <c r="F46" s="5">
        <f t="shared" si="1"/>
        <v>0</v>
      </c>
    </row>
    <row r="47" spans="1:6" x14ac:dyDescent="0.25">
      <c r="A47" s="2">
        <v>34</v>
      </c>
      <c r="B47" s="2" t="s">
        <v>43</v>
      </c>
      <c r="C47" s="2" t="s">
        <v>7</v>
      </c>
      <c r="D47" s="2">
        <f>13*6</f>
        <v>78</v>
      </c>
      <c r="E47" s="4">
        <v>0</v>
      </c>
      <c r="F47" s="5">
        <f t="shared" si="1"/>
        <v>0</v>
      </c>
    </row>
    <row r="48" spans="1:6" x14ac:dyDescent="0.25">
      <c r="A48" s="2">
        <v>35</v>
      </c>
      <c r="B48" s="2" t="s">
        <v>12</v>
      </c>
      <c r="C48" s="2" t="s">
        <v>7</v>
      </c>
      <c r="D48" s="2">
        <f>13*2</f>
        <v>26</v>
      </c>
      <c r="E48" s="4">
        <v>0</v>
      </c>
      <c r="F48" s="5">
        <f>D48*E48</f>
        <v>0</v>
      </c>
    </row>
    <row r="49" spans="1:6" x14ac:dyDescent="0.25">
      <c r="A49" s="2">
        <v>36</v>
      </c>
      <c r="B49" s="2" t="s">
        <v>15</v>
      </c>
      <c r="C49" s="2" t="s">
        <v>7</v>
      </c>
      <c r="D49" s="2">
        <f>13*6</f>
        <v>78</v>
      </c>
      <c r="E49" s="4">
        <v>0</v>
      </c>
      <c r="F49" s="5">
        <f>D49*E49</f>
        <v>0</v>
      </c>
    </row>
    <row r="50" spans="1:6" x14ac:dyDescent="0.25">
      <c r="A50" s="2">
        <v>37</v>
      </c>
      <c r="B50" s="2" t="s">
        <v>16</v>
      </c>
      <c r="C50" s="2" t="s">
        <v>7</v>
      </c>
      <c r="D50" s="2">
        <f>13*1</f>
        <v>13</v>
      </c>
      <c r="E50" s="4">
        <v>0</v>
      </c>
      <c r="F50" s="5">
        <f>D50*E50</f>
        <v>0</v>
      </c>
    </row>
    <row r="51" spans="1:6" x14ac:dyDescent="0.25">
      <c r="A51" s="2"/>
      <c r="B51" s="35" t="s">
        <v>17</v>
      </c>
      <c r="C51" s="35"/>
      <c r="D51" s="35"/>
      <c r="E51" s="35"/>
      <c r="F51" s="5">
        <f>SUM(F43:F50)</f>
        <v>0</v>
      </c>
    </row>
    <row r="52" spans="1:6" x14ac:dyDescent="0.25">
      <c r="A52" s="2">
        <v>38</v>
      </c>
      <c r="B52" s="2" t="s">
        <v>44</v>
      </c>
      <c r="C52" s="2" t="s">
        <v>7</v>
      </c>
      <c r="D52" s="2">
        <f>13*1</f>
        <v>13</v>
      </c>
      <c r="E52" s="4">
        <v>0</v>
      </c>
      <c r="F52" s="5">
        <f>D52*E52</f>
        <v>0</v>
      </c>
    </row>
    <row r="53" spans="1:6" x14ac:dyDescent="0.25">
      <c r="A53" s="2">
        <v>39</v>
      </c>
      <c r="B53" s="2" t="s">
        <v>45</v>
      </c>
      <c r="C53" s="2" t="s">
        <v>7</v>
      </c>
      <c r="D53" s="2">
        <f>13*1</f>
        <v>13</v>
      </c>
      <c r="E53" s="4">
        <v>0</v>
      </c>
      <c r="F53" s="32">
        <f>D53*E53</f>
        <v>0</v>
      </c>
    </row>
    <row r="54" spans="1:6" x14ac:dyDescent="0.25">
      <c r="A54" s="2">
        <v>40</v>
      </c>
      <c r="B54" s="2" t="s">
        <v>46</v>
      </c>
      <c r="C54" s="2" t="s">
        <v>7</v>
      </c>
      <c r="D54" s="2">
        <f>13*1</f>
        <v>13</v>
      </c>
      <c r="E54" s="4">
        <v>0</v>
      </c>
      <c r="F54" s="5">
        <f>D54*E54</f>
        <v>0</v>
      </c>
    </row>
    <row r="55" spans="1:6" x14ac:dyDescent="0.25">
      <c r="A55" s="2">
        <v>41</v>
      </c>
      <c r="B55" s="2" t="s">
        <v>47</v>
      </c>
      <c r="C55" s="2" t="s">
        <v>7</v>
      </c>
      <c r="D55" s="2">
        <f>13*1</f>
        <v>13</v>
      </c>
      <c r="E55" s="4">
        <v>0</v>
      </c>
      <c r="F55" s="5">
        <f>D55*E55</f>
        <v>0</v>
      </c>
    </row>
    <row r="56" spans="1:6" x14ac:dyDescent="0.25">
      <c r="A56" s="2"/>
      <c r="B56" s="35" t="s">
        <v>17</v>
      </c>
      <c r="C56" s="35"/>
      <c r="D56" s="35"/>
      <c r="E56" s="35"/>
      <c r="F56" s="5">
        <f>SUM(F52:F55)</f>
        <v>0</v>
      </c>
    </row>
    <row r="57" spans="1:6" x14ac:dyDescent="0.25">
      <c r="A57" s="2"/>
      <c r="B57" s="35" t="s">
        <v>22</v>
      </c>
      <c r="C57" s="35"/>
      <c r="D57" s="35"/>
      <c r="E57" s="35"/>
      <c r="F57" s="5">
        <f>SUM(F51+F56)</f>
        <v>0</v>
      </c>
    </row>
    <row r="58" spans="1:6" s="13" customFormat="1" x14ac:dyDescent="0.25">
      <c r="A58" s="20"/>
      <c r="B58" s="17" t="s">
        <v>48</v>
      </c>
      <c r="C58" s="20"/>
      <c r="D58" s="20"/>
      <c r="E58" s="33"/>
      <c r="F58" s="33"/>
    </row>
    <row r="59" spans="1:6" x14ac:dyDescent="0.25">
      <c r="A59" s="2">
        <v>42</v>
      </c>
      <c r="B59" s="2" t="s">
        <v>49</v>
      </c>
      <c r="C59" s="2" t="s">
        <v>7</v>
      </c>
      <c r="D59" s="2">
        <f>6*5</f>
        <v>30</v>
      </c>
      <c r="E59" s="4">
        <v>0</v>
      </c>
      <c r="F59" s="5">
        <f t="shared" si="1"/>
        <v>0</v>
      </c>
    </row>
    <row r="60" spans="1:6" x14ac:dyDescent="0.25">
      <c r="A60" s="2">
        <v>43</v>
      </c>
      <c r="B60" s="2" t="s">
        <v>50</v>
      </c>
      <c r="C60" s="2" t="s">
        <v>7</v>
      </c>
      <c r="D60" s="2">
        <f>6*1</f>
        <v>6</v>
      </c>
      <c r="E60" s="4">
        <v>0</v>
      </c>
      <c r="F60" s="5">
        <f t="shared" si="1"/>
        <v>0</v>
      </c>
    </row>
    <row r="61" spans="1:6" x14ac:dyDescent="0.25">
      <c r="A61" s="2">
        <v>44</v>
      </c>
      <c r="B61" s="2" t="s">
        <v>41</v>
      </c>
      <c r="C61" s="2" t="s">
        <v>7</v>
      </c>
      <c r="D61" s="2">
        <f>6*3</f>
        <v>18</v>
      </c>
      <c r="E61" s="4">
        <v>0</v>
      </c>
      <c r="F61" s="5">
        <f t="shared" si="1"/>
        <v>0</v>
      </c>
    </row>
    <row r="62" spans="1:6" x14ac:dyDescent="0.25">
      <c r="A62" s="2">
        <v>45</v>
      </c>
      <c r="B62" s="2" t="s">
        <v>42</v>
      </c>
      <c r="C62" s="2" t="s">
        <v>7</v>
      </c>
      <c r="D62" s="2">
        <f>6*6</f>
        <v>36</v>
      </c>
      <c r="E62" s="4">
        <v>0</v>
      </c>
      <c r="F62" s="5">
        <f t="shared" si="1"/>
        <v>0</v>
      </c>
    </row>
    <row r="63" spans="1:6" x14ac:dyDescent="0.25">
      <c r="A63" s="2">
        <v>46</v>
      </c>
      <c r="B63" s="2" t="s">
        <v>51</v>
      </c>
      <c r="C63" s="2" t="s">
        <v>7</v>
      </c>
      <c r="D63" s="2">
        <f>6*6</f>
        <v>36</v>
      </c>
      <c r="E63" s="4">
        <v>0</v>
      </c>
      <c r="F63" s="5">
        <f t="shared" si="1"/>
        <v>0</v>
      </c>
    </row>
    <row r="64" spans="1:6" x14ac:dyDescent="0.25">
      <c r="A64" s="2">
        <v>47</v>
      </c>
      <c r="B64" s="2" t="s">
        <v>52</v>
      </c>
      <c r="C64" s="2" t="s">
        <v>7</v>
      </c>
      <c r="D64" s="2">
        <f>6*1</f>
        <v>6</v>
      </c>
      <c r="E64" s="4">
        <v>0</v>
      </c>
      <c r="F64" s="5">
        <f t="shared" si="1"/>
        <v>0</v>
      </c>
    </row>
    <row r="65" spans="1:6" x14ac:dyDescent="0.25">
      <c r="A65" s="2">
        <v>48</v>
      </c>
      <c r="B65" s="2" t="s">
        <v>53</v>
      </c>
      <c r="C65" s="2" t="s">
        <v>7</v>
      </c>
      <c r="D65" s="2">
        <f>6*6</f>
        <v>36</v>
      </c>
      <c r="E65" s="4">
        <v>0</v>
      </c>
      <c r="F65" s="5">
        <f t="shared" si="1"/>
        <v>0</v>
      </c>
    </row>
    <row r="66" spans="1:6" x14ac:dyDescent="0.25">
      <c r="A66" s="2">
        <v>49</v>
      </c>
      <c r="B66" s="2" t="s">
        <v>32</v>
      </c>
      <c r="C66" s="2" t="s">
        <v>7</v>
      </c>
      <c r="D66" s="2">
        <f>6*1</f>
        <v>6</v>
      </c>
      <c r="E66" s="4">
        <v>0</v>
      </c>
      <c r="F66" s="5">
        <f t="shared" si="1"/>
        <v>0</v>
      </c>
    </row>
    <row r="67" spans="1:6" x14ac:dyDescent="0.25">
      <c r="A67" s="2"/>
      <c r="B67" s="35" t="s">
        <v>17</v>
      </c>
      <c r="C67" s="35"/>
      <c r="D67" s="35"/>
      <c r="E67" s="35"/>
      <c r="F67" s="5">
        <f>SUM(F59:F66)</f>
        <v>0</v>
      </c>
    </row>
    <row r="68" spans="1:6" x14ac:dyDescent="0.25">
      <c r="A68" s="2">
        <v>50</v>
      </c>
      <c r="B68" s="2" t="s">
        <v>44</v>
      </c>
      <c r="C68" s="2" t="s">
        <v>7</v>
      </c>
      <c r="D68" s="2">
        <f>6*1</f>
        <v>6</v>
      </c>
      <c r="E68" s="4">
        <v>0</v>
      </c>
      <c r="F68" s="5">
        <f>D68*E68</f>
        <v>0</v>
      </c>
    </row>
    <row r="69" spans="1:6" x14ac:dyDescent="0.25">
      <c r="A69" s="2">
        <v>51</v>
      </c>
      <c r="B69" s="2" t="s">
        <v>45</v>
      </c>
      <c r="C69" s="2" t="s">
        <v>7</v>
      </c>
      <c r="D69" s="2">
        <f t="shared" ref="D69:D71" si="2">6*1</f>
        <v>6</v>
      </c>
      <c r="E69" s="4">
        <v>0</v>
      </c>
      <c r="F69" s="5">
        <f>D69*E69</f>
        <v>0</v>
      </c>
    </row>
    <row r="70" spans="1:6" x14ac:dyDescent="0.25">
      <c r="A70" s="2">
        <v>52</v>
      </c>
      <c r="B70" s="2" t="s">
        <v>46</v>
      </c>
      <c r="C70" s="2" t="s">
        <v>7</v>
      </c>
      <c r="D70" s="2">
        <f t="shared" si="2"/>
        <v>6</v>
      </c>
      <c r="E70" s="4">
        <v>0</v>
      </c>
      <c r="F70" s="5">
        <f>D70*E70</f>
        <v>0</v>
      </c>
    </row>
    <row r="71" spans="1:6" x14ac:dyDescent="0.25">
      <c r="A71" s="2">
        <v>53</v>
      </c>
      <c r="B71" s="2" t="s">
        <v>54</v>
      </c>
      <c r="C71" s="2" t="s">
        <v>7</v>
      </c>
      <c r="D71" s="2">
        <f t="shared" si="2"/>
        <v>6</v>
      </c>
      <c r="E71" s="4">
        <v>0</v>
      </c>
      <c r="F71" s="5">
        <f>D71*E71</f>
        <v>0</v>
      </c>
    </row>
    <row r="72" spans="1:6" x14ac:dyDescent="0.25">
      <c r="A72" s="2"/>
      <c r="B72" s="35" t="s">
        <v>17</v>
      </c>
      <c r="C72" s="35"/>
      <c r="D72" s="35"/>
      <c r="E72" s="35"/>
      <c r="F72" s="5">
        <f>SUM(F68:F71)</f>
        <v>0</v>
      </c>
    </row>
    <row r="73" spans="1:6" s="3" customFormat="1" x14ac:dyDescent="0.25">
      <c r="A73" s="6"/>
      <c r="B73" s="34" t="s">
        <v>22</v>
      </c>
      <c r="C73" s="34"/>
      <c r="D73" s="34"/>
      <c r="E73" s="34"/>
      <c r="F73" s="22">
        <f>SUM(F67+F72)</f>
        <v>0</v>
      </c>
    </row>
    <row r="74" spans="1:6" s="12" customFormat="1" x14ac:dyDescent="0.25">
      <c r="A74" s="17"/>
      <c r="B74" s="17" t="s">
        <v>55</v>
      </c>
      <c r="C74" s="17"/>
      <c r="D74" s="17"/>
      <c r="E74" s="36"/>
      <c r="F74" s="36"/>
    </row>
    <row r="75" spans="1:6" x14ac:dyDescent="0.25">
      <c r="A75" s="2">
        <v>54</v>
      </c>
      <c r="B75" s="2" t="s">
        <v>56</v>
      </c>
      <c r="C75" s="2" t="s">
        <v>7</v>
      </c>
      <c r="D75" s="2">
        <f>14*4</f>
        <v>56</v>
      </c>
      <c r="E75" s="4">
        <v>0</v>
      </c>
      <c r="F75" s="5">
        <f t="shared" si="1"/>
        <v>0</v>
      </c>
    </row>
    <row r="76" spans="1:6" x14ac:dyDescent="0.25">
      <c r="A76" s="2">
        <v>55</v>
      </c>
      <c r="B76" s="2" t="s">
        <v>57</v>
      </c>
      <c r="C76" s="2" t="s">
        <v>7</v>
      </c>
      <c r="D76" s="2">
        <f>14*2</f>
        <v>28</v>
      </c>
      <c r="E76" s="4">
        <v>0</v>
      </c>
      <c r="F76" s="5">
        <f t="shared" si="1"/>
        <v>0</v>
      </c>
    </row>
    <row r="77" spans="1:6" x14ac:dyDescent="0.25">
      <c r="A77" s="2">
        <v>56</v>
      </c>
      <c r="B77" s="2" t="s">
        <v>58</v>
      </c>
      <c r="C77" s="2" t="s">
        <v>7</v>
      </c>
      <c r="D77" s="2">
        <f>14*3</f>
        <v>42</v>
      </c>
      <c r="E77" s="4">
        <v>0</v>
      </c>
      <c r="F77" s="5">
        <f t="shared" si="1"/>
        <v>0</v>
      </c>
    </row>
    <row r="78" spans="1:6" x14ac:dyDescent="0.25">
      <c r="A78" s="2">
        <v>57</v>
      </c>
      <c r="B78" s="2" t="s">
        <v>59</v>
      </c>
      <c r="C78" s="2" t="s">
        <v>7</v>
      </c>
      <c r="D78" s="2">
        <f>14*6</f>
        <v>84</v>
      </c>
      <c r="E78" s="4">
        <v>0</v>
      </c>
      <c r="F78" s="5">
        <f t="shared" si="1"/>
        <v>0</v>
      </c>
    </row>
    <row r="79" spans="1:6" x14ac:dyDescent="0.25">
      <c r="A79" s="2">
        <v>58</v>
      </c>
      <c r="B79" s="2" t="s">
        <v>60</v>
      </c>
      <c r="C79" s="2" t="s">
        <v>7</v>
      </c>
      <c r="D79" s="2">
        <f>14*6</f>
        <v>84</v>
      </c>
      <c r="E79" s="4">
        <v>0</v>
      </c>
      <c r="F79" s="5">
        <f t="shared" si="1"/>
        <v>0</v>
      </c>
    </row>
    <row r="80" spans="1:6" x14ac:dyDescent="0.25">
      <c r="A80" s="2">
        <v>59</v>
      </c>
      <c r="B80" s="2" t="s">
        <v>61</v>
      </c>
      <c r="C80" s="2" t="s">
        <v>7</v>
      </c>
      <c r="D80" s="2">
        <f>14*1</f>
        <v>14</v>
      </c>
      <c r="E80" s="4">
        <v>0</v>
      </c>
      <c r="F80" s="5">
        <f t="shared" si="1"/>
        <v>0</v>
      </c>
    </row>
    <row r="81" spans="1:6" x14ac:dyDescent="0.25">
      <c r="A81" s="2"/>
      <c r="B81" s="35" t="s">
        <v>17</v>
      </c>
      <c r="C81" s="35"/>
      <c r="D81" s="35"/>
      <c r="E81" s="35"/>
      <c r="F81" s="5">
        <f>SUM(F75:F80)</f>
        <v>0</v>
      </c>
    </row>
    <row r="82" spans="1:6" x14ac:dyDescent="0.25">
      <c r="A82" s="2">
        <v>60</v>
      </c>
      <c r="B82" s="2" t="s">
        <v>62</v>
      </c>
      <c r="C82" s="2" t="s">
        <v>7</v>
      </c>
      <c r="D82" s="2">
        <f>14*1</f>
        <v>14</v>
      </c>
      <c r="E82" s="4">
        <v>0</v>
      </c>
      <c r="F82" s="5">
        <f>D82*E82</f>
        <v>0</v>
      </c>
    </row>
    <row r="83" spans="1:6" x14ac:dyDescent="0.25">
      <c r="A83" s="2">
        <v>61</v>
      </c>
      <c r="B83" s="2" t="s">
        <v>63</v>
      </c>
      <c r="C83" s="2" t="s">
        <v>7</v>
      </c>
      <c r="D83" s="2">
        <f>14*1</f>
        <v>14</v>
      </c>
      <c r="E83" s="4">
        <v>0</v>
      </c>
      <c r="F83" s="5">
        <f>D83*E83</f>
        <v>0</v>
      </c>
    </row>
    <row r="84" spans="1:6" x14ac:dyDescent="0.25">
      <c r="A84" s="2"/>
      <c r="B84" s="37" t="s">
        <v>17</v>
      </c>
      <c r="C84" s="38"/>
      <c r="D84" s="38"/>
      <c r="E84" s="39"/>
      <c r="F84" s="5">
        <f>SUM(F82:F83)</f>
        <v>0</v>
      </c>
    </row>
    <row r="85" spans="1:6" s="3" customFormat="1" x14ac:dyDescent="0.25">
      <c r="A85" s="6"/>
      <c r="B85" s="34" t="s">
        <v>22</v>
      </c>
      <c r="C85" s="34"/>
      <c r="D85" s="34"/>
      <c r="E85" s="34"/>
      <c r="F85" s="22">
        <f>SUM(F81+F84)</f>
        <v>0</v>
      </c>
    </row>
    <row r="86" spans="1:6" s="13" customFormat="1" x14ac:dyDescent="0.25">
      <c r="A86" s="20"/>
      <c r="B86" s="17" t="s">
        <v>64</v>
      </c>
      <c r="C86" s="20"/>
      <c r="D86" s="20"/>
      <c r="E86" s="21"/>
      <c r="F86" s="15"/>
    </row>
    <row r="87" spans="1:6" x14ac:dyDescent="0.25">
      <c r="A87" s="2">
        <v>62</v>
      </c>
      <c r="B87" s="2" t="s">
        <v>51</v>
      </c>
      <c r="C87" s="2" t="s">
        <v>7</v>
      </c>
      <c r="D87" s="2">
        <f>20*6</f>
        <v>120</v>
      </c>
      <c r="E87" s="4">
        <v>0</v>
      </c>
      <c r="F87" s="5">
        <f>D87*E87</f>
        <v>0</v>
      </c>
    </row>
    <row r="88" spans="1:6" x14ac:dyDescent="0.25">
      <c r="A88" s="2">
        <v>63</v>
      </c>
      <c r="B88" s="2" t="s">
        <v>42</v>
      </c>
      <c r="C88" s="2" t="s">
        <v>7</v>
      </c>
      <c r="D88" s="2">
        <f>20*6</f>
        <v>120</v>
      </c>
      <c r="E88" s="4">
        <v>0</v>
      </c>
      <c r="F88" s="5">
        <f>D88*E88</f>
        <v>0</v>
      </c>
    </row>
    <row r="89" spans="1:6" x14ac:dyDescent="0.25">
      <c r="A89" s="2"/>
      <c r="B89" s="35" t="s">
        <v>17</v>
      </c>
      <c r="C89" s="35"/>
      <c r="D89" s="35"/>
      <c r="E89" s="35"/>
      <c r="F89" s="5">
        <f>SUM(F87:F88)</f>
        <v>0</v>
      </c>
    </row>
    <row r="90" spans="1:6" x14ac:dyDescent="0.25">
      <c r="A90" s="2">
        <v>64</v>
      </c>
      <c r="B90" s="2" t="s">
        <v>65</v>
      </c>
      <c r="C90" s="2" t="s">
        <v>7</v>
      </c>
      <c r="D90" s="2">
        <f>20*1</f>
        <v>20</v>
      </c>
      <c r="E90" s="4">
        <v>0</v>
      </c>
      <c r="F90" s="5">
        <f t="shared" si="1"/>
        <v>0</v>
      </c>
    </row>
    <row r="91" spans="1:6" x14ac:dyDescent="0.25">
      <c r="A91" s="2">
        <v>65</v>
      </c>
      <c r="B91" s="2" t="s">
        <v>66</v>
      </c>
      <c r="C91" s="2" t="s">
        <v>7</v>
      </c>
      <c r="D91" s="2">
        <f>20*1</f>
        <v>20</v>
      </c>
      <c r="E91" s="4">
        <v>0</v>
      </c>
      <c r="F91" s="5">
        <f t="shared" si="1"/>
        <v>0</v>
      </c>
    </row>
    <row r="92" spans="1:6" x14ac:dyDescent="0.25">
      <c r="A92" s="2"/>
      <c r="B92" s="35" t="s">
        <v>17</v>
      </c>
      <c r="C92" s="35"/>
      <c r="D92" s="35"/>
      <c r="E92" s="35"/>
      <c r="F92" s="5">
        <f>SUM(F90:F91)</f>
        <v>0</v>
      </c>
    </row>
    <row r="93" spans="1:6" x14ac:dyDescent="0.25">
      <c r="A93" s="2">
        <v>66</v>
      </c>
      <c r="B93" s="2" t="s">
        <v>62</v>
      </c>
      <c r="C93" s="2" t="s">
        <v>7</v>
      </c>
      <c r="D93" s="2">
        <f>20*1</f>
        <v>20</v>
      </c>
      <c r="E93" s="4">
        <v>0</v>
      </c>
      <c r="F93" s="5">
        <f t="shared" si="1"/>
        <v>0</v>
      </c>
    </row>
    <row r="94" spans="1:6" x14ac:dyDescent="0.25">
      <c r="A94" s="2">
        <v>67</v>
      </c>
      <c r="B94" s="2" t="s">
        <v>63</v>
      </c>
      <c r="C94" s="2" t="s">
        <v>7</v>
      </c>
      <c r="D94" s="2">
        <f>20*1</f>
        <v>20</v>
      </c>
      <c r="E94" s="4">
        <v>0</v>
      </c>
      <c r="F94" s="5">
        <f>D94*E94</f>
        <v>0</v>
      </c>
    </row>
    <row r="95" spans="1:6" x14ac:dyDescent="0.25">
      <c r="A95" s="2"/>
      <c r="B95" s="35" t="s">
        <v>17</v>
      </c>
      <c r="C95" s="35"/>
      <c r="D95" s="35"/>
      <c r="E95" s="35"/>
      <c r="F95" s="5">
        <f>SUM(F93:F94)</f>
        <v>0</v>
      </c>
    </row>
    <row r="96" spans="1:6" s="25" customFormat="1" x14ac:dyDescent="0.25">
      <c r="A96" s="23"/>
      <c r="B96" s="34" t="s">
        <v>22</v>
      </c>
      <c r="C96" s="34"/>
      <c r="D96" s="34"/>
      <c r="E96" s="34"/>
      <c r="F96" s="24">
        <f>SUM(F89+F92+F95)</f>
        <v>0</v>
      </c>
    </row>
    <row r="97" spans="1:6" s="13" customFormat="1" x14ac:dyDescent="0.25">
      <c r="A97" s="20"/>
      <c r="B97" s="17" t="s">
        <v>67</v>
      </c>
      <c r="C97" s="20"/>
      <c r="D97" s="20"/>
      <c r="E97" s="21"/>
      <c r="F97" s="15"/>
    </row>
    <row r="98" spans="1:6" x14ac:dyDescent="0.25">
      <c r="A98" s="2">
        <v>68</v>
      </c>
      <c r="B98" s="2" t="s">
        <v>68</v>
      </c>
      <c r="C98" s="2" t="s">
        <v>7</v>
      </c>
      <c r="D98" s="2">
        <f>10*2</f>
        <v>20</v>
      </c>
      <c r="E98" s="4">
        <v>0</v>
      </c>
      <c r="F98" s="5">
        <f>D98*E98</f>
        <v>0</v>
      </c>
    </row>
    <row r="99" spans="1:6" x14ac:dyDescent="0.25">
      <c r="A99" s="2"/>
      <c r="B99" s="35" t="s">
        <v>17</v>
      </c>
      <c r="C99" s="35"/>
      <c r="D99" s="35"/>
      <c r="E99" s="35"/>
      <c r="F99" s="5">
        <f>SUM(F98)</f>
        <v>0</v>
      </c>
    </row>
    <row r="100" spans="1:6" x14ac:dyDescent="0.25">
      <c r="A100" s="2">
        <v>69</v>
      </c>
      <c r="B100" s="2" t="s">
        <v>65</v>
      </c>
      <c r="C100" s="2" t="s">
        <v>7</v>
      </c>
      <c r="D100" s="2">
        <f>10*1</f>
        <v>10</v>
      </c>
      <c r="E100" s="4">
        <v>0</v>
      </c>
      <c r="F100" s="5">
        <f t="shared" ref="F100:F136" si="3">D100*E100</f>
        <v>0</v>
      </c>
    </row>
    <row r="101" spans="1:6" x14ac:dyDescent="0.25">
      <c r="A101" s="2">
        <v>70</v>
      </c>
      <c r="B101" s="2" t="s">
        <v>69</v>
      </c>
      <c r="C101" s="2" t="s">
        <v>7</v>
      </c>
      <c r="D101" s="2">
        <f t="shared" ref="D101:D103" si="4">10*1</f>
        <v>10</v>
      </c>
      <c r="E101" s="4">
        <v>0</v>
      </c>
      <c r="F101" s="5">
        <f>D101*E101</f>
        <v>0</v>
      </c>
    </row>
    <row r="102" spans="1:6" x14ac:dyDescent="0.25">
      <c r="A102" s="2">
        <v>71</v>
      </c>
      <c r="B102" s="2" t="s">
        <v>70</v>
      </c>
      <c r="C102" s="2" t="s">
        <v>7</v>
      </c>
      <c r="D102" s="2">
        <f t="shared" si="4"/>
        <v>10</v>
      </c>
      <c r="E102" s="4">
        <v>0</v>
      </c>
      <c r="F102" s="5">
        <f>SUM(F100:F101)</f>
        <v>0</v>
      </c>
    </row>
    <row r="103" spans="1:6" x14ac:dyDescent="0.25">
      <c r="A103" s="2">
        <v>72</v>
      </c>
      <c r="B103" s="31" t="s">
        <v>71</v>
      </c>
      <c r="C103" s="2" t="s">
        <v>7</v>
      </c>
      <c r="D103" s="2">
        <f t="shared" si="4"/>
        <v>10</v>
      </c>
      <c r="E103" s="4">
        <v>0</v>
      </c>
      <c r="F103" s="5">
        <f>SUM(F101:F102)</f>
        <v>0</v>
      </c>
    </row>
    <row r="104" spans="1:6" x14ac:dyDescent="0.25">
      <c r="A104" s="2"/>
      <c r="B104" s="35" t="s">
        <v>17</v>
      </c>
      <c r="C104" s="35"/>
      <c r="D104" s="35"/>
      <c r="E104" s="35"/>
      <c r="F104" s="5">
        <f>SUM(F100:F103)</f>
        <v>0</v>
      </c>
    </row>
    <row r="105" spans="1:6" s="3" customFormat="1" x14ac:dyDescent="0.25">
      <c r="A105" s="6"/>
      <c r="B105" s="34" t="s">
        <v>22</v>
      </c>
      <c r="C105" s="34"/>
      <c r="D105" s="34"/>
      <c r="E105" s="34"/>
      <c r="F105" s="22">
        <f>F99+F104</f>
        <v>0</v>
      </c>
    </row>
    <row r="106" spans="1:6" s="13" customFormat="1" x14ac:dyDescent="0.25">
      <c r="A106" s="20"/>
      <c r="B106" s="17" t="s">
        <v>72</v>
      </c>
      <c r="C106" s="20"/>
      <c r="D106" s="20"/>
      <c r="E106" s="33"/>
      <c r="F106" s="33"/>
    </row>
    <row r="107" spans="1:6" x14ac:dyDescent="0.25">
      <c r="A107" s="2">
        <v>73</v>
      </c>
      <c r="B107" s="2" t="s">
        <v>73</v>
      </c>
      <c r="C107" s="2" t="s">
        <v>7</v>
      </c>
      <c r="D107" s="2">
        <v>10</v>
      </c>
      <c r="E107" s="4">
        <v>0</v>
      </c>
      <c r="F107" s="5">
        <f t="shared" si="3"/>
        <v>0</v>
      </c>
    </row>
    <row r="108" spans="1:6" s="12" customFormat="1" x14ac:dyDescent="0.25">
      <c r="A108" s="17"/>
      <c r="B108" s="17" t="s">
        <v>74</v>
      </c>
      <c r="C108" s="17"/>
      <c r="D108" s="17"/>
      <c r="E108" s="36"/>
      <c r="F108" s="36"/>
    </row>
    <row r="109" spans="1:6" x14ac:dyDescent="0.25">
      <c r="A109" s="2">
        <v>74</v>
      </c>
      <c r="B109" s="2" t="s">
        <v>75</v>
      </c>
      <c r="C109" s="2" t="s">
        <v>7</v>
      </c>
      <c r="D109" s="2"/>
      <c r="E109" s="4">
        <v>0</v>
      </c>
      <c r="F109" s="5">
        <f t="shared" si="3"/>
        <v>0</v>
      </c>
    </row>
    <row r="110" spans="1:6" x14ac:dyDescent="0.25">
      <c r="A110" s="2">
        <v>75</v>
      </c>
      <c r="B110" s="2" t="s">
        <v>76</v>
      </c>
      <c r="C110" s="2" t="s">
        <v>7</v>
      </c>
      <c r="D110" s="2"/>
      <c r="E110" s="4">
        <v>0</v>
      </c>
      <c r="F110" s="5">
        <f t="shared" si="3"/>
        <v>0</v>
      </c>
    </row>
    <row r="111" spans="1:6" x14ac:dyDescent="0.25">
      <c r="A111" s="2">
        <v>76</v>
      </c>
      <c r="B111" s="2" t="s">
        <v>77</v>
      </c>
      <c r="C111" s="2" t="s">
        <v>7</v>
      </c>
      <c r="D111" s="2"/>
      <c r="E111" s="4">
        <v>0</v>
      </c>
      <c r="F111" s="5">
        <f t="shared" si="3"/>
        <v>0</v>
      </c>
    </row>
    <row r="112" spans="1:6" x14ac:dyDescent="0.25">
      <c r="A112" s="2">
        <v>77</v>
      </c>
      <c r="B112" s="2" t="s">
        <v>78</v>
      </c>
      <c r="C112" s="2" t="s">
        <v>7</v>
      </c>
      <c r="D112" s="2"/>
      <c r="E112" s="4">
        <v>0</v>
      </c>
      <c r="F112" s="5">
        <f t="shared" si="3"/>
        <v>0</v>
      </c>
    </row>
    <row r="113" spans="1:6" x14ac:dyDescent="0.25">
      <c r="A113" s="2">
        <v>78</v>
      </c>
      <c r="B113" s="2" t="s">
        <v>79</v>
      </c>
      <c r="C113" s="2" t="s">
        <v>7</v>
      </c>
      <c r="D113" s="2"/>
      <c r="E113" s="4">
        <v>0</v>
      </c>
      <c r="F113" s="5">
        <f t="shared" si="3"/>
        <v>0</v>
      </c>
    </row>
    <row r="114" spans="1:6" x14ac:dyDescent="0.25">
      <c r="A114" s="2">
        <v>79</v>
      </c>
      <c r="B114" s="2" t="s">
        <v>80</v>
      </c>
      <c r="C114" s="2" t="s">
        <v>7</v>
      </c>
      <c r="D114" s="2"/>
      <c r="E114" s="4">
        <v>0</v>
      </c>
      <c r="F114" s="5">
        <f t="shared" si="3"/>
        <v>0</v>
      </c>
    </row>
    <row r="115" spans="1:6" x14ac:dyDescent="0.25">
      <c r="A115" s="2">
        <v>80</v>
      </c>
      <c r="B115" s="2" t="s">
        <v>81</v>
      </c>
      <c r="C115" s="2" t="s">
        <v>7</v>
      </c>
      <c r="D115" s="2"/>
      <c r="E115" s="4">
        <v>0</v>
      </c>
      <c r="F115" s="5">
        <f t="shared" si="3"/>
        <v>0</v>
      </c>
    </row>
    <row r="116" spans="1:6" x14ac:dyDescent="0.25">
      <c r="A116" s="2">
        <v>81</v>
      </c>
      <c r="B116" s="2" t="s">
        <v>82</v>
      </c>
      <c r="C116" s="2" t="s">
        <v>7</v>
      </c>
      <c r="D116" s="2"/>
      <c r="E116" s="4">
        <v>0</v>
      </c>
      <c r="F116" s="5">
        <f t="shared" si="3"/>
        <v>0</v>
      </c>
    </row>
    <row r="117" spans="1:6" x14ac:dyDescent="0.25">
      <c r="A117" s="2">
        <v>82</v>
      </c>
      <c r="B117" s="2" t="s">
        <v>12</v>
      </c>
      <c r="C117" s="2" t="s">
        <v>7</v>
      </c>
      <c r="D117" s="2"/>
      <c r="E117" s="4">
        <v>0</v>
      </c>
      <c r="F117" s="5">
        <f t="shared" si="3"/>
        <v>0</v>
      </c>
    </row>
    <row r="118" spans="1:6" x14ac:dyDescent="0.25">
      <c r="A118" s="1">
        <v>83</v>
      </c>
      <c r="B118" s="2" t="s">
        <v>83</v>
      </c>
      <c r="C118" s="2" t="s">
        <v>7</v>
      </c>
      <c r="D118" s="2"/>
      <c r="E118" s="4">
        <v>0</v>
      </c>
      <c r="F118" s="5">
        <f t="shared" si="3"/>
        <v>0</v>
      </c>
    </row>
    <row r="119" spans="1:6" x14ac:dyDescent="0.25">
      <c r="A119" s="6"/>
      <c r="B119" s="34" t="s">
        <v>22</v>
      </c>
      <c r="C119" s="34"/>
      <c r="D119" s="34"/>
      <c r="E119" s="34"/>
      <c r="F119" s="22">
        <f>SUM(F109:F118)</f>
        <v>0</v>
      </c>
    </row>
    <row r="120" spans="1:6" s="13" customFormat="1" x14ac:dyDescent="0.25">
      <c r="A120" s="20"/>
      <c r="B120" s="17" t="s">
        <v>84</v>
      </c>
      <c r="C120" s="20"/>
      <c r="D120" s="20"/>
      <c r="E120" s="33"/>
      <c r="F120" s="33"/>
    </row>
    <row r="121" spans="1:6" x14ac:dyDescent="0.25">
      <c r="A121" s="2">
        <v>84</v>
      </c>
      <c r="B121" s="2" t="s">
        <v>85</v>
      </c>
      <c r="C121" s="2" t="s">
        <v>7</v>
      </c>
      <c r="D121" s="2">
        <f>10*1</f>
        <v>10</v>
      </c>
      <c r="E121" s="4">
        <v>0</v>
      </c>
      <c r="F121" s="5">
        <f t="shared" si="3"/>
        <v>0</v>
      </c>
    </row>
    <row r="122" spans="1:6" x14ac:dyDescent="0.25">
      <c r="A122" s="2">
        <v>85</v>
      </c>
      <c r="B122" s="2" t="s">
        <v>86</v>
      </c>
      <c r="C122" s="2" t="s">
        <v>7</v>
      </c>
      <c r="D122" s="2">
        <f t="shared" ref="D122:D128" si="5">10*1</f>
        <v>10</v>
      </c>
      <c r="E122" s="4">
        <v>0</v>
      </c>
      <c r="F122" s="5">
        <f t="shared" si="3"/>
        <v>0</v>
      </c>
    </row>
    <row r="123" spans="1:6" x14ac:dyDescent="0.25">
      <c r="A123" s="2">
        <v>86</v>
      </c>
      <c r="B123" s="2" t="s">
        <v>87</v>
      </c>
      <c r="C123" s="2" t="s">
        <v>7</v>
      </c>
      <c r="D123" s="2">
        <f t="shared" si="5"/>
        <v>10</v>
      </c>
      <c r="E123" s="4">
        <v>0</v>
      </c>
      <c r="F123" s="5">
        <f t="shared" si="3"/>
        <v>0</v>
      </c>
    </row>
    <row r="124" spans="1:6" x14ac:dyDescent="0.25">
      <c r="A124" s="2">
        <v>87</v>
      </c>
      <c r="B124" s="2" t="s">
        <v>88</v>
      </c>
      <c r="C124" s="2" t="s">
        <v>7</v>
      </c>
      <c r="D124" s="2">
        <f t="shared" si="5"/>
        <v>10</v>
      </c>
      <c r="E124" s="4">
        <v>0</v>
      </c>
      <c r="F124" s="5">
        <f t="shared" si="3"/>
        <v>0</v>
      </c>
    </row>
    <row r="125" spans="1:6" x14ac:dyDescent="0.25">
      <c r="A125" s="2">
        <v>88</v>
      </c>
      <c r="B125" s="2" t="s">
        <v>89</v>
      </c>
      <c r="C125" s="2" t="s">
        <v>7</v>
      </c>
      <c r="D125" s="2">
        <f t="shared" si="5"/>
        <v>10</v>
      </c>
      <c r="E125" s="4">
        <v>0</v>
      </c>
      <c r="F125" s="5">
        <f t="shared" si="3"/>
        <v>0</v>
      </c>
    </row>
    <row r="126" spans="1:6" x14ac:dyDescent="0.25">
      <c r="A126" s="2">
        <v>89</v>
      </c>
      <c r="B126" s="2" t="s">
        <v>90</v>
      </c>
      <c r="C126" s="2" t="s">
        <v>7</v>
      </c>
      <c r="D126" s="2">
        <f t="shared" si="5"/>
        <v>10</v>
      </c>
      <c r="E126" s="4">
        <v>0</v>
      </c>
      <c r="F126" s="5">
        <f t="shared" si="3"/>
        <v>0</v>
      </c>
    </row>
    <row r="127" spans="1:6" x14ac:dyDescent="0.25">
      <c r="A127" s="2">
        <v>90</v>
      </c>
      <c r="B127" s="2" t="s">
        <v>91</v>
      </c>
      <c r="C127" s="2" t="s">
        <v>7</v>
      </c>
      <c r="D127" s="2">
        <f t="shared" si="5"/>
        <v>10</v>
      </c>
      <c r="E127" s="4">
        <v>0</v>
      </c>
      <c r="F127" s="5">
        <f t="shared" si="3"/>
        <v>0</v>
      </c>
    </row>
    <row r="128" spans="1:6" x14ac:dyDescent="0.25">
      <c r="A128" s="2">
        <v>91</v>
      </c>
      <c r="B128" s="2" t="s">
        <v>92</v>
      </c>
      <c r="C128" s="2" t="s">
        <v>7</v>
      </c>
      <c r="D128" s="2">
        <f t="shared" si="5"/>
        <v>10</v>
      </c>
      <c r="E128" s="4">
        <v>0</v>
      </c>
      <c r="F128" s="5">
        <f t="shared" si="3"/>
        <v>0</v>
      </c>
    </row>
    <row r="129" spans="1:8" x14ac:dyDescent="0.25">
      <c r="A129" s="6"/>
      <c r="B129" s="34" t="s">
        <v>22</v>
      </c>
      <c r="C129" s="34"/>
      <c r="D129" s="34"/>
      <c r="E129" s="34"/>
      <c r="F129" s="22">
        <f>SUM(F121:F128)</f>
        <v>0</v>
      </c>
    </row>
    <row r="130" spans="1:8" s="13" customFormat="1" x14ac:dyDescent="0.25">
      <c r="A130" s="20"/>
      <c r="B130" s="17" t="s">
        <v>93</v>
      </c>
      <c r="C130" s="20"/>
      <c r="D130" s="20"/>
      <c r="E130" s="33"/>
      <c r="F130" s="33"/>
    </row>
    <row r="131" spans="1:8" x14ac:dyDescent="0.25">
      <c r="A131" s="2">
        <v>92</v>
      </c>
      <c r="B131" s="2" t="s">
        <v>94</v>
      </c>
      <c r="C131" s="2" t="s">
        <v>7</v>
      </c>
      <c r="D131" s="2">
        <f>5*1</f>
        <v>5</v>
      </c>
      <c r="E131" s="4">
        <v>0</v>
      </c>
      <c r="F131" s="5">
        <f t="shared" si="3"/>
        <v>0</v>
      </c>
    </row>
    <row r="132" spans="1:8" x14ac:dyDescent="0.25">
      <c r="A132" s="2">
        <v>93</v>
      </c>
      <c r="B132" s="2" t="s">
        <v>95</v>
      </c>
      <c r="C132" s="2" t="s">
        <v>7</v>
      </c>
      <c r="D132" s="2">
        <f t="shared" ref="D132:D133" si="6">5*1</f>
        <v>5</v>
      </c>
      <c r="E132" s="4">
        <v>0</v>
      </c>
      <c r="F132" s="5">
        <f t="shared" si="3"/>
        <v>0</v>
      </c>
    </row>
    <row r="133" spans="1:8" x14ac:dyDescent="0.25">
      <c r="A133" s="1">
        <v>94</v>
      </c>
      <c r="B133" s="2" t="s">
        <v>96</v>
      </c>
      <c r="C133" s="2" t="s">
        <v>7</v>
      </c>
      <c r="D133" s="2">
        <f t="shared" si="6"/>
        <v>5</v>
      </c>
      <c r="E133" s="4">
        <v>0</v>
      </c>
      <c r="F133" s="5">
        <f t="shared" si="3"/>
        <v>0</v>
      </c>
    </row>
    <row r="134" spans="1:8" x14ac:dyDescent="0.25">
      <c r="A134" s="6"/>
      <c r="B134" s="34" t="s">
        <v>22</v>
      </c>
      <c r="C134" s="34"/>
      <c r="D134" s="34"/>
      <c r="E134" s="34"/>
      <c r="F134" s="22">
        <f>SUM(F131:F133)</f>
        <v>0</v>
      </c>
    </row>
    <row r="135" spans="1:8" s="13" customFormat="1" x14ac:dyDescent="0.25">
      <c r="A135" s="20"/>
      <c r="B135" s="17" t="s">
        <v>72</v>
      </c>
      <c r="C135" s="20"/>
      <c r="D135" s="20"/>
      <c r="E135" s="33"/>
      <c r="F135" s="33"/>
    </row>
    <row r="136" spans="1:8" x14ac:dyDescent="0.25">
      <c r="A136" s="2">
        <v>95</v>
      </c>
      <c r="B136" s="2" t="s">
        <v>97</v>
      </c>
      <c r="C136" s="2" t="s">
        <v>98</v>
      </c>
      <c r="D136" s="2">
        <v>2</v>
      </c>
      <c r="E136" s="4">
        <v>0</v>
      </c>
      <c r="F136" s="5">
        <f t="shared" si="3"/>
        <v>0</v>
      </c>
    </row>
    <row r="137" spans="1:8" x14ac:dyDescent="0.25">
      <c r="A137" s="2">
        <v>96</v>
      </c>
      <c r="B137" s="2" t="s">
        <v>99</v>
      </c>
      <c r="C137" s="2" t="s">
        <v>98</v>
      </c>
      <c r="D137" s="2">
        <v>104</v>
      </c>
      <c r="E137" s="4">
        <v>0</v>
      </c>
      <c r="F137" s="5">
        <f>D137*E137</f>
        <v>0</v>
      </c>
    </row>
    <row r="138" spans="1:8" x14ac:dyDescent="0.25">
      <c r="A138" s="2"/>
      <c r="B138" s="34" t="s">
        <v>22</v>
      </c>
      <c r="C138" s="34"/>
      <c r="D138" s="34"/>
      <c r="E138" s="34"/>
      <c r="F138" s="5">
        <f>SUM(F136:F137)</f>
        <v>0</v>
      </c>
    </row>
    <row r="139" spans="1:8" ht="15.75" thickBot="1" x14ac:dyDescent="0.3">
      <c r="B139" s="3"/>
    </row>
    <row r="140" spans="1:8" ht="15.75" thickBot="1" x14ac:dyDescent="0.3">
      <c r="B140" s="6" t="s">
        <v>100</v>
      </c>
      <c r="D140" s="47" t="s">
        <v>113</v>
      </c>
      <c r="E140" s="48"/>
      <c r="F140" s="11">
        <f ca="1">SUM(F19+F37+F41+F57+F73+F85+F96+F105+F105+F105+F105+F107+F119+F129+F134+F138)</f>
        <v>0</v>
      </c>
      <c r="G140" s="7"/>
    </row>
    <row r="143" spans="1:8" s="9" customFormat="1" ht="23.25" x14ac:dyDescent="0.35">
      <c r="B143" s="49" t="s">
        <v>101</v>
      </c>
      <c r="C143" s="50"/>
    </row>
    <row r="144" spans="1:8" x14ac:dyDescent="0.25">
      <c r="B144" s="44" t="s">
        <v>102</v>
      </c>
      <c r="C144" s="45"/>
      <c r="D144" s="8"/>
      <c r="E144" s="8"/>
      <c r="F144" s="8"/>
      <c r="G144" s="8"/>
      <c r="H144" s="8"/>
    </row>
    <row r="145" spans="1:8" x14ac:dyDescent="0.25">
      <c r="B145" s="44" t="s">
        <v>103</v>
      </c>
      <c r="C145" s="45"/>
      <c r="D145" s="8"/>
      <c r="E145" s="8"/>
      <c r="F145" s="8"/>
      <c r="G145" s="8"/>
      <c r="H145" s="8"/>
    </row>
    <row r="146" spans="1:8" x14ac:dyDescent="0.25">
      <c r="B146" s="44" t="s">
        <v>104</v>
      </c>
      <c r="C146" s="45"/>
      <c r="D146" s="8"/>
      <c r="E146" s="8"/>
      <c r="F146" s="8"/>
      <c r="G146" s="8"/>
      <c r="H146" s="8"/>
    </row>
    <row r="147" spans="1:8" x14ac:dyDescent="0.25">
      <c r="B147" s="44" t="s">
        <v>105</v>
      </c>
      <c r="C147" s="45"/>
      <c r="D147" s="8"/>
      <c r="E147" s="8"/>
      <c r="F147" s="8"/>
      <c r="G147" s="8"/>
      <c r="H147" s="8"/>
    </row>
    <row r="148" spans="1:8" x14ac:dyDescent="0.25">
      <c r="B148" s="44" t="s">
        <v>106</v>
      </c>
      <c r="C148" s="45"/>
      <c r="D148" s="8"/>
      <c r="E148" s="8"/>
      <c r="F148" s="8"/>
      <c r="G148" s="8"/>
      <c r="H148" s="8"/>
    </row>
    <row r="149" spans="1:8" x14ac:dyDescent="0.25">
      <c r="A149" s="10"/>
      <c r="B149" s="44"/>
      <c r="C149" s="45"/>
      <c r="D149" s="8"/>
      <c r="E149" s="8"/>
      <c r="F149" s="8"/>
      <c r="G149" s="8"/>
      <c r="H149" s="8"/>
    </row>
    <row r="150" spans="1:8" x14ac:dyDescent="0.25">
      <c r="B150" s="40" t="s">
        <v>107</v>
      </c>
      <c r="C150" s="41"/>
      <c r="D150" s="8"/>
      <c r="E150" s="8"/>
      <c r="F150" s="8"/>
      <c r="G150" s="8"/>
      <c r="H150" s="8"/>
    </row>
    <row r="151" spans="1:8" x14ac:dyDescent="0.25">
      <c r="B151" s="40"/>
      <c r="C151" s="41"/>
      <c r="D151" s="8"/>
      <c r="E151" s="8"/>
      <c r="F151" s="8"/>
      <c r="G151" s="8"/>
      <c r="H151" s="8"/>
    </row>
    <row r="152" spans="1:8" x14ac:dyDescent="0.25">
      <c r="B152" s="40" t="s">
        <v>108</v>
      </c>
      <c r="C152" s="41"/>
      <c r="D152" s="8"/>
      <c r="E152" s="8"/>
      <c r="F152" s="8"/>
      <c r="G152" s="8"/>
      <c r="H152" s="8"/>
    </row>
    <row r="153" spans="1:8" x14ac:dyDescent="0.25">
      <c r="B153" s="40"/>
      <c r="C153" s="41"/>
      <c r="D153" s="8"/>
      <c r="E153" s="8"/>
      <c r="F153" s="8"/>
      <c r="G153" s="8"/>
      <c r="H153" s="8"/>
    </row>
    <row r="154" spans="1:8" x14ac:dyDescent="0.25">
      <c r="B154" s="40" t="s">
        <v>109</v>
      </c>
      <c r="C154" s="41"/>
      <c r="D154" s="8"/>
      <c r="E154" s="8"/>
      <c r="F154" s="8"/>
      <c r="G154" s="8"/>
      <c r="H154" s="8"/>
    </row>
    <row r="155" spans="1:8" x14ac:dyDescent="0.25">
      <c r="B155" s="40"/>
      <c r="C155" s="41"/>
      <c r="D155" s="8"/>
      <c r="E155" s="8"/>
      <c r="F155" s="8"/>
      <c r="G155" s="8"/>
      <c r="H155" s="8"/>
    </row>
    <row r="156" spans="1:8" x14ac:dyDescent="0.25">
      <c r="B156" s="40" t="s">
        <v>110</v>
      </c>
      <c r="C156" s="41"/>
    </row>
    <row r="157" spans="1:8" x14ac:dyDescent="0.25">
      <c r="B157" s="40"/>
      <c r="C157" s="41"/>
    </row>
    <row r="158" spans="1:8" x14ac:dyDescent="0.25">
      <c r="B158" s="40" t="s">
        <v>111</v>
      </c>
      <c r="C158" s="41"/>
    </row>
    <row r="159" spans="1:8" x14ac:dyDescent="0.25">
      <c r="B159" s="42"/>
      <c r="C159" s="43"/>
    </row>
    <row r="160" spans="1:8" x14ac:dyDescent="0.25">
      <c r="B160" s="8"/>
    </row>
    <row r="161" spans="2:2" x14ac:dyDescent="0.25">
      <c r="B161" s="8"/>
    </row>
    <row r="162" spans="2:2" x14ac:dyDescent="0.25">
      <c r="B162" s="8"/>
    </row>
  </sheetData>
  <mergeCells count="54">
    <mergeCell ref="B138:E138"/>
    <mergeCell ref="D140:E140"/>
    <mergeCell ref="B148:C148"/>
    <mergeCell ref="B143:C143"/>
    <mergeCell ref="B144:C144"/>
    <mergeCell ref="B145:C145"/>
    <mergeCell ref="B146:C146"/>
    <mergeCell ref="B147:C147"/>
    <mergeCell ref="B37:E37"/>
    <mergeCell ref="B41:E41"/>
    <mergeCell ref="B57:E57"/>
    <mergeCell ref="B73:E73"/>
    <mergeCell ref="B72:E72"/>
    <mergeCell ref="D42:F42"/>
    <mergeCell ref="B51:E51"/>
    <mergeCell ref="B56:E56"/>
    <mergeCell ref="B67:E67"/>
    <mergeCell ref="E58:F58"/>
    <mergeCell ref="B156:C156"/>
    <mergeCell ref="B157:C157"/>
    <mergeCell ref="B158:C158"/>
    <mergeCell ref="B159:C159"/>
    <mergeCell ref="B149:C149"/>
    <mergeCell ref="B150:C150"/>
    <mergeCell ref="B151:C151"/>
    <mergeCell ref="B152:C152"/>
    <mergeCell ref="B153:C153"/>
    <mergeCell ref="B154:C154"/>
    <mergeCell ref="B155:C155"/>
    <mergeCell ref="B13:E13"/>
    <mergeCell ref="E20:F20"/>
    <mergeCell ref="B18:E18"/>
    <mergeCell ref="B31:E31"/>
    <mergeCell ref="B36:E36"/>
    <mergeCell ref="B19:E19"/>
    <mergeCell ref="E74:F74"/>
    <mergeCell ref="B85:E85"/>
    <mergeCell ref="B81:E81"/>
    <mergeCell ref="B84:E84"/>
    <mergeCell ref="B89:E89"/>
    <mergeCell ref="B92:E92"/>
    <mergeCell ref="B95:E95"/>
    <mergeCell ref="E108:F108"/>
    <mergeCell ref="E120:F120"/>
    <mergeCell ref="B104:E104"/>
    <mergeCell ref="E130:F130"/>
    <mergeCell ref="E135:F135"/>
    <mergeCell ref="B96:E96"/>
    <mergeCell ref="B99:E99"/>
    <mergeCell ref="B105:E105"/>
    <mergeCell ref="E106:F106"/>
    <mergeCell ref="B129:E129"/>
    <mergeCell ref="B119:E119"/>
    <mergeCell ref="B134:E134"/>
  </mergeCells>
  <pageMargins left="0.25" right="0.25" top="0.75" bottom="0.75" header="0.3" footer="0.3"/>
  <pageSetup paperSize="8" orientation="landscape" r:id="rId1"/>
  <ignoredErrors>
    <ignoredError sqref="F67 F51 F81 F89 F92 D48 D6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AED18569B0AA47B28020E1A27EBF50" ma:contentTypeVersion="14" ma:contentTypeDescription="Een nieuw document maken." ma:contentTypeScope="" ma:versionID="ca9669797be0075a754d5925022f6ae3">
  <xsd:schema xmlns:xsd="http://www.w3.org/2001/XMLSchema" xmlns:xs="http://www.w3.org/2001/XMLSchema" xmlns:p="http://schemas.microsoft.com/office/2006/metadata/properties" xmlns:ns3="884c4cd0-5f7e-498b-a499-a32acd480c52" xmlns:ns4="1f8df6fd-3e11-428a-b18e-c050cf6153ad" targetNamespace="http://schemas.microsoft.com/office/2006/metadata/properties" ma:root="true" ma:fieldsID="ac254278abfefa8563827db52c92ce14" ns3:_="" ns4:_="">
    <xsd:import namespace="884c4cd0-5f7e-498b-a499-a32acd480c52"/>
    <xsd:import namespace="1f8df6fd-3e11-428a-b18e-c050cf6153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_activity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c4cd0-5f7e-498b-a499-a32acd480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df6fd-3e11-428a-b18e-c050cf6153a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4c4cd0-5f7e-498b-a499-a32acd480c52" xsi:nil="true"/>
  </documentManagement>
</p:properties>
</file>

<file path=customXml/itemProps1.xml><?xml version="1.0" encoding="utf-8"?>
<ds:datastoreItem xmlns:ds="http://schemas.openxmlformats.org/officeDocument/2006/customXml" ds:itemID="{3E014D83-EA5F-45DF-BEAB-F70FC938E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4c4cd0-5f7e-498b-a499-a32acd480c52"/>
    <ds:schemaRef ds:uri="1f8df6fd-3e11-428a-b18e-c050cf615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733788-3C16-46DF-ADA8-234CF7536B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35ED4-8839-46CB-BD2D-96A37F18D49D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1f8df6fd-3e11-428a-b18e-c050cf6153ad"/>
    <ds:schemaRef ds:uri="884c4cd0-5f7e-498b-a499-a32acd480c5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 IA2022,05,05</vt:lpstr>
      <vt:lpstr>'Tarievenblad IA2022,05,05'!Print_Area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Rietschoten - Brada JA van (Janneke)</dc:creator>
  <cp:keywords/>
  <dc:description/>
  <cp:lastModifiedBy>Wel P van (Pascal)</cp:lastModifiedBy>
  <cp:revision/>
  <cp:lastPrinted>2023-10-05T11:37:22Z</cp:lastPrinted>
  <dcterms:created xsi:type="dcterms:W3CDTF">2015-10-13T12:43:12Z</dcterms:created>
  <dcterms:modified xsi:type="dcterms:W3CDTF">2023-10-11T11:21:34Z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0x0101003AAED18569B0AA47B28020E1A27EBF50</vt:lpwstr>
  </property>
</Properties>
</file>