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deconnectie.sharepoint.com/sites/AZ_DC_PR_Aanbestedingen_DC_ICT_Infra_2023/Gedeelde documenten/03_Netwerk/40 Publicatie/"/>
    </mc:Choice>
  </mc:AlternateContent>
  <xr:revisionPtr revIDLastSave="47" documentId="8_{055C02C4-9F7C-4E46-B769-D13E644682C9}" xr6:coauthVersionLast="47" xr6:coauthVersionMax="47" xr10:uidLastSave="{CB070D67-FD9F-43C0-8283-A0B5D48A7B8B}"/>
  <workbookProtection workbookAlgorithmName="SHA-512" workbookHashValue="UTZS8WviMjNHVQOd1uUgauR4McJ7+5HoepdR+zVTq5Lyv+XqNrZVfIATomxEDR1G15DaKE7zzWMU9Ps1FrfBEQ==" workbookSaltValue="uxobLMO6DMbm/LNgANSWfQ==" workbookSpinCount="100000" lockStructure="1"/>
  <bookViews>
    <workbookView xWindow="0" yWindow="0" windowWidth="25800" windowHeight="21000" activeTab="1" xr2:uid="{39B19CBC-774F-4E5C-875E-724A3769F91E}"/>
  </bookViews>
  <sheets>
    <sheet name="Invulinstructie" sheetId="3" r:id="rId1"/>
    <sheet name="Prijzenblad" sheetId="1" r:id="rId2"/>
  </sheets>
  <definedNames>
    <definedName name="_xlnm._FilterDatabase" localSheetId="1" hidden="1">Prijzenblad!$A$39:$H$112</definedName>
    <definedName name="_xlnm.Print_Area" localSheetId="0">Invulinstructie!$A$1:$C$39</definedName>
    <definedName name="_xlnm.Print_Area" localSheetId="1">Prijzenblad!$A$1:$G$129</definedName>
    <definedName name="EenmaligeKorting">#REF!</definedName>
    <definedName name="JaarlijkseKorting">#REF!</definedName>
    <definedName name="OTA_EenmaligeKorting">#REF!</definedName>
    <definedName name="OTA_JaarlijkseKorting">#REF!</definedName>
    <definedName name="SWTA_EenmaligeKorting">#REF!</definedName>
    <definedName name="SWTA_JaarlijkseKorti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1" l="1"/>
  <c r="G16" i="1"/>
  <c r="A126" i="1"/>
  <c r="A125" i="1"/>
  <c r="A124" i="1"/>
  <c r="G75" i="1"/>
  <c r="G74" i="1"/>
  <c r="B19" i="3" l="1"/>
  <c r="B35" i="3" l="1"/>
  <c r="B31" i="3"/>
  <c r="B27" i="3"/>
  <c r="B23" i="3"/>
  <c r="A128" i="1" l="1"/>
  <c r="A127" i="1"/>
  <c r="A123" i="1"/>
  <c r="G118" i="1" l="1"/>
  <c r="G117" i="1"/>
  <c r="G119" i="1" l="1"/>
  <c r="G128" i="1" l="1"/>
  <c r="G10" i="1"/>
  <c r="G9" i="1"/>
  <c r="G8" i="1"/>
  <c r="G7" i="1"/>
  <c r="G6" i="1"/>
  <c r="G24" i="1"/>
  <c r="G25" i="1" s="1"/>
  <c r="G11" i="1" l="1"/>
  <c r="G125" i="1"/>
  <c r="G18" i="1"/>
  <c r="G32" i="1"/>
  <c r="G33" i="1"/>
  <c r="G34" i="1"/>
  <c r="G31" i="1"/>
  <c r="G30" i="1"/>
  <c r="G19" i="1" l="1"/>
  <c r="G124" i="1" s="1"/>
  <c r="G123" i="1"/>
  <c r="G35" i="1"/>
  <c r="G126" i="1" s="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110" i="1" l="1"/>
  <c r="G112" i="1"/>
  <c r="G127" i="1" l="1"/>
  <c r="G129" i="1" s="1"/>
</calcChain>
</file>

<file path=xl/sharedStrings.xml><?xml version="1.0" encoding="utf-8"?>
<sst xmlns="http://schemas.openxmlformats.org/spreadsheetml/2006/main" count="227" uniqueCount="99">
  <si>
    <t>Inschrijfformulier D - Prijzenblad Netwerk</t>
  </si>
  <si>
    <t>Levering Netwerkapparatuur en ondersteuning De Connectie</t>
  </si>
  <si>
    <t>Zaaknummer: 4087556</t>
  </si>
  <si>
    <t xml:space="preserve">In dit Prijzenblad zijn fictieve aantallen voor de Tarief-items opgenomen waarmee de weging tot uitdrukking komt die de Aanbestedende Dienst aan de Tarief-Items heeft gegeven. De Aanbestedende Dienst benadrukt dat deze waarden fictief zijn en op geen enkele wijze bedoeld zijn om een beeld te geven van afnamehoeveelheden en afnameduur gedurende de Overeenkomst.  </t>
  </si>
  <si>
    <t>Per tabel op het Prijzenblad zijn restricties op genomen die gelden voor de betreffende tabel.</t>
  </si>
  <si>
    <t>Invulinstructies Prijzenblad</t>
  </si>
  <si>
    <t>Alleen de blauw gekleurde velden kunnen worden ingediend.</t>
  </si>
  <si>
    <t>De in te vullen Tarieven zijn onderverdeeld in zes (6) kostensoorten. Zie voor verdere toelichting van de kostensoorten ook paragraaf 4.1.4 Inschrijfprijs van de Aanbestedingsleidraad.</t>
  </si>
  <si>
    <t>Eenmalige startkosten</t>
  </si>
  <si>
    <t>Cel A6 t/m A10: Vermeld hier uw unieke Tarief-code.</t>
  </si>
  <si>
    <t>Cel E6 t/m E10: Vermeld hier alle eenmalige startkosten bij aanvang van de Overeenkomst om de ICT-prestatie te starten.</t>
  </si>
  <si>
    <t>Cel A16 en A20: Vermeld hier uw unieke Tarief-code.</t>
  </si>
  <si>
    <t>Cel A22 en E22: Vermeld hier uw unieke Tarief-code.</t>
  </si>
  <si>
    <t>Cel A28 t/m A33: Vermeld hier uw unieke Tarief-code.</t>
  </si>
  <si>
    <t>Cel E28 t/m E33: Vermeld hier uw vaste maandelijkse servicekosten die u als Opdrachtnemer maakt en in rekening wil brengen.</t>
  </si>
  <si>
    <t>Cel C38 t/m C105: Vermeld hier uw unieke Tarief-code.</t>
  </si>
  <si>
    <t>Cel E38 t/m E105: Vermeld hier de Servicekosten Opdrachtnemer per Netwerkapparaat per Service Level.</t>
  </si>
  <si>
    <t>Cel A111t/m A112: Vermeld hier uw unieke Tarief-code.</t>
  </si>
  <si>
    <t>Cel E111t/m E112: Vermeld hier het Uurtarief voor de specifieke functie ingeval van een Speciale Dienst.</t>
  </si>
  <si>
    <t>Prijzenblad Netwerk</t>
  </si>
  <si>
    <t>Restricties:</t>
  </si>
  <si>
    <t>- Tarieven mogen maximaal worden opgegeven met 2 decimalen.
- Het is toegestaan geen afzonderlijke startkosten te offreren en de startkosten op te nemen onder
   andere Tarief-items.
- Geen indexatie van toepassing.</t>
  </si>
  <si>
    <t>Tariefcode</t>
  </si>
  <si>
    <t>Omschrijving Tarief-item</t>
  </si>
  <si>
    <t>Tarief</t>
  </si>
  <si>
    <t>Weging</t>
  </si>
  <si>
    <t>Gewogen kosten</t>
  </si>
  <si>
    <t>Totaal gewogen eenmalige startkosten</t>
  </si>
  <si>
    <t>Opslag percentage</t>
  </si>
  <si>
    <t>Totaal gewogen opslag terugkerende kosten vanuit Fabrikant</t>
  </si>
  <si>
    <t>Vaste maandelijkse servicekosten Opdrachtnemer</t>
  </si>
  <si>
    <t>Totaal gewogen vaste maandelijkse onderhoudskosten Opdrachtnemer</t>
  </si>
  <si>
    <t>Servicekosten Opdrachtnemer per Netwerkapparaat per Service Level</t>
  </si>
  <si>
    <t>Tarief-item: Netwerkapparaten</t>
  </si>
  <si>
    <t xml:space="preserve">  </t>
  </si>
  <si>
    <t>Service Level</t>
  </si>
  <si>
    <t>Tarief per maand</t>
  </si>
  <si>
    <t>Checkpoint</t>
  </si>
  <si>
    <t>7x24</t>
  </si>
  <si>
    <t>Kantoortijden (Periferie)</t>
  </si>
  <si>
    <t>5320-16P-4XE</t>
  </si>
  <si>
    <t>Extreme</t>
  </si>
  <si>
    <t>5320-24P-4XE</t>
  </si>
  <si>
    <t>5420F-24P-4XE</t>
  </si>
  <si>
    <t>5420F-24S-4XE</t>
  </si>
  <si>
    <t>5420F-48P-4XE</t>
  </si>
  <si>
    <t>5420M-48W-4YE</t>
  </si>
  <si>
    <t>AP4000</t>
  </si>
  <si>
    <t>Application Analytics Engine PV-A-305</t>
  </si>
  <si>
    <t>CloudIQ Site Engine</t>
  </si>
  <si>
    <t>Control (Radius LAN WLAN)</t>
  </si>
  <si>
    <t>ERS 4950GTS</t>
  </si>
  <si>
    <t>ERS 4950GTS-PWR+</t>
  </si>
  <si>
    <t>ERS3510GT-PWR+</t>
  </si>
  <si>
    <t>ERS4826GTS-PWR+</t>
  </si>
  <si>
    <t>ERS4850GTS-PWR+</t>
  </si>
  <si>
    <t>IB-1415</t>
  </si>
  <si>
    <t>Infoblox</t>
  </si>
  <si>
    <t>IB-825</t>
  </si>
  <si>
    <t>IB-V825</t>
  </si>
  <si>
    <t>ISW-4GP-2G</t>
  </si>
  <si>
    <t>ISW-8GP-G4</t>
  </si>
  <si>
    <t>VSP 4450GSX-PWR+</t>
  </si>
  <si>
    <t>VSP 7254XSQ</t>
  </si>
  <si>
    <t>VSP 7254XTQ</t>
  </si>
  <si>
    <t>VSP 7432CQ</t>
  </si>
  <si>
    <t>VSP 8404</t>
  </si>
  <si>
    <t>VSP-4900-48P</t>
  </si>
  <si>
    <t>VSP7400-48Y-8C</t>
  </si>
  <si>
    <t>WAP9133</t>
  </si>
  <si>
    <t>X435-8p-4S</t>
  </si>
  <si>
    <t>X450G2-48p-10G4</t>
  </si>
  <si>
    <t>XA1440</t>
  </si>
  <si>
    <t>XA1480</t>
  </si>
  <si>
    <t>Totaal gewogen onderhoudskosten Opdrachtnemer per Netwerkapparaat per Service Level</t>
  </si>
  <si>
    <t>Uurtarieven Speciale Diensten</t>
  </si>
  <si>
    <t>- Indexatie conform artikel 11.8 GIBIT 2023.
- Een in te zetten functionaris in het kader van een Speciale Dienst dient ingedeeld te worden in de meest passende
  Tarief-item van de twee (2) Tarief-items.</t>
  </si>
  <si>
    <t>Technicus / engineer/ beheerder /adviseur</t>
  </si>
  <si>
    <t>Projectmanager / coördinator</t>
  </si>
  <si>
    <t>Totaal gewogen Uurtarieven Speciale Diensten</t>
  </si>
  <si>
    <t>Inschrijfprijs</t>
  </si>
  <si>
    <t>Omschrijving kostensoort</t>
  </si>
  <si>
    <t>Totaal gewogen kosten</t>
  </si>
  <si>
    <t>Opslagpercentage terugkerende kosten vanuit Fabrikant</t>
  </si>
  <si>
    <t>F5 Firewall</t>
  </si>
  <si>
    <t>Cel E16 en E20: Vermeld het opslagpercentage voor eenmalige aanschaffen bij de Fabrikant die Opdrachtnemer door levert aan Opdrachtgever.</t>
  </si>
  <si>
    <t>Cel E16 en E20: Vermeld hier het opslagpercentage voor terugkerende kosten vanuit de Fabrikant die Opdrachtnemer door levert aan Opdrachtgever.</t>
  </si>
  <si>
    <t>- Nul-Tarieven zijn toegestaan indien de kosten zijn opgenomen in de vaste maandelijks
  onderhoudskosten.
- Indexatie conform artikel 11.8 GIBIT 2023.
- De onderhoudskosten van Netwerkapparaten zijn inclusief alle mogelijke Modules waarmee
   Netwerkapparaten kunnen zijn voorzien of mee kunnen worden uitgebreid.
- De het opgegeven Tarief voor het Onderhoud van een Netwerkapparaat geldt ook voor de
   logische opvolger van een Netwerkapparaat.
- De onderhoudskosten Opdrachtnemer per Netwerkapparaat per Service Level zijn de kosten van de
   Opdrachtnemer en niet de Fabrikants-kosten. Voor de Fabrikants-kosten geldt een opslagpercentage Services
   Fabrikant.</t>
  </si>
  <si>
    <t>- Tarieven mogen maximaal worden ingevuld met 2 decimalen.
- Het is toegestaan geen afzonderlijke vaste maandelijkse kosten te offreren en de maandelijkse
   servicekosten op te nemen in de  servicekosten per Netwerkapparaat per Service Level.
- Indexatie conform artikel 11.8 GIBIT 2023.
- De vaste maandelijkse servicekosten zijn de kosten van de Opdrachtnemer en niet de Fabrikants-kosten. Voor 
  de Fabrikants-kosten geldt een opslagpercentage Services Fabrikant.</t>
  </si>
  <si>
    <t>Opslagpercentage  terugkerende kosten vanuit Fabrikant</t>
  </si>
  <si>
    <t>Totaal per maand</t>
  </si>
  <si>
    <t xml:space="preserve">Weegfactor naar jaar </t>
  </si>
  <si>
    <t>Opslagpercentage eenmalige kosten aanschaf bij Fabrikant</t>
  </si>
  <si>
    <t>Totaal gewogen opslag  eenmalige kosten aanschaf bij Fabrikant</t>
  </si>
  <si>
    <t>- Percentage mag maximaal worden opgegeven met 1 decimaal.
- Betreft opslagpercentage van Opdrachtnemer op de terugkerende kosten vanuit de Fabrikant
   zoals voor abonnementen, maintenance, subscriptions, services etc.
- Opdrachtnemer geeft op verzoek van Opdrachtgever inzicht in de inkoopafspraak inclusief
   eventuele (in de tijd verschoven) kortingen en /of terugbetalingen (kick backs) die de Fabrikant 
   biedt teneinde het toegepaste opslagpercentage te controleren.</t>
  </si>
  <si>
    <t>Staffel 1: Opslagpercentage eenmalige kostenaanschaf bij Fabrikant aanschaf €0,- tot €50.000,-</t>
  </si>
  <si>
    <t>Staffel 2: Opslagpercentage eenmalige kostenaanschaf bij Fabrikant aanschaf vanaf €50.000,- tot €150.000,-</t>
  </si>
  <si>
    <t xml:space="preserve">Staffel 3: Opslagpercentage eenmalige kostenaanschaf bij Fabrikant aanschaf vanaf €150.000,- </t>
  </si>
  <si>
    <t>- Percentage mag maximaal worden opgegeven met 1 decimaal.
- Betreft eenmalige aanschaf bij de Fabrikant zoals de aanschaf van Netwerkapparaten, Modules,
   kabels, licentie etc.
- Opdrachtnemer geeft op verzoek van Opdrachtgever inzicht in de inkoopafspraak inclusief
   eventuele (in de tijd verschoven) kortingen en /of terugbetalingen (kick backs) die de Fabrikant 
   biedt teneinde het toegepaste opslagpercentage te controleren.
- Het opslagpercentage dient lager dan - of gelijk te zijn aan - het opslagpercentage van een lager genummerde staffel.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</si>
</sst>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 #,##0.00;[Red]&quot;€&quot;\ \-#,##0.00"/>
    <numFmt numFmtId="44" formatCode="_ &quot;€&quot;\ * #,##0.00_ ;_ &quot;€&quot;\ * \-#,##0.00_ ;_ &quot;€&quot;\ * &quot;-&quot;??_ ;_ @_ "/>
    <numFmt numFmtId="164" formatCode="&quot;€&quot;\ #,##0.00"/>
    <numFmt numFmtId="165" formatCode="0.0%"/>
    <numFmt numFmtId="166" formatCode="[$-F800]dddd\,\ mmmm\ dd\,\ yyyy"/>
  </numFmts>
  <fonts count="11" x14ac:knownFonts="1">
    <font>
      <sz val="11"/>
      <color theme="1"/>
      <name val="Aptos Narrow"/>
      <family val="2"/>
      <scheme val="minor"/>
    </font>
    <font>
      <b/>
      <sz val="11"/>
      <color theme="0"/>
      <name val="Aptos Narrow"/>
      <family val="2"/>
      <scheme val="minor"/>
    </font>
    <font>
      <b/>
      <sz val="11"/>
      <color theme="1"/>
      <name val="Aptos Narrow"/>
      <family val="2"/>
      <scheme val="minor"/>
    </font>
    <font>
      <b/>
      <sz val="14"/>
      <color theme="0"/>
      <name val="Aptos Narrow"/>
      <family val="2"/>
      <scheme val="minor"/>
    </font>
    <font>
      <b/>
      <sz val="11"/>
      <name val="Aptos Narrow"/>
      <family val="2"/>
      <scheme val="minor"/>
    </font>
    <font>
      <sz val="11"/>
      <color theme="1"/>
      <name val="Aptos Narrow"/>
      <family val="2"/>
      <scheme val="minor"/>
    </font>
    <font>
      <sz val="11"/>
      <color theme="0"/>
      <name val="Aptos Narrow"/>
      <family val="2"/>
      <scheme val="minor"/>
    </font>
    <font>
      <sz val="10"/>
      <color theme="1"/>
      <name val="Aptos Narrow"/>
      <family val="2"/>
      <scheme val="minor"/>
    </font>
    <font>
      <u/>
      <sz val="10"/>
      <color theme="1"/>
      <name val="Aptos Narrow"/>
      <family val="2"/>
      <scheme val="minor"/>
    </font>
    <font>
      <i/>
      <sz val="10"/>
      <color theme="1"/>
      <name val="Aptos Narrow"/>
      <family val="2"/>
      <scheme val="minor"/>
    </font>
    <font>
      <b/>
      <sz val="10"/>
      <color theme="1"/>
      <name val="Aptos Narrow"/>
      <family val="2"/>
      <scheme val="minor"/>
    </font>
  </fonts>
  <fills count="12">
    <fill>
      <patternFill patternType="none"/>
    </fill>
    <fill>
      <patternFill patternType="gray125"/>
    </fill>
    <fill>
      <patternFill patternType="solid">
        <fgColor theme="1"/>
        <bgColor indexed="64"/>
      </patternFill>
    </fill>
    <fill>
      <patternFill patternType="solid">
        <fgColor theme="9"/>
        <bgColor indexed="64"/>
      </patternFill>
    </fill>
    <fill>
      <patternFill patternType="solid">
        <fgColor rgb="FFF49534"/>
        <bgColor indexed="64"/>
      </patternFill>
    </fill>
    <fill>
      <patternFill patternType="solid">
        <fgColor theme="9"/>
        <bgColor theme="9"/>
      </patternFill>
    </fill>
    <fill>
      <patternFill patternType="solid">
        <fgColor theme="3" tint="0.749992370372631"/>
        <bgColor indexed="64"/>
      </patternFill>
    </fill>
    <fill>
      <patternFill patternType="solid">
        <fgColor theme="2"/>
        <bgColor indexed="64"/>
      </patternFill>
    </fill>
    <fill>
      <patternFill patternType="solid">
        <fgColor theme="9" tint="0.79998168889431442"/>
        <bgColor theme="9" tint="0.79998168889431442"/>
      </patternFill>
    </fill>
    <fill>
      <patternFill patternType="solid">
        <fgColor theme="3" tint="0.89999084444715716"/>
        <bgColor indexed="64"/>
      </patternFill>
    </fill>
    <fill>
      <patternFill patternType="solid">
        <fgColor rgb="FFFFFFFF"/>
        <bgColor theme="9" tint="0.79998168889431442"/>
      </patternFill>
    </fill>
    <fill>
      <patternFill patternType="solid">
        <fgColor theme="0"/>
        <bgColor indexed="64"/>
      </patternFill>
    </fill>
  </fills>
  <borders count="26">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s>
  <cellStyleXfs count="3">
    <xf numFmtId="0" fontId="0" fillId="0" borderId="0"/>
    <xf numFmtId="44" fontId="5" fillId="0" borderId="0" applyFont="0" applyFill="0" applyBorder="0" applyAlignment="0" applyProtection="0"/>
    <xf numFmtId="9" fontId="5" fillId="0" borderId="0" applyFont="0" applyFill="0" applyBorder="0" applyAlignment="0" applyProtection="0"/>
  </cellStyleXfs>
  <cellXfs count="108">
    <xf numFmtId="0" fontId="0" fillId="0" borderId="0" xfId="0"/>
    <xf numFmtId="0" fontId="3" fillId="3" borderId="10" xfId="0" applyFont="1" applyFill="1" applyBorder="1" applyAlignment="1">
      <alignment wrapText="1"/>
    </xf>
    <xf numFmtId="0" fontId="6" fillId="11" borderId="0" xfId="0" applyFont="1" applyFill="1" applyAlignment="1">
      <alignment wrapText="1"/>
    </xf>
    <xf numFmtId="0" fontId="0" fillId="11" borderId="0" xfId="0" applyFill="1" applyAlignment="1">
      <alignment wrapText="1"/>
    </xf>
    <xf numFmtId="0" fontId="7" fillId="11" borderId="11" xfId="0" applyFont="1" applyFill="1" applyBorder="1" applyAlignment="1">
      <alignment wrapText="1"/>
    </xf>
    <xf numFmtId="0" fontId="7" fillId="11" borderId="0" xfId="0" applyFont="1" applyFill="1" applyAlignment="1">
      <alignment wrapText="1"/>
    </xf>
    <xf numFmtId="0" fontId="8" fillId="11" borderId="11" xfId="0" applyFont="1" applyFill="1" applyBorder="1" applyAlignment="1">
      <alignment wrapText="1"/>
    </xf>
    <xf numFmtId="0" fontId="9" fillId="11" borderId="11" xfId="0" applyFont="1" applyFill="1" applyBorder="1" applyAlignment="1">
      <alignment wrapText="1"/>
    </xf>
    <xf numFmtId="0" fontId="7" fillId="11" borderId="12" xfId="0" applyFont="1" applyFill="1" applyBorder="1" applyAlignment="1">
      <alignment wrapText="1"/>
    </xf>
    <xf numFmtId="164" fontId="0" fillId="6" borderId="2" xfId="0" applyNumberFormat="1" applyFill="1" applyBorder="1" applyAlignment="1" applyProtection="1">
      <alignment vertical="top" wrapText="1"/>
      <protection locked="0"/>
    </xf>
    <xf numFmtId="164" fontId="0" fillId="9" borderId="2" xfId="0" applyNumberFormat="1" applyFill="1" applyBorder="1" applyAlignment="1" applyProtection="1">
      <alignment vertical="top" wrapText="1"/>
      <protection locked="0"/>
    </xf>
    <xf numFmtId="164" fontId="0" fillId="9" borderId="14" xfId="0" applyNumberFormat="1" applyFill="1" applyBorder="1" applyAlignment="1" applyProtection="1">
      <alignment vertical="top" wrapText="1"/>
      <protection locked="0"/>
    </xf>
    <xf numFmtId="164" fontId="0" fillId="6" borderId="14" xfId="0" applyNumberFormat="1" applyFill="1" applyBorder="1" applyAlignment="1" applyProtection="1">
      <alignment vertical="top" wrapText="1"/>
      <protection locked="0"/>
    </xf>
    <xf numFmtId="165" fontId="0" fillId="6" borderId="14" xfId="2" applyNumberFormat="1" applyFont="1" applyFill="1" applyBorder="1" applyAlignment="1" applyProtection="1">
      <alignment vertical="top" wrapText="1"/>
      <protection locked="0"/>
    </xf>
    <xf numFmtId="0" fontId="10" fillId="11" borderId="11" xfId="0" applyFont="1" applyFill="1" applyBorder="1" applyAlignment="1">
      <alignment wrapText="1"/>
    </xf>
    <xf numFmtId="166" fontId="7" fillId="11" borderId="11" xfId="0" applyNumberFormat="1" applyFont="1" applyFill="1" applyBorder="1" applyAlignment="1">
      <alignment horizontal="left" wrapText="1"/>
    </xf>
    <xf numFmtId="44" fontId="0" fillId="0" borderId="0" xfId="1" applyFont="1" applyProtection="1"/>
    <xf numFmtId="49" fontId="0" fillId="0" borderId="0" xfId="0" applyNumberFormat="1" applyAlignment="1">
      <alignment horizontal="left"/>
    </xf>
    <xf numFmtId="49" fontId="4" fillId="4" borderId="1" xfId="0" applyNumberFormat="1" applyFont="1" applyFill="1" applyBorder="1" applyAlignment="1">
      <alignment horizontal="left" vertical="top"/>
    </xf>
    <xf numFmtId="0" fontId="0" fillId="0" borderId="2" xfId="0" applyBorder="1"/>
    <xf numFmtId="0" fontId="1" fillId="5" borderId="1" xfId="0" applyFont="1" applyFill="1" applyBorder="1" applyAlignment="1">
      <alignment vertical="top" wrapText="1"/>
    </xf>
    <xf numFmtId="0" fontId="1" fillId="5" borderId="2" xfId="0" applyFont="1" applyFill="1" applyBorder="1" applyAlignment="1">
      <alignment horizontal="center" vertical="top" wrapText="1"/>
    </xf>
    <xf numFmtId="0" fontId="1" fillId="5" borderId="6" xfId="0" applyFont="1" applyFill="1" applyBorder="1" applyAlignment="1">
      <alignment horizontal="center" vertical="top" wrapText="1"/>
    </xf>
    <xf numFmtId="8" fontId="0" fillId="0" borderId="0" xfId="0" applyNumberFormat="1"/>
    <xf numFmtId="0" fontId="0" fillId="8" borderId="2" xfId="0" applyFill="1" applyBorder="1"/>
    <xf numFmtId="164" fontId="0" fillId="8" borderId="6" xfId="0" applyNumberFormat="1" applyFill="1" applyBorder="1" applyAlignment="1">
      <alignment vertical="top" wrapText="1"/>
    </xf>
    <xf numFmtId="164" fontId="0" fillId="0" borderId="6" xfId="0" applyNumberFormat="1" applyBorder="1" applyAlignment="1">
      <alignment vertical="top" wrapText="1"/>
    </xf>
    <xf numFmtId="0" fontId="0" fillId="8" borderId="14" xfId="0" applyFill="1" applyBorder="1"/>
    <xf numFmtId="164" fontId="0" fillId="8" borderId="15" xfId="0" applyNumberFormat="1" applyFill="1" applyBorder="1" applyAlignment="1">
      <alignment vertical="top" wrapText="1"/>
    </xf>
    <xf numFmtId="164" fontId="0" fillId="0" borderId="0" xfId="1" applyNumberFormat="1" applyFont="1" applyProtection="1"/>
    <xf numFmtId="164" fontId="2" fillId="7" borderId="9" xfId="0" applyNumberFormat="1" applyFont="1" applyFill="1" applyBorder="1" applyAlignment="1">
      <alignment vertical="top" wrapText="1"/>
    </xf>
    <xf numFmtId="44" fontId="0" fillId="8" borderId="14" xfId="1" applyFont="1" applyFill="1" applyBorder="1" applyProtection="1"/>
    <xf numFmtId="0" fontId="1" fillId="5" borderId="2" xfId="0" applyFont="1" applyFill="1" applyBorder="1" applyAlignment="1">
      <alignment vertical="top" wrapText="1"/>
    </xf>
    <xf numFmtId="49" fontId="1" fillId="5" borderId="1" xfId="0" applyNumberFormat="1" applyFont="1" applyFill="1" applyBorder="1" applyAlignment="1">
      <alignment horizontal="left" vertical="top" wrapText="1"/>
    </xf>
    <xf numFmtId="49" fontId="1" fillId="5" borderId="2" xfId="0" applyNumberFormat="1" applyFont="1" applyFill="1" applyBorder="1" applyAlignment="1">
      <alignment horizontal="left" vertical="top" wrapText="1"/>
    </xf>
    <xf numFmtId="44" fontId="0" fillId="0" borderId="0" xfId="0" applyNumberFormat="1"/>
    <xf numFmtId="164" fontId="2" fillId="7" borderId="23" xfId="0" applyNumberFormat="1" applyFont="1" applyFill="1" applyBorder="1" applyAlignment="1">
      <alignment vertical="top" wrapText="1"/>
    </xf>
    <xf numFmtId="0" fontId="0" fillId="0" borderId="14" xfId="0" applyBorder="1"/>
    <xf numFmtId="49" fontId="0" fillId="6" borderId="2" xfId="0" applyNumberFormat="1" applyFill="1" applyBorder="1" applyAlignment="1" applyProtection="1">
      <alignment vertical="top" wrapText="1"/>
      <protection locked="0"/>
    </xf>
    <xf numFmtId="49" fontId="0" fillId="9" borderId="2" xfId="0" applyNumberFormat="1" applyFill="1" applyBorder="1" applyAlignment="1" applyProtection="1">
      <alignment vertical="top" wrapText="1"/>
      <protection locked="0"/>
    </xf>
    <xf numFmtId="49" fontId="0" fillId="6" borderId="1" xfId="0" applyNumberFormat="1" applyFill="1" applyBorder="1" applyAlignment="1" applyProtection="1">
      <alignment vertical="top" wrapText="1"/>
      <protection locked="0"/>
    </xf>
    <xf numFmtId="49" fontId="0" fillId="9" borderId="13" xfId="0" applyNumberFormat="1" applyFill="1" applyBorder="1" applyAlignment="1" applyProtection="1">
      <alignment vertical="top" wrapText="1"/>
      <protection locked="0"/>
    </xf>
    <xf numFmtId="49" fontId="0" fillId="9" borderId="14" xfId="0" applyNumberFormat="1" applyFill="1" applyBorder="1" applyAlignment="1" applyProtection="1">
      <alignment vertical="top" wrapText="1"/>
      <protection locked="0"/>
    </xf>
    <xf numFmtId="164" fontId="0" fillId="0" borderId="15" xfId="0" applyNumberFormat="1" applyBorder="1" applyAlignment="1">
      <alignment vertical="top" wrapText="1"/>
    </xf>
    <xf numFmtId="164" fontId="0" fillId="7" borderId="6" xfId="0" applyNumberFormat="1" applyFill="1" applyBorder="1" applyAlignment="1">
      <alignment vertical="top" wrapText="1"/>
    </xf>
    <xf numFmtId="0" fontId="0" fillId="8" borderId="15" xfId="0" applyFill="1" applyBorder="1"/>
    <xf numFmtId="165" fontId="0" fillId="6" borderId="2" xfId="2" applyNumberFormat="1" applyFont="1" applyFill="1" applyBorder="1" applyAlignment="1" applyProtection="1">
      <alignment vertical="top" wrapText="1"/>
      <protection locked="0"/>
    </xf>
    <xf numFmtId="165" fontId="0" fillId="9" borderId="2" xfId="2" applyNumberFormat="1" applyFont="1" applyFill="1" applyBorder="1" applyAlignment="1" applyProtection="1">
      <alignment vertical="top" wrapText="1"/>
      <protection locked="0"/>
    </xf>
    <xf numFmtId="0" fontId="2" fillId="7" borderId="7" xfId="0" applyFont="1" applyFill="1" applyBorder="1" applyAlignment="1">
      <alignment horizontal="right" vertical="top" wrapText="1"/>
    </xf>
    <xf numFmtId="0" fontId="0" fillId="0" borderId="8" xfId="0" applyBorder="1" applyAlignment="1">
      <alignment horizontal="right" vertical="top" wrapText="1"/>
    </xf>
    <xf numFmtId="0" fontId="0" fillId="0" borderId="8" xfId="0" applyBorder="1" applyAlignment="1">
      <alignment horizontal="right"/>
    </xf>
    <xf numFmtId="0" fontId="0" fillId="8" borderId="16" xfId="0" applyFill="1" applyBorder="1" applyAlignment="1">
      <alignment horizontal="left"/>
    </xf>
    <xf numFmtId="0" fontId="0" fillId="0" borderId="17" xfId="0" applyBorder="1"/>
    <xf numFmtId="0" fontId="0" fillId="0" borderId="18" xfId="0" applyBorder="1"/>
    <xf numFmtId="0" fontId="0" fillId="0" borderId="1" xfId="0" applyBorder="1"/>
    <xf numFmtId="0" fontId="0" fillId="0" borderId="2" xfId="0" applyBorder="1"/>
    <xf numFmtId="0" fontId="0" fillId="8" borderId="1" xfId="0" applyFill="1" applyBorder="1" applyAlignment="1">
      <alignment horizontal="left"/>
    </xf>
    <xf numFmtId="49" fontId="0" fillId="8" borderId="1" xfId="0" applyNumberFormat="1" applyFill="1" applyBorder="1" applyAlignment="1">
      <alignment horizontal="left"/>
    </xf>
    <xf numFmtId="0" fontId="0" fillId="0" borderId="13" xfId="0" applyBorder="1"/>
    <xf numFmtId="0" fontId="0" fillId="0" borderId="14" xfId="0" applyBorder="1"/>
    <xf numFmtId="49" fontId="2" fillId="7" borderId="7" xfId="0" applyNumberFormat="1" applyFont="1" applyFill="1" applyBorder="1" applyAlignment="1">
      <alignment horizontal="right" vertical="top" wrapText="1"/>
    </xf>
    <xf numFmtId="0" fontId="0" fillId="0" borderId="9" xfId="0" applyBorder="1" applyAlignment="1">
      <alignment horizontal="right" vertical="top" wrapText="1"/>
    </xf>
    <xf numFmtId="0" fontId="0" fillId="10" borderId="1" xfId="0" applyFill="1" applyBorder="1" applyAlignment="1">
      <alignment horizontal="left" vertical="center"/>
    </xf>
    <xf numFmtId="0" fontId="0" fillId="0" borderId="1" xfId="0" applyBorder="1" applyAlignment="1">
      <alignment horizontal="left" vertical="center"/>
    </xf>
    <xf numFmtId="0" fontId="0" fillId="8" borderId="1" xfId="0" applyFill="1" applyBorder="1" applyAlignment="1">
      <alignment horizontal="left" vertical="center"/>
    </xf>
    <xf numFmtId="49" fontId="0" fillId="7" borderId="1" xfId="0" applyNumberFormat="1" applyFill="1" applyBorder="1" applyAlignment="1">
      <alignment horizontal="right" vertical="top" wrapText="1"/>
    </xf>
    <xf numFmtId="0" fontId="0" fillId="0" borderId="2" xfId="0" applyBorder="1" applyAlignment="1">
      <alignment horizontal="right" vertical="top" wrapText="1"/>
    </xf>
    <xf numFmtId="49" fontId="0" fillId="7" borderId="13" xfId="0" applyNumberFormat="1" applyFill="1" applyBorder="1" applyAlignment="1">
      <alignment horizontal="right" vertical="top" wrapText="1"/>
    </xf>
    <xf numFmtId="0" fontId="0" fillId="0" borderId="14" xfId="0" applyBorder="1" applyAlignment="1">
      <alignment horizontal="right" vertical="top" wrapText="1"/>
    </xf>
    <xf numFmtId="0" fontId="0" fillId="0" borderId="13" xfId="0" applyBorder="1" applyAlignment="1">
      <alignment horizontal="left" vertical="center"/>
    </xf>
    <xf numFmtId="0" fontId="0" fillId="10" borderId="2" xfId="0" applyFill="1" applyBorder="1" applyAlignment="1">
      <alignment horizontal="left" vertical="center"/>
    </xf>
    <xf numFmtId="0" fontId="0" fillId="0" borderId="2" xfId="0" applyBorder="1" applyAlignment="1">
      <alignment horizontal="left" vertical="center"/>
    </xf>
    <xf numFmtId="0" fontId="0" fillId="8" borderId="2" xfId="0" applyFill="1" applyBorder="1" applyAlignment="1">
      <alignment horizontal="left" vertical="center"/>
    </xf>
    <xf numFmtId="0" fontId="0" fillId="0" borderId="14" xfId="0" applyBorder="1" applyAlignment="1">
      <alignment horizontal="left" vertical="center"/>
    </xf>
    <xf numFmtId="0" fontId="3" fillId="2" borderId="0" xfId="0" applyFont="1" applyFill="1" applyAlignment="1">
      <alignment horizontal="center" vertical="top"/>
    </xf>
    <xf numFmtId="0" fontId="0" fillId="0" borderId="0" xfId="0" applyAlignment="1">
      <alignment horizontal="center" vertical="top"/>
    </xf>
    <xf numFmtId="0" fontId="0" fillId="0" borderId="0" xfId="0"/>
    <xf numFmtId="49" fontId="0" fillId="4" borderId="2" xfId="0" applyNumberFormat="1" applyFill="1" applyBorder="1" applyAlignment="1">
      <alignment vertical="top" wrapText="1"/>
    </xf>
    <xf numFmtId="0" fontId="0" fillId="0" borderId="6" xfId="0" applyBorder="1"/>
    <xf numFmtId="0" fontId="3" fillId="3" borderId="3" xfId="0" applyFont="1" applyFill="1" applyBorder="1" applyAlignment="1">
      <alignment horizontal="center" vertical="top" wrapText="1"/>
    </xf>
    <xf numFmtId="0" fontId="0" fillId="0" borderId="4" xfId="0" applyBorder="1" applyAlignment="1">
      <alignment horizontal="center" vertical="top" wrapText="1"/>
    </xf>
    <xf numFmtId="0" fontId="0" fillId="0" borderId="4" xfId="0" applyBorder="1" applyAlignment="1">
      <alignment horizontal="center"/>
    </xf>
    <xf numFmtId="0" fontId="0" fillId="0" borderId="5" xfId="0" applyBorder="1" applyAlignment="1">
      <alignment horizontal="center"/>
    </xf>
    <xf numFmtId="49" fontId="0" fillId="6" borderId="2" xfId="0" applyNumberFormat="1" applyFill="1" applyBorder="1" applyAlignment="1" applyProtection="1">
      <alignment vertical="top" wrapText="1"/>
      <protection locked="0"/>
    </xf>
    <xf numFmtId="49" fontId="0" fillId="0" borderId="2" xfId="0" applyNumberFormat="1" applyBorder="1" applyProtection="1">
      <protection locked="0"/>
    </xf>
    <xf numFmtId="0" fontId="1" fillId="5" borderId="16" xfId="0" applyFont="1" applyFill="1" applyBorder="1" applyAlignment="1">
      <alignment vertical="top" wrapText="1"/>
    </xf>
    <xf numFmtId="0" fontId="0" fillId="0" borderId="17" xfId="0" applyBorder="1" applyAlignment="1">
      <alignment vertical="top" wrapText="1"/>
    </xf>
    <xf numFmtId="0" fontId="0" fillId="0" borderId="18" xfId="0" applyBorder="1" applyAlignment="1">
      <alignment vertical="top" wrapText="1"/>
    </xf>
    <xf numFmtId="49" fontId="0" fillId="9" borderId="2" xfId="0" applyNumberFormat="1" applyFill="1" applyBorder="1" applyAlignment="1" applyProtection="1">
      <alignment vertical="top" wrapText="1"/>
      <protection locked="0"/>
    </xf>
    <xf numFmtId="49" fontId="0" fillId="0" borderId="2" xfId="0" applyNumberFormat="1" applyBorder="1" applyAlignment="1" applyProtection="1">
      <alignment vertical="top" wrapText="1"/>
      <protection locked="0"/>
    </xf>
    <xf numFmtId="49" fontId="0" fillId="8" borderId="19" xfId="0" applyNumberFormat="1" applyFill="1" applyBorder="1" applyAlignment="1">
      <alignment horizontal="left"/>
    </xf>
    <xf numFmtId="0" fontId="0" fillId="0" borderId="20" xfId="0" applyBorder="1"/>
    <xf numFmtId="0" fontId="0" fillId="0" borderId="21" xfId="0" applyBorder="1"/>
    <xf numFmtId="0" fontId="1" fillId="5" borderId="17" xfId="0" applyFont="1" applyFill="1" applyBorder="1" applyAlignment="1">
      <alignment vertical="top" wrapText="1"/>
    </xf>
    <xf numFmtId="0" fontId="1" fillId="5" borderId="18" xfId="0" applyFont="1" applyFill="1" applyBorder="1" applyAlignment="1">
      <alignment vertical="top" wrapText="1"/>
    </xf>
    <xf numFmtId="49" fontId="0" fillId="8" borderId="22" xfId="0" applyNumberFormat="1" applyFill="1" applyBorder="1" applyAlignment="1">
      <alignment horizontal="left"/>
    </xf>
    <xf numFmtId="0" fontId="0" fillId="0" borderId="17" xfId="0" applyBorder="1" applyAlignment="1">
      <alignment horizontal="left"/>
    </xf>
    <xf numFmtId="0" fontId="0" fillId="0" borderId="18" xfId="0" applyBorder="1" applyAlignment="1">
      <alignment horizontal="left"/>
    </xf>
    <xf numFmtId="0" fontId="0" fillId="8" borderId="13" xfId="0" applyFill="1" applyBorder="1" applyAlignment="1">
      <alignment horizontal="left" vertical="center"/>
    </xf>
    <xf numFmtId="0" fontId="0" fillId="8" borderId="25" xfId="0" applyFill="1" applyBorder="1" applyAlignment="1">
      <alignment horizontal="left" vertical="center"/>
    </xf>
    <xf numFmtId="0" fontId="0" fillId="8" borderId="14" xfId="0" applyFill="1" applyBorder="1" applyAlignment="1">
      <alignment horizontal="left" vertical="center"/>
    </xf>
    <xf numFmtId="0" fontId="0" fillId="8" borderId="24" xfId="0" applyFill="1" applyBorder="1" applyAlignment="1">
      <alignment horizontal="left" vertical="center"/>
    </xf>
    <xf numFmtId="49" fontId="0" fillId="6" borderId="22" xfId="0" applyNumberFormat="1" applyFill="1" applyBorder="1" applyAlignment="1" applyProtection="1">
      <alignment vertical="top" wrapText="1"/>
      <protection locked="0"/>
    </xf>
    <xf numFmtId="49" fontId="0" fillId="6" borderId="17" xfId="0" applyNumberFormat="1" applyFill="1" applyBorder="1" applyAlignment="1" applyProtection="1">
      <alignment vertical="top" wrapText="1"/>
      <protection locked="0"/>
    </xf>
    <xf numFmtId="49" fontId="0" fillId="6" borderId="18" xfId="0" applyNumberFormat="1" applyFill="1" applyBorder="1" applyAlignment="1" applyProtection="1">
      <alignment vertical="top" wrapText="1"/>
      <protection locked="0"/>
    </xf>
    <xf numFmtId="49" fontId="0" fillId="9" borderId="22" xfId="0" applyNumberFormat="1" applyFill="1" applyBorder="1" applyAlignment="1" applyProtection="1">
      <alignment vertical="top" wrapText="1"/>
      <protection locked="0"/>
    </xf>
    <xf numFmtId="49" fontId="0" fillId="9" borderId="17" xfId="0" applyNumberFormat="1" applyFill="1" applyBorder="1" applyAlignment="1" applyProtection="1">
      <alignment vertical="top" wrapText="1"/>
      <protection locked="0"/>
    </xf>
    <xf numFmtId="49" fontId="0" fillId="9" borderId="18" xfId="0" applyNumberFormat="1" applyFill="1" applyBorder="1" applyAlignment="1" applyProtection="1">
      <alignment vertical="top" wrapText="1"/>
      <protection locked="0"/>
    </xf>
  </cellXfs>
  <cellStyles count="3">
    <cellStyle name="Procent" xfId="2" builtinId="5"/>
    <cellStyle name="Standaard" xfId="0" builtinId="0"/>
    <cellStyle name="Valuta" xfId="1" builtinId="4"/>
  </cellStyles>
  <dxfs count="2">
    <dxf>
      <fill>
        <patternFill>
          <bgColor rgb="FFFF0000"/>
        </patternFill>
      </fill>
    </dxf>
    <dxf>
      <fill>
        <patternFill>
          <bgColor rgb="FFFF0000"/>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7364576</xdr:colOff>
      <xdr:row>1</xdr:row>
      <xdr:rowOff>11487</xdr:rowOff>
    </xdr:from>
    <xdr:to>
      <xdr:col>1</xdr:col>
      <xdr:colOff>9430524</xdr:colOff>
      <xdr:row>4</xdr:row>
      <xdr:rowOff>141662</xdr:rowOff>
    </xdr:to>
    <xdr:pic>
      <xdr:nvPicPr>
        <xdr:cNvPr id="2" name="Afbeelding 1">
          <a:extLst>
            <a:ext uri="{FF2B5EF4-FFF2-40B4-BE49-F238E27FC236}">
              <a16:creationId xmlns:a16="http://schemas.microsoft.com/office/drawing/2014/main" id="{DFB659BE-A2A4-41BD-99DD-95ADE57A4D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6501" y="249612"/>
          <a:ext cx="2065948" cy="701675"/>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05BAB-B39F-4E3C-AEF0-D0E49E8C465F}">
  <sheetPr>
    <pageSetUpPr fitToPage="1"/>
  </sheetPr>
  <dimension ref="B1:V38"/>
  <sheetViews>
    <sheetView zoomScale="115" zoomScaleNormal="115" workbookViewId="0">
      <selection activeCell="B1" sqref="B1"/>
    </sheetView>
  </sheetViews>
  <sheetFormatPr defaultColWidth="9.140625" defaultRowHeight="13.5" x14ac:dyDescent="0.25"/>
  <cols>
    <col min="1" max="1" width="2.42578125" style="5" customWidth="1"/>
    <col min="2" max="2" width="141.7109375" style="5" customWidth="1"/>
    <col min="3" max="16384" width="9.140625" style="5"/>
  </cols>
  <sheetData>
    <row r="1" spans="2:22" s="3" customFormat="1" ht="18.75" x14ac:dyDescent="0.3">
      <c r="B1" s="1" t="s">
        <v>0</v>
      </c>
      <c r="C1" s="2"/>
      <c r="D1" s="2"/>
      <c r="E1" s="2"/>
      <c r="F1" s="2"/>
      <c r="G1" s="2"/>
      <c r="H1" s="2"/>
      <c r="I1" s="2"/>
      <c r="J1" s="2"/>
      <c r="K1" s="2"/>
      <c r="L1" s="2"/>
      <c r="M1" s="2"/>
      <c r="N1" s="2"/>
      <c r="O1" s="2"/>
      <c r="P1" s="2"/>
      <c r="Q1" s="2"/>
      <c r="R1" s="2"/>
      <c r="S1" s="2"/>
      <c r="T1" s="2"/>
      <c r="U1" s="2"/>
      <c r="V1" s="2"/>
    </row>
    <row r="2" spans="2:22" s="3" customFormat="1" ht="15" x14ac:dyDescent="0.25">
      <c r="B2" s="14" t="s">
        <v>1</v>
      </c>
    </row>
    <row r="3" spans="2:22" s="3" customFormat="1" ht="15" x14ac:dyDescent="0.25">
      <c r="B3" s="4" t="s">
        <v>2</v>
      </c>
    </row>
    <row r="4" spans="2:22" s="3" customFormat="1" ht="15" x14ac:dyDescent="0.25">
      <c r="B4" s="15">
        <v>45526</v>
      </c>
    </row>
    <row r="5" spans="2:22" s="3" customFormat="1" ht="15" x14ac:dyDescent="0.25">
      <c r="B5" s="4"/>
    </row>
    <row r="6" spans="2:22" s="3" customFormat="1" ht="40.5" x14ac:dyDescent="0.25">
      <c r="B6" s="15" t="s">
        <v>3</v>
      </c>
    </row>
    <row r="7" spans="2:22" s="3" customFormat="1" ht="13.5" customHeight="1" x14ac:dyDescent="0.25">
      <c r="B7" s="15"/>
    </row>
    <row r="8" spans="2:22" s="3" customFormat="1" ht="13.5" customHeight="1" x14ac:dyDescent="0.25">
      <c r="B8" s="15" t="s">
        <v>4</v>
      </c>
    </row>
    <row r="9" spans="2:22" s="3" customFormat="1" ht="13.5" customHeight="1" x14ac:dyDescent="0.25">
      <c r="B9" s="4"/>
    </row>
    <row r="10" spans="2:22" s="3" customFormat="1" ht="13.5" customHeight="1" x14ac:dyDescent="0.25">
      <c r="B10" s="14" t="s">
        <v>5</v>
      </c>
    </row>
    <row r="11" spans="2:22" ht="13.5" customHeight="1" x14ac:dyDescent="0.25">
      <c r="B11" s="4" t="s">
        <v>6</v>
      </c>
    </row>
    <row r="12" spans="2:22" ht="13.5" customHeight="1" x14ac:dyDescent="0.25">
      <c r="B12" s="4"/>
    </row>
    <row r="13" spans="2:22" ht="13.5" customHeight="1" x14ac:dyDescent="0.25">
      <c r="B13" s="4" t="s">
        <v>7</v>
      </c>
    </row>
    <row r="14" spans="2:22" ht="13.5" customHeight="1" x14ac:dyDescent="0.25">
      <c r="B14" s="4"/>
    </row>
    <row r="15" spans="2:22" ht="13.5" customHeight="1" x14ac:dyDescent="0.25">
      <c r="B15" s="6" t="s">
        <v>8</v>
      </c>
    </row>
    <row r="16" spans="2:22" x14ac:dyDescent="0.25">
      <c r="B16" s="4" t="s">
        <v>9</v>
      </c>
    </row>
    <row r="17" spans="2:2" x14ac:dyDescent="0.25">
      <c r="B17" s="4" t="s">
        <v>10</v>
      </c>
    </row>
    <row r="18" spans="2:2" x14ac:dyDescent="0.25">
      <c r="B18" s="4"/>
    </row>
    <row r="19" spans="2:2" x14ac:dyDescent="0.25">
      <c r="B19" s="6" t="str">
        <f>Prijzenblad!A13</f>
        <v>Opslagpercentage eenmalige kosten aanschaf bij Fabrikant</v>
      </c>
    </row>
    <row r="20" spans="2:2" x14ac:dyDescent="0.25">
      <c r="B20" s="4" t="s">
        <v>11</v>
      </c>
    </row>
    <row r="21" spans="2:2" x14ac:dyDescent="0.25">
      <c r="B21" s="4" t="s">
        <v>85</v>
      </c>
    </row>
    <row r="22" spans="2:2" x14ac:dyDescent="0.25">
      <c r="B22" s="4"/>
    </row>
    <row r="23" spans="2:2" x14ac:dyDescent="0.25">
      <c r="B23" s="6" t="str">
        <f>Prijzenblad!A21</f>
        <v>Opslagpercentage terugkerende kosten vanuit Fabrikant</v>
      </c>
    </row>
    <row r="24" spans="2:2" x14ac:dyDescent="0.25">
      <c r="B24" s="4" t="s">
        <v>12</v>
      </c>
    </row>
    <row r="25" spans="2:2" x14ac:dyDescent="0.25">
      <c r="B25" s="4" t="s">
        <v>86</v>
      </c>
    </row>
    <row r="26" spans="2:2" x14ac:dyDescent="0.25">
      <c r="B26" s="7"/>
    </row>
    <row r="27" spans="2:2" x14ac:dyDescent="0.25">
      <c r="B27" s="6" t="str">
        <f>Prijzenblad!A27</f>
        <v>Vaste maandelijkse servicekosten Opdrachtnemer</v>
      </c>
    </row>
    <row r="28" spans="2:2" x14ac:dyDescent="0.25">
      <c r="B28" s="4" t="s">
        <v>13</v>
      </c>
    </row>
    <row r="29" spans="2:2" x14ac:dyDescent="0.25">
      <c r="B29" s="4" t="s">
        <v>14</v>
      </c>
    </row>
    <row r="30" spans="2:2" x14ac:dyDescent="0.25">
      <c r="B30" s="6"/>
    </row>
    <row r="31" spans="2:2" x14ac:dyDescent="0.25">
      <c r="B31" s="6" t="str">
        <f>Prijzenblad!A37</f>
        <v>Servicekosten Opdrachtnemer per Netwerkapparaat per Service Level</v>
      </c>
    </row>
    <row r="32" spans="2:2" x14ac:dyDescent="0.25">
      <c r="B32" s="4" t="s">
        <v>15</v>
      </c>
    </row>
    <row r="33" spans="2:2" x14ac:dyDescent="0.25">
      <c r="B33" s="4" t="s">
        <v>16</v>
      </c>
    </row>
    <row r="34" spans="2:2" x14ac:dyDescent="0.25">
      <c r="B34" s="4"/>
    </row>
    <row r="35" spans="2:2" x14ac:dyDescent="0.25">
      <c r="B35" s="6" t="str">
        <f>Prijzenblad!A114</f>
        <v>Uurtarieven Speciale Diensten</v>
      </c>
    </row>
    <row r="36" spans="2:2" x14ac:dyDescent="0.25">
      <c r="B36" s="4" t="s">
        <v>17</v>
      </c>
    </row>
    <row r="37" spans="2:2" x14ac:dyDescent="0.25">
      <c r="B37" s="4" t="s">
        <v>18</v>
      </c>
    </row>
    <row r="38" spans="2:2" ht="14.25" thickBot="1" x14ac:dyDescent="0.3">
      <c r="B38" s="8"/>
    </row>
  </sheetData>
  <sheetProtection algorithmName="SHA-512" hashValue="BmkftS6ZTn9D+w68piDyDbnpfVElYJuQS4Ijrka/KElhSU4MneTZ9qrGdv0cthU0uUwQ1IGhRF/oy06KHuUvPQ==" saltValue="gbAV5HIODkVZk8tKwz3e7w==" spinCount="100000" sheet="1" objects="1" scenarios="1"/>
  <pageMargins left="0.70866141732283472" right="0.70866141732283472" top="0.74803149606299213" bottom="0.74803149606299213" header="0.31496062992125984" footer="0.31496062992125984"/>
  <pageSetup paperSize="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CD8AA-2280-484E-B54F-F2510E0D79F5}">
  <dimension ref="A1:Q129"/>
  <sheetViews>
    <sheetView showGridLines="0" tabSelected="1" topLeftCell="A15" zoomScale="115" zoomScaleNormal="115" workbookViewId="0">
      <selection activeCell="B15" sqref="B15:D15"/>
    </sheetView>
  </sheetViews>
  <sheetFormatPr defaultRowHeight="15" x14ac:dyDescent="0.25"/>
  <cols>
    <col min="1" max="1" width="34.140625" style="17" customWidth="1"/>
    <col min="2" max="2" width="15.42578125" customWidth="1"/>
    <col min="3" max="4" width="38.5703125" customWidth="1"/>
    <col min="5" max="5" width="12.42578125" customWidth="1"/>
    <col min="6" max="6" width="13.28515625" bestFit="1" customWidth="1"/>
    <col min="7" max="7" width="16.85546875" customWidth="1"/>
    <col min="8" max="8" width="13.42578125" bestFit="1" customWidth="1"/>
    <col min="9" max="9" width="12.42578125" style="16" bestFit="1" customWidth="1"/>
    <col min="10" max="10" width="13.28515625" style="16" bestFit="1" customWidth="1"/>
    <col min="11" max="15" width="12.42578125" style="16" bestFit="1" customWidth="1"/>
    <col min="16" max="16" width="12.42578125" bestFit="1" customWidth="1"/>
    <col min="17" max="17" width="11.42578125" bestFit="1" customWidth="1"/>
  </cols>
  <sheetData>
    <row r="1" spans="1:16" ht="18.75" x14ac:dyDescent="0.25">
      <c r="A1" s="74" t="s">
        <v>19</v>
      </c>
      <c r="B1" s="75"/>
      <c r="C1" s="75"/>
      <c r="D1" s="75"/>
      <c r="E1" s="75"/>
      <c r="F1" s="76"/>
      <c r="G1" s="76"/>
    </row>
    <row r="2" spans="1:16" ht="15.75" thickBot="1" x14ac:dyDescent="0.3"/>
    <row r="3" spans="1:16" ht="18.75" customHeight="1" x14ac:dyDescent="0.25">
      <c r="A3" s="79" t="s">
        <v>8</v>
      </c>
      <c r="B3" s="80"/>
      <c r="C3" s="81"/>
      <c r="D3" s="81"/>
      <c r="E3" s="81"/>
      <c r="F3" s="81"/>
      <c r="G3" s="82"/>
    </row>
    <row r="4" spans="1:16" ht="80.25" customHeight="1" x14ac:dyDescent="0.25">
      <c r="A4" s="18" t="s">
        <v>20</v>
      </c>
      <c r="B4" s="77" t="s">
        <v>21</v>
      </c>
      <c r="C4" s="55"/>
      <c r="D4" s="55"/>
      <c r="E4" s="55"/>
      <c r="F4" s="55"/>
      <c r="G4" s="78"/>
    </row>
    <row r="5" spans="1:16" x14ac:dyDescent="0.25">
      <c r="A5" s="20" t="s">
        <v>22</v>
      </c>
      <c r="B5" s="85" t="s">
        <v>23</v>
      </c>
      <c r="C5" s="86"/>
      <c r="D5" s="87"/>
      <c r="E5" s="21" t="s">
        <v>24</v>
      </c>
      <c r="F5" s="21" t="s">
        <v>25</v>
      </c>
      <c r="G5" s="22" t="s">
        <v>26</v>
      </c>
      <c r="P5" s="23"/>
    </row>
    <row r="6" spans="1:16" ht="15" customHeight="1" x14ac:dyDescent="0.25">
      <c r="A6" s="38"/>
      <c r="B6" s="83"/>
      <c r="C6" s="84"/>
      <c r="D6" s="84"/>
      <c r="E6" s="9"/>
      <c r="F6" s="24">
        <v>0.2</v>
      </c>
      <c r="G6" s="25" t="str">
        <f>IF(E6="","",F6*E6)</f>
        <v/>
      </c>
    </row>
    <row r="7" spans="1:16" x14ac:dyDescent="0.25">
      <c r="A7" s="39"/>
      <c r="B7" s="88"/>
      <c r="C7" s="89"/>
      <c r="D7" s="89"/>
      <c r="E7" s="10"/>
      <c r="F7" s="19">
        <v>0.2</v>
      </c>
      <c r="G7" s="26" t="str">
        <f>IF(E7="","",F7*E7)</f>
        <v/>
      </c>
    </row>
    <row r="8" spans="1:16" x14ac:dyDescent="0.25">
      <c r="A8" s="38"/>
      <c r="B8" s="83"/>
      <c r="C8" s="84"/>
      <c r="D8" s="84"/>
      <c r="E8" s="9"/>
      <c r="F8" s="24">
        <v>0.2</v>
      </c>
      <c r="G8" s="25" t="str">
        <f t="shared" ref="G8:G10" si="0">IF(E8="","",F8*E8)</f>
        <v/>
      </c>
      <c r="P8" s="23"/>
    </row>
    <row r="9" spans="1:16" x14ac:dyDescent="0.25">
      <c r="A9" s="39"/>
      <c r="B9" s="88"/>
      <c r="C9" s="89"/>
      <c r="D9" s="89"/>
      <c r="E9" s="10"/>
      <c r="F9" s="19">
        <v>0.2</v>
      </c>
      <c r="G9" s="26" t="str">
        <f t="shared" si="0"/>
        <v/>
      </c>
    </row>
    <row r="10" spans="1:16" ht="15.75" thickBot="1" x14ac:dyDescent="0.3">
      <c r="A10" s="38"/>
      <c r="B10" s="83"/>
      <c r="C10" s="84"/>
      <c r="D10" s="84"/>
      <c r="E10" s="9"/>
      <c r="F10" s="27">
        <v>0.2</v>
      </c>
      <c r="G10" s="28" t="str">
        <f t="shared" si="0"/>
        <v/>
      </c>
      <c r="J10" s="29"/>
      <c r="P10" s="23"/>
    </row>
    <row r="11" spans="1:16" ht="15.75" customHeight="1" thickBot="1" x14ac:dyDescent="0.3">
      <c r="A11" s="48" t="s">
        <v>27</v>
      </c>
      <c r="B11" s="49"/>
      <c r="C11" s="49"/>
      <c r="D11" s="50"/>
      <c r="E11" s="50"/>
      <c r="F11" s="50"/>
      <c r="G11" s="30">
        <f>SUM(G6:G10)</f>
        <v>0</v>
      </c>
      <c r="P11" s="23"/>
    </row>
    <row r="12" spans="1:16" ht="15.75" thickBot="1" x14ac:dyDescent="0.3"/>
    <row r="13" spans="1:16" ht="20.25" customHeight="1" x14ac:dyDescent="0.25">
      <c r="A13" s="79" t="s">
        <v>92</v>
      </c>
      <c r="B13" s="80"/>
      <c r="C13" s="81"/>
      <c r="D13" s="81"/>
      <c r="E13" s="81"/>
      <c r="F13" s="81"/>
      <c r="G13" s="82"/>
    </row>
    <row r="14" spans="1:16" ht="107.25" customHeight="1" x14ac:dyDescent="0.25">
      <c r="A14" s="18" t="s">
        <v>20</v>
      </c>
      <c r="B14" s="77" t="s">
        <v>98</v>
      </c>
      <c r="C14" s="55"/>
      <c r="D14" s="55"/>
      <c r="E14" s="55"/>
      <c r="F14" s="55"/>
      <c r="G14" s="78"/>
    </row>
    <row r="15" spans="1:16" ht="30" x14ac:dyDescent="0.25">
      <c r="A15" s="20" t="s">
        <v>22</v>
      </c>
      <c r="B15" s="85" t="s">
        <v>23</v>
      </c>
      <c r="C15" s="86"/>
      <c r="D15" s="87"/>
      <c r="E15" s="21" t="s">
        <v>28</v>
      </c>
      <c r="F15" s="21" t="s">
        <v>25</v>
      </c>
      <c r="G15" s="22" t="s">
        <v>26</v>
      </c>
    </row>
    <row r="16" spans="1:16" ht="15" customHeight="1" x14ac:dyDescent="0.25">
      <c r="A16" s="38"/>
      <c r="B16" s="24" t="s">
        <v>95</v>
      </c>
      <c r="C16" s="24"/>
      <c r="D16" s="24"/>
      <c r="E16" s="46"/>
      <c r="F16" s="31">
        <v>50000</v>
      </c>
      <c r="G16" s="28" t="str">
        <f>IF(E16="","",F16*E16)</f>
        <v/>
      </c>
    </row>
    <row r="17" spans="1:16" ht="15" customHeight="1" x14ac:dyDescent="0.25">
      <c r="A17" s="39"/>
      <c r="B17" s="19" t="s">
        <v>96</v>
      </c>
      <c r="C17" s="19"/>
      <c r="D17" s="19"/>
      <c r="E17" s="47"/>
      <c r="F17" s="31">
        <v>80000</v>
      </c>
      <c r="G17" s="28" t="str">
        <f>IF(E17="","",F17*E17)</f>
        <v/>
      </c>
    </row>
    <row r="18" spans="1:16" ht="15" customHeight="1" thickBot="1" x14ac:dyDescent="0.3">
      <c r="A18" s="38"/>
      <c r="B18" s="24" t="s">
        <v>97</v>
      </c>
      <c r="C18" s="24"/>
      <c r="D18" s="24"/>
      <c r="E18" s="46"/>
      <c r="F18" s="31">
        <v>100000</v>
      </c>
      <c r="G18" s="28" t="str">
        <f>IF(E18="","",F18*E18)</f>
        <v/>
      </c>
    </row>
    <row r="19" spans="1:16" ht="15.75" thickBot="1" x14ac:dyDescent="0.3">
      <c r="A19" s="48" t="s">
        <v>93</v>
      </c>
      <c r="B19" s="49"/>
      <c r="C19" s="49"/>
      <c r="D19" s="50"/>
      <c r="E19" s="50"/>
      <c r="F19" s="50"/>
      <c r="G19" s="30">
        <f>SUM(G16:G18)</f>
        <v>0</v>
      </c>
    </row>
    <row r="20" spans="1:16" ht="15.75" thickBot="1" x14ac:dyDescent="0.3"/>
    <row r="21" spans="1:16" ht="23.25" customHeight="1" x14ac:dyDescent="0.25">
      <c r="A21" s="79" t="s">
        <v>83</v>
      </c>
      <c r="B21" s="80"/>
      <c r="C21" s="81"/>
      <c r="D21" s="81"/>
      <c r="E21" s="81"/>
      <c r="F21" s="81"/>
      <c r="G21" s="82"/>
    </row>
    <row r="22" spans="1:16" ht="96" customHeight="1" x14ac:dyDescent="0.25">
      <c r="A22" s="18" t="s">
        <v>20</v>
      </c>
      <c r="B22" s="77" t="s">
        <v>94</v>
      </c>
      <c r="C22" s="55"/>
      <c r="D22" s="55"/>
      <c r="E22" s="55"/>
      <c r="F22" s="55"/>
      <c r="G22" s="78"/>
    </row>
    <row r="23" spans="1:16" ht="30" customHeight="1" x14ac:dyDescent="0.25">
      <c r="A23" s="20" t="s">
        <v>22</v>
      </c>
      <c r="B23" s="85" t="s">
        <v>23</v>
      </c>
      <c r="C23" s="86"/>
      <c r="D23" s="87"/>
      <c r="E23" s="21" t="s">
        <v>28</v>
      </c>
      <c r="F23" s="21" t="s">
        <v>25</v>
      </c>
      <c r="G23" s="22" t="s">
        <v>26</v>
      </c>
      <c r="P23" s="16"/>
    </row>
    <row r="24" spans="1:16" ht="15.75" thickBot="1" x14ac:dyDescent="0.3">
      <c r="A24" s="38"/>
      <c r="B24" s="90" t="s">
        <v>89</v>
      </c>
      <c r="C24" s="91"/>
      <c r="D24" s="92"/>
      <c r="E24" s="13"/>
      <c r="F24" s="31">
        <v>200000</v>
      </c>
      <c r="G24" s="28" t="str">
        <f>IF(E24="","",F24*E24)</f>
        <v/>
      </c>
      <c r="P24" s="16"/>
    </row>
    <row r="25" spans="1:16" ht="15.75" thickBot="1" x14ac:dyDescent="0.3">
      <c r="A25" s="48" t="s">
        <v>29</v>
      </c>
      <c r="B25" s="49"/>
      <c r="C25" s="49"/>
      <c r="D25" s="50"/>
      <c r="E25" s="50"/>
      <c r="F25" s="50"/>
      <c r="G25" s="30">
        <f>SUM(G24)</f>
        <v>0</v>
      </c>
      <c r="P25" s="16"/>
    </row>
    <row r="26" spans="1:16" ht="15.75" thickBot="1" x14ac:dyDescent="0.3">
      <c r="P26" s="16"/>
    </row>
    <row r="27" spans="1:16" ht="18.75" customHeight="1" x14ac:dyDescent="0.25">
      <c r="A27" s="79" t="s">
        <v>30</v>
      </c>
      <c r="B27" s="80"/>
      <c r="C27" s="81"/>
      <c r="D27" s="81"/>
      <c r="E27" s="81"/>
      <c r="F27" s="81"/>
      <c r="G27" s="82"/>
      <c r="P27" s="16"/>
    </row>
    <row r="28" spans="1:16" ht="105" customHeight="1" x14ac:dyDescent="0.25">
      <c r="A28" s="18" t="s">
        <v>20</v>
      </c>
      <c r="B28" s="77" t="s">
        <v>88</v>
      </c>
      <c r="C28" s="55"/>
      <c r="D28" s="55"/>
      <c r="E28" s="55"/>
      <c r="F28" s="55"/>
      <c r="G28" s="78"/>
    </row>
    <row r="29" spans="1:16" x14ac:dyDescent="0.25">
      <c r="A29" s="20" t="s">
        <v>22</v>
      </c>
      <c r="B29" s="85" t="s">
        <v>23</v>
      </c>
      <c r="C29" s="93"/>
      <c r="D29" s="94"/>
      <c r="E29" s="21" t="s">
        <v>24</v>
      </c>
      <c r="F29" s="32" t="s">
        <v>25</v>
      </c>
      <c r="G29" s="22" t="s">
        <v>26</v>
      </c>
    </row>
    <row r="30" spans="1:16" x14ac:dyDescent="0.25">
      <c r="A30" s="38"/>
      <c r="B30" s="102"/>
      <c r="C30" s="103"/>
      <c r="D30" s="104"/>
      <c r="E30" s="9"/>
      <c r="F30" s="24">
        <v>12</v>
      </c>
      <c r="G30" s="25" t="str">
        <f>IF(E30="","",F30*E30)</f>
        <v/>
      </c>
    </row>
    <row r="31" spans="1:16" x14ac:dyDescent="0.25">
      <c r="A31" s="39"/>
      <c r="B31" s="105"/>
      <c r="C31" s="106"/>
      <c r="D31" s="107"/>
      <c r="E31" s="10"/>
      <c r="F31" s="19">
        <v>12</v>
      </c>
      <c r="G31" s="26" t="str">
        <f>IF(E31="","",F31*E31)</f>
        <v/>
      </c>
    </row>
    <row r="32" spans="1:16" x14ac:dyDescent="0.25">
      <c r="A32" s="38"/>
      <c r="B32" s="102"/>
      <c r="C32" s="103"/>
      <c r="D32" s="104"/>
      <c r="E32" s="9"/>
      <c r="F32" s="24">
        <v>12</v>
      </c>
      <c r="G32" s="25" t="str">
        <f t="shared" ref="G32:G34" si="1">IF(E32="","",F32*E32)</f>
        <v/>
      </c>
    </row>
    <row r="33" spans="1:10" x14ac:dyDescent="0.25">
      <c r="A33" s="39"/>
      <c r="B33" s="105"/>
      <c r="C33" s="106"/>
      <c r="D33" s="107"/>
      <c r="E33" s="10"/>
      <c r="F33" s="19">
        <v>12</v>
      </c>
      <c r="G33" s="26" t="str">
        <f t="shared" si="1"/>
        <v/>
      </c>
    </row>
    <row r="34" spans="1:10" ht="15.75" thickBot="1" x14ac:dyDescent="0.3">
      <c r="A34" s="38"/>
      <c r="B34" s="102"/>
      <c r="C34" s="103"/>
      <c r="D34" s="104"/>
      <c r="E34" s="12"/>
      <c r="F34" s="27">
        <v>12</v>
      </c>
      <c r="G34" s="28" t="str">
        <f t="shared" si="1"/>
        <v/>
      </c>
    </row>
    <row r="35" spans="1:10" ht="15.75" thickBot="1" x14ac:dyDescent="0.3">
      <c r="A35" s="48" t="s">
        <v>31</v>
      </c>
      <c r="B35" s="49"/>
      <c r="C35" s="49"/>
      <c r="D35" s="50"/>
      <c r="E35" s="50"/>
      <c r="F35" s="50"/>
      <c r="G35" s="30">
        <f>SUM(G30:G34)</f>
        <v>0</v>
      </c>
      <c r="J35" s="29"/>
    </row>
    <row r="36" spans="1:10" ht="15.75" thickBot="1" x14ac:dyDescent="0.3"/>
    <row r="37" spans="1:10" ht="28.5" customHeight="1" x14ac:dyDescent="0.25">
      <c r="A37" s="79" t="s">
        <v>32</v>
      </c>
      <c r="B37" s="80"/>
      <c r="C37" s="81"/>
      <c r="D37" s="81"/>
      <c r="E37" s="81"/>
      <c r="F37" s="81"/>
      <c r="G37" s="82"/>
    </row>
    <row r="38" spans="1:10" ht="155.25" customHeight="1" x14ac:dyDescent="0.25">
      <c r="A38" s="18" t="s">
        <v>20</v>
      </c>
      <c r="B38" s="77" t="s">
        <v>87</v>
      </c>
      <c r="C38" s="55"/>
      <c r="D38" s="55"/>
      <c r="E38" s="55"/>
      <c r="F38" s="55"/>
      <c r="G38" s="78"/>
    </row>
    <row r="39" spans="1:10" ht="30" x14ac:dyDescent="0.25">
      <c r="A39" s="33" t="s">
        <v>33</v>
      </c>
      <c r="B39" s="34" t="s">
        <v>34</v>
      </c>
      <c r="C39" s="32" t="s">
        <v>22</v>
      </c>
      <c r="D39" s="32" t="s">
        <v>35</v>
      </c>
      <c r="E39" s="21" t="s">
        <v>36</v>
      </c>
      <c r="F39" s="21" t="s">
        <v>25</v>
      </c>
      <c r="G39" s="22" t="s">
        <v>26</v>
      </c>
    </row>
    <row r="40" spans="1:10" x14ac:dyDescent="0.25">
      <c r="A40" s="64">
        <v>1530</v>
      </c>
      <c r="B40" s="72" t="s">
        <v>37</v>
      </c>
      <c r="C40" s="38"/>
      <c r="D40" s="24" t="s">
        <v>38</v>
      </c>
      <c r="E40" s="9"/>
      <c r="F40" s="24">
        <v>2</v>
      </c>
      <c r="G40" s="25" t="str">
        <f t="shared" ref="G40:G71" si="2">IF(E40="","",F40*E40)</f>
        <v/>
      </c>
    </row>
    <row r="41" spans="1:10" x14ac:dyDescent="0.25">
      <c r="A41" s="63"/>
      <c r="B41" s="71"/>
      <c r="C41" s="39"/>
      <c r="D41" s="19" t="s">
        <v>39</v>
      </c>
      <c r="E41" s="10"/>
      <c r="F41" s="19">
        <v>1</v>
      </c>
      <c r="G41" s="26" t="str">
        <f t="shared" si="2"/>
        <v/>
      </c>
    </row>
    <row r="42" spans="1:10" x14ac:dyDescent="0.25">
      <c r="A42" s="62">
        <v>1570</v>
      </c>
      <c r="B42" s="70" t="s">
        <v>37</v>
      </c>
      <c r="C42" s="38"/>
      <c r="D42" s="24" t="s">
        <v>38</v>
      </c>
      <c r="E42" s="9"/>
      <c r="F42" s="24">
        <v>2</v>
      </c>
      <c r="G42" s="25" t="str">
        <f t="shared" si="2"/>
        <v/>
      </c>
    </row>
    <row r="43" spans="1:10" x14ac:dyDescent="0.25">
      <c r="A43" s="63"/>
      <c r="B43" s="71"/>
      <c r="C43" s="39"/>
      <c r="D43" s="19" t="s">
        <v>39</v>
      </c>
      <c r="E43" s="10"/>
      <c r="F43" s="19">
        <v>1</v>
      </c>
      <c r="G43" s="26" t="str">
        <f t="shared" si="2"/>
        <v/>
      </c>
    </row>
    <row r="44" spans="1:10" x14ac:dyDescent="0.25">
      <c r="A44" s="64" t="s">
        <v>40</v>
      </c>
      <c r="B44" s="72" t="s">
        <v>41</v>
      </c>
      <c r="C44" s="38"/>
      <c r="D44" s="24" t="s">
        <v>38</v>
      </c>
      <c r="E44" s="9"/>
      <c r="F44" s="24">
        <v>5</v>
      </c>
      <c r="G44" s="25" t="str">
        <f t="shared" si="2"/>
        <v/>
      </c>
    </row>
    <row r="45" spans="1:10" x14ac:dyDescent="0.25">
      <c r="A45" s="63"/>
      <c r="B45" s="71"/>
      <c r="C45" s="39"/>
      <c r="D45" s="19" t="s">
        <v>39</v>
      </c>
      <c r="E45" s="10"/>
      <c r="F45" s="19">
        <v>15</v>
      </c>
      <c r="G45" s="26" t="str">
        <f t="shared" si="2"/>
        <v/>
      </c>
    </row>
    <row r="46" spans="1:10" x14ac:dyDescent="0.25">
      <c r="A46" s="62" t="s">
        <v>42</v>
      </c>
      <c r="B46" s="70" t="s">
        <v>41</v>
      </c>
      <c r="C46" s="38"/>
      <c r="D46" s="24" t="s">
        <v>38</v>
      </c>
      <c r="E46" s="9"/>
      <c r="F46" s="24">
        <v>1</v>
      </c>
      <c r="G46" s="25" t="str">
        <f t="shared" si="2"/>
        <v/>
      </c>
    </row>
    <row r="47" spans="1:10" x14ac:dyDescent="0.25">
      <c r="A47" s="63"/>
      <c r="B47" s="71"/>
      <c r="C47" s="39"/>
      <c r="D47" s="19" t="s">
        <v>39</v>
      </c>
      <c r="E47" s="10"/>
      <c r="F47" s="19">
        <v>2</v>
      </c>
      <c r="G47" s="26" t="str">
        <f t="shared" si="2"/>
        <v/>
      </c>
    </row>
    <row r="48" spans="1:10" x14ac:dyDescent="0.25">
      <c r="A48" s="64" t="s">
        <v>43</v>
      </c>
      <c r="B48" s="72" t="s">
        <v>41</v>
      </c>
      <c r="C48" s="38"/>
      <c r="D48" s="24" t="s">
        <v>38</v>
      </c>
      <c r="E48" s="9"/>
      <c r="F48" s="24">
        <v>3</v>
      </c>
      <c r="G48" s="25" t="str">
        <f t="shared" si="2"/>
        <v/>
      </c>
    </row>
    <row r="49" spans="1:17" x14ac:dyDescent="0.25">
      <c r="A49" s="63"/>
      <c r="B49" s="71"/>
      <c r="C49" s="39"/>
      <c r="D49" s="19" t="s">
        <v>39</v>
      </c>
      <c r="E49" s="10"/>
      <c r="F49" s="19">
        <v>1</v>
      </c>
      <c r="G49" s="26" t="str">
        <f t="shared" si="2"/>
        <v/>
      </c>
    </row>
    <row r="50" spans="1:17" x14ac:dyDescent="0.25">
      <c r="A50" s="62" t="s">
        <v>44</v>
      </c>
      <c r="B50" s="70" t="s">
        <v>41</v>
      </c>
      <c r="C50" s="38"/>
      <c r="D50" s="24" t="s">
        <v>38</v>
      </c>
      <c r="E50" s="9"/>
      <c r="F50" s="24">
        <v>3</v>
      </c>
      <c r="G50" s="25" t="str">
        <f t="shared" si="2"/>
        <v/>
      </c>
      <c r="Q50" s="35"/>
    </row>
    <row r="51" spans="1:17" x14ac:dyDescent="0.25">
      <c r="A51" s="63"/>
      <c r="B51" s="71"/>
      <c r="C51" s="39"/>
      <c r="D51" s="19" t="s">
        <v>39</v>
      </c>
      <c r="E51" s="10"/>
      <c r="F51" s="19">
        <v>3</v>
      </c>
      <c r="G51" s="26" t="str">
        <f t="shared" si="2"/>
        <v/>
      </c>
    </row>
    <row r="52" spans="1:17" x14ac:dyDescent="0.25">
      <c r="A52" s="64" t="s">
        <v>45</v>
      </c>
      <c r="B52" s="72" t="s">
        <v>41</v>
      </c>
      <c r="C52" s="38"/>
      <c r="D52" s="24" t="s">
        <v>38</v>
      </c>
      <c r="E52" s="9"/>
      <c r="F52" s="24">
        <v>10</v>
      </c>
      <c r="G52" s="25" t="str">
        <f t="shared" si="2"/>
        <v/>
      </c>
    </row>
    <row r="53" spans="1:17" x14ac:dyDescent="0.25">
      <c r="A53" s="63"/>
      <c r="B53" s="71"/>
      <c r="C53" s="39"/>
      <c r="D53" s="19" t="s">
        <v>39</v>
      </c>
      <c r="E53" s="10"/>
      <c r="F53" s="19">
        <v>40</v>
      </c>
      <c r="G53" s="26" t="str">
        <f t="shared" si="2"/>
        <v/>
      </c>
    </row>
    <row r="54" spans="1:17" x14ac:dyDescent="0.25">
      <c r="A54" s="62" t="s">
        <v>46</v>
      </c>
      <c r="B54" s="70" t="s">
        <v>41</v>
      </c>
      <c r="C54" s="38"/>
      <c r="D54" s="24" t="s">
        <v>38</v>
      </c>
      <c r="E54" s="10"/>
      <c r="F54" s="24">
        <v>15</v>
      </c>
      <c r="G54" s="25" t="str">
        <f t="shared" si="2"/>
        <v/>
      </c>
    </row>
    <row r="55" spans="1:17" x14ac:dyDescent="0.25">
      <c r="A55" s="63"/>
      <c r="B55" s="71"/>
      <c r="C55" s="39"/>
      <c r="D55" s="19" t="s">
        <v>39</v>
      </c>
      <c r="E55" s="10"/>
      <c r="F55" s="19">
        <v>50</v>
      </c>
      <c r="G55" s="26" t="str">
        <f t="shared" si="2"/>
        <v/>
      </c>
    </row>
    <row r="56" spans="1:17" x14ac:dyDescent="0.25">
      <c r="A56" s="64" t="s">
        <v>47</v>
      </c>
      <c r="B56" s="72" t="s">
        <v>41</v>
      </c>
      <c r="C56" s="38"/>
      <c r="D56" s="24" t="s">
        <v>38</v>
      </c>
      <c r="E56" s="9"/>
      <c r="F56" s="24">
        <v>380</v>
      </c>
      <c r="G56" s="25" t="str">
        <f t="shared" si="2"/>
        <v/>
      </c>
    </row>
    <row r="57" spans="1:17" x14ac:dyDescent="0.25">
      <c r="A57" s="63"/>
      <c r="B57" s="71"/>
      <c r="C57" s="39"/>
      <c r="D57" s="19" t="s">
        <v>39</v>
      </c>
      <c r="E57" s="10"/>
      <c r="F57" s="19">
        <v>40</v>
      </c>
      <c r="G57" s="26" t="str">
        <f t="shared" si="2"/>
        <v/>
      </c>
    </row>
    <row r="58" spans="1:17" x14ac:dyDescent="0.25">
      <c r="A58" s="62" t="s">
        <v>48</v>
      </c>
      <c r="B58" s="70" t="s">
        <v>41</v>
      </c>
      <c r="C58" s="38"/>
      <c r="D58" s="24" t="s">
        <v>38</v>
      </c>
      <c r="E58" s="9"/>
      <c r="F58" s="24">
        <v>1</v>
      </c>
      <c r="G58" s="25" t="str">
        <f t="shared" si="2"/>
        <v/>
      </c>
    </row>
    <row r="59" spans="1:17" x14ac:dyDescent="0.25">
      <c r="A59" s="63"/>
      <c r="B59" s="71"/>
      <c r="C59" s="39"/>
      <c r="D59" s="19" t="s">
        <v>39</v>
      </c>
      <c r="E59" s="10"/>
      <c r="F59" s="19">
        <v>1</v>
      </c>
      <c r="G59" s="26" t="str">
        <f t="shared" si="2"/>
        <v/>
      </c>
    </row>
    <row r="60" spans="1:17" x14ac:dyDescent="0.25">
      <c r="A60" s="64" t="s">
        <v>49</v>
      </c>
      <c r="B60" s="72" t="s">
        <v>41</v>
      </c>
      <c r="C60" s="38"/>
      <c r="D60" s="24" t="s">
        <v>38</v>
      </c>
      <c r="E60" s="9"/>
      <c r="F60" s="24">
        <v>1</v>
      </c>
      <c r="G60" s="25" t="str">
        <f t="shared" si="2"/>
        <v/>
      </c>
    </row>
    <row r="61" spans="1:17" x14ac:dyDescent="0.25">
      <c r="A61" s="63"/>
      <c r="B61" s="71"/>
      <c r="C61" s="39"/>
      <c r="D61" s="19" t="s">
        <v>39</v>
      </c>
      <c r="E61" s="10"/>
      <c r="F61" s="19">
        <v>1</v>
      </c>
      <c r="G61" s="26" t="str">
        <f t="shared" si="2"/>
        <v/>
      </c>
    </row>
    <row r="62" spans="1:17" x14ac:dyDescent="0.25">
      <c r="A62" s="62" t="s">
        <v>50</v>
      </c>
      <c r="B62" s="70" t="s">
        <v>41</v>
      </c>
      <c r="C62" s="38"/>
      <c r="D62" s="24" t="s">
        <v>38</v>
      </c>
      <c r="E62" s="9"/>
      <c r="F62" s="24">
        <v>3</v>
      </c>
      <c r="G62" s="25" t="str">
        <f t="shared" si="2"/>
        <v/>
      </c>
    </row>
    <row r="63" spans="1:17" x14ac:dyDescent="0.25">
      <c r="A63" s="63"/>
      <c r="B63" s="71"/>
      <c r="C63" s="39"/>
      <c r="D63" s="19" t="s">
        <v>39</v>
      </c>
      <c r="E63" s="10"/>
      <c r="F63" s="19">
        <v>1</v>
      </c>
      <c r="G63" s="26" t="str">
        <f t="shared" si="2"/>
        <v/>
      </c>
    </row>
    <row r="64" spans="1:17" x14ac:dyDescent="0.25">
      <c r="A64" s="64" t="s">
        <v>51</v>
      </c>
      <c r="B64" s="72" t="s">
        <v>41</v>
      </c>
      <c r="C64" s="38"/>
      <c r="D64" s="24" t="s">
        <v>38</v>
      </c>
      <c r="E64" s="9"/>
      <c r="F64" s="24">
        <v>3</v>
      </c>
      <c r="G64" s="25" t="str">
        <f t="shared" si="2"/>
        <v/>
      </c>
    </row>
    <row r="65" spans="1:7" x14ac:dyDescent="0.25">
      <c r="A65" s="63"/>
      <c r="B65" s="71"/>
      <c r="C65" s="39"/>
      <c r="D65" s="19" t="s">
        <v>39</v>
      </c>
      <c r="E65" s="10"/>
      <c r="F65" s="19">
        <v>1</v>
      </c>
      <c r="G65" s="26" t="str">
        <f t="shared" si="2"/>
        <v/>
      </c>
    </row>
    <row r="66" spans="1:7" x14ac:dyDescent="0.25">
      <c r="A66" s="62" t="s">
        <v>52</v>
      </c>
      <c r="B66" s="70" t="s">
        <v>41</v>
      </c>
      <c r="C66" s="38"/>
      <c r="D66" s="24" t="s">
        <v>38</v>
      </c>
      <c r="E66" s="9"/>
      <c r="F66" s="24">
        <v>5</v>
      </c>
      <c r="G66" s="25" t="str">
        <f t="shared" si="2"/>
        <v/>
      </c>
    </row>
    <row r="67" spans="1:7" x14ac:dyDescent="0.25">
      <c r="A67" s="63"/>
      <c r="B67" s="71"/>
      <c r="C67" s="39"/>
      <c r="D67" s="19" t="s">
        <v>39</v>
      </c>
      <c r="E67" s="10"/>
      <c r="F67" s="19">
        <v>10</v>
      </c>
      <c r="G67" s="26" t="str">
        <f t="shared" si="2"/>
        <v/>
      </c>
    </row>
    <row r="68" spans="1:7" x14ac:dyDescent="0.25">
      <c r="A68" s="64" t="s">
        <v>53</v>
      </c>
      <c r="B68" s="72" t="s">
        <v>41</v>
      </c>
      <c r="C68" s="38"/>
      <c r="D68" s="24" t="s">
        <v>38</v>
      </c>
      <c r="E68" s="9"/>
      <c r="F68" s="24">
        <v>5</v>
      </c>
      <c r="G68" s="25" t="str">
        <f t="shared" si="2"/>
        <v/>
      </c>
    </row>
    <row r="69" spans="1:7" x14ac:dyDescent="0.25">
      <c r="A69" s="63"/>
      <c r="B69" s="71"/>
      <c r="C69" s="39"/>
      <c r="D69" s="19" t="s">
        <v>39</v>
      </c>
      <c r="E69" s="10"/>
      <c r="F69" s="19">
        <v>25</v>
      </c>
      <c r="G69" s="26" t="str">
        <f t="shared" si="2"/>
        <v/>
      </c>
    </row>
    <row r="70" spans="1:7" x14ac:dyDescent="0.25">
      <c r="A70" s="62" t="s">
        <v>54</v>
      </c>
      <c r="B70" s="70" t="s">
        <v>41</v>
      </c>
      <c r="C70" s="38"/>
      <c r="D70" s="24" t="s">
        <v>38</v>
      </c>
      <c r="E70" s="9"/>
      <c r="F70" s="24">
        <v>2</v>
      </c>
      <c r="G70" s="25" t="str">
        <f t="shared" si="2"/>
        <v/>
      </c>
    </row>
    <row r="71" spans="1:7" x14ac:dyDescent="0.25">
      <c r="A71" s="63"/>
      <c r="B71" s="71"/>
      <c r="C71" s="39"/>
      <c r="D71" s="19" t="s">
        <v>39</v>
      </c>
      <c r="E71" s="10"/>
      <c r="F71" s="19">
        <v>4</v>
      </c>
      <c r="G71" s="26" t="str">
        <f t="shared" si="2"/>
        <v/>
      </c>
    </row>
    <row r="72" spans="1:7" x14ac:dyDescent="0.25">
      <c r="A72" s="64" t="s">
        <v>55</v>
      </c>
      <c r="B72" s="72" t="s">
        <v>41</v>
      </c>
      <c r="C72" s="38"/>
      <c r="D72" s="24" t="s">
        <v>38</v>
      </c>
      <c r="E72" s="9"/>
      <c r="F72" s="24">
        <v>5</v>
      </c>
      <c r="G72" s="25" t="str">
        <f t="shared" ref="G72:G105" si="3">IF(E72="","",F72*E72)</f>
        <v/>
      </c>
    </row>
    <row r="73" spans="1:7" x14ac:dyDescent="0.25">
      <c r="A73" s="63"/>
      <c r="B73" s="71"/>
      <c r="C73" s="39"/>
      <c r="D73" s="19" t="s">
        <v>39</v>
      </c>
      <c r="E73" s="10"/>
      <c r="F73" s="19">
        <v>15</v>
      </c>
      <c r="G73" s="26" t="str">
        <f t="shared" si="3"/>
        <v/>
      </c>
    </row>
    <row r="74" spans="1:7" x14ac:dyDescent="0.25">
      <c r="A74" s="62" t="s">
        <v>84</v>
      </c>
      <c r="B74" s="70"/>
      <c r="C74" s="38"/>
      <c r="D74" s="24" t="s">
        <v>38</v>
      </c>
      <c r="E74" s="9"/>
      <c r="F74" s="24">
        <v>1</v>
      </c>
      <c r="G74" s="25" t="str">
        <f t="shared" si="3"/>
        <v/>
      </c>
    </row>
    <row r="75" spans="1:7" x14ac:dyDescent="0.25">
      <c r="A75" s="63"/>
      <c r="B75" s="71"/>
      <c r="C75" s="39"/>
      <c r="D75" s="19" t="s">
        <v>39</v>
      </c>
      <c r="E75" s="10"/>
      <c r="F75" s="19">
        <v>2</v>
      </c>
      <c r="G75" s="26" t="str">
        <f t="shared" si="3"/>
        <v/>
      </c>
    </row>
    <row r="76" spans="1:7" x14ac:dyDescent="0.25">
      <c r="A76" s="64" t="s">
        <v>56</v>
      </c>
      <c r="B76" s="72" t="s">
        <v>57</v>
      </c>
      <c r="C76" s="38"/>
      <c r="D76" s="24" t="s">
        <v>38</v>
      </c>
      <c r="E76" s="9"/>
      <c r="F76" s="24">
        <v>2</v>
      </c>
      <c r="G76" s="25" t="str">
        <f t="shared" si="3"/>
        <v/>
      </c>
    </row>
    <row r="77" spans="1:7" x14ac:dyDescent="0.25">
      <c r="A77" s="63"/>
      <c r="B77" s="71"/>
      <c r="C77" s="39"/>
      <c r="D77" s="19" t="s">
        <v>39</v>
      </c>
      <c r="E77" s="10"/>
      <c r="F77" s="19">
        <v>1</v>
      </c>
      <c r="G77" s="26" t="str">
        <f t="shared" si="3"/>
        <v/>
      </c>
    </row>
    <row r="78" spans="1:7" x14ac:dyDescent="0.25">
      <c r="A78" s="62" t="s">
        <v>58</v>
      </c>
      <c r="B78" s="70" t="s">
        <v>57</v>
      </c>
      <c r="C78" s="38"/>
      <c r="D78" s="24" t="s">
        <v>38</v>
      </c>
      <c r="E78" s="9"/>
      <c r="F78" s="24">
        <v>4</v>
      </c>
      <c r="G78" s="25" t="str">
        <f t="shared" si="3"/>
        <v/>
      </c>
    </row>
    <row r="79" spans="1:7" x14ac:dyDescent="0.25">
      <c r="A79" s="63"/>
      <c r="B79" s="71"/>
      <c r="C79" s="39"/>
      <c r="D79" s="19" t="s">
        <v>39</v>
      </c>
      <c r="E79" s="10"/>
      <c r="F79" s="19">
        <v>2</v>
      </c>
      <c r="G79" s="26" t="str">
        <f t="shared" si="3"/>
        <v/>
      </c>
    </row>
    <row r="80" spans="1:7" x14ac:dyDescent="0.25">
      <c r="A80" s="64" t="s">
        <v>59</v>
      </c>
      <c r="B80" s="72" t="s">
        <v>57</v>
      </c>
      <c r="C80" s="38"/>
      <c r="D80" s="24" t="s">
        <v>38</v>
      </c>
      <c r="E80" s="9"/>
      <c r="F80" s="24">
        <v>2</v>
      </c>
      <c r="G80" s="25" t="str">
        <f t="shared" si="3"/>
        <v/>
      </c>
    </row>
    <row r="81" spans="1:7" x14ac:dyDescent="0.25">
      <c r="A81" s="63"/>
      <c r="B81" s="71"/>
      <c r="C81" s="39"/>
      <c r="D81" s="19" t="s">
        <v>39</v>
      </c>
      <c r="E81" s="10"/>
      <c r="F81" s="19">
        <v>1</v>
      </c>
      <c r="G81" s="26" t="str">
        <f t="shared" si="3"/>
        <v/>
      </c>
    </row>
    <row r="82" spans="1:7" x14ac:dyDescent="0.25">
      <c r="A82" s="62" t="s">
        <v>60</v>
      </c>
      <c r="B82" s="70" t="s">
        <v>41</v>
      </c>
      <c r="C82" s="38"/>
      <c r="D82" s="24" t="s">
        <v>38</v>
      </c>
      <c r="E82" s="9"/>
      <c r="F82" s="24">
        <v>1</v>
      </c>
      <c r="G82" s="25" t="str">
        <f t="shared" si="3"/>
        <v/>
      </c>
    </row>
    <row r="83" spans="1:7" x14ac:dyDescent="0.25">
      <c r="A83" s="63"/>
      <c r="B83" s="71"/>
      <c r="C83" s="39"/>
      <c r="D83" s="19" t="s">
        <v>39</v>
      </c>
      <c r="E83" s="10"/>
      <c r="F83" s="19">
        <v>2</v>
      </c>
      <c r="G83" s="26" t="str">
        <f t="shared" si="3"/>
        <v/>
      </c>
    </row>
    <row r="84" spans="1:7" x14ac:dyDescent="0.25">
      <c r="A84" s="98" t="s">
        <v>61</v>
      </c>
      <c r="B84" s="100" t="s">
        <v>41</v>
      </c>
      <c r="C84" s="38"/>
      <c r="D84" s="24" t="s">
        <v>38</v>
      </c>
      <c r="E84" s="9"/>
      <c r="F84" s="24">
        <v>5</v>
      </c>
      <c r="G84" s="25" t="str">
        <f t="shared" si="3"/>
        <v/>
      </c>
    </row>
    <row r="85" spans="1:7" x14ac:dyDescent="0.25">
      <c r="A85" s="99"/>
      <c r="B85" s="101"/>
      <c r="C85" s="39"/>
      <c r="D85" s="19" t="s">
        <v>39</v>
      </c>
      <c r="E85" s="10"/>
      <c r="F85" s="19">
        <v>10</v>
      </c>
      <c r="G85" s="26" t="str">
        <f t="shared" si="3"/>
        <v/>
      </c>
    </row>
    <row r="86" spans="1:7" x14ac:dyDescent="0.25">
      <c r="A86" s="62" t="s">
        <v>62</v>
      </c>
      <c r="B86" s="70" t="s">
        <v>41</v>
      </c>
      <c r="C86" s="38"/>
      <c r="D86" s="24" t="s">
        <v>38</v>
      </c>
      <c r="E86" s="9"/>
      <c r="F86" s="24">
        <v>6</v>
      </c>
      <c r="G86" s="25" t="str">
        <f t="shared" si="3"/>
        <v/>
      </c>
    </row>
    <row r="87" spans="1:7" x14ac:dyDescent="0.25">
      <c r="A87" s="63"/>
      <c r="B87" s="71"/>
      <c r="C87" s="39"/>
      <c r="D87" s="19" t="s">
        <v>39</v>
      </c>
      <c r="E87" s="10"/>
      <c r="F87" s="19">
        <v>1</v>
      </c>
      <c r="G87" s="26" t="str">
        <f t="shared" si="3"/>
        <v/>
      </c>
    </row>
    <row r="88" spans="1:7" x14ac:dyDescent="0.25">
      <c r="A88" s="64" t="s">
        <v>63</v>
      </c>
      <c r="B88" s="72" t="s">
        <v>41</v>
      </c>
      <c r="C88" s="38"/>
      <c r="D88" s="24" t="s">
        <v>38</v>
      </c>
      <c r="E88" s="9"/>
      <c r="F88" s="24">
        <v>2</v>
      </c>
      <c r="G88" s="25" t="str">
        <f t="shared" si="3"/>
        <v/>
      </c>
    </row>
    <row r="89" spans="1:7" x14ac:dyDescent="0.25">
      <c r="A89" s="63"/>
      <c r="B89" s="71"/>
      <c r="C89" s="39"/>
      <c r="D89" s="19" t="s">
        <v>39</v>
      </c>
      <c r="E89" s="10"/>
      <c r="F89" s="19">
        <v>1</v>
      </c>
      <c r="G89" s="26" t="str">
        <f t="shared" si="3"/>
        <v/>
      </c>
    </row>
    <row r="90" spans="1:7" x14ac:dyDescent="0.25">
      <c r="A90" s="62" t="s">
        <v>64</v>
      </c>
      <c r="B90" s="70" t="s">
        <v>41</v>
      </c>
      <c r="C90" s="38"/>
      <c r="D90" s="24" t="s">
        <v>38</v>
      </c>
      <c r="E90" s="9"/>
      <c r="F90" s="24">
        <v>8</v>
      </c>
      <c r="G90" s="25" t="str">
        <f t="shared" si="3"/>
        <v/>
      </c>
    </row>
    <row r="91" spans="1:7" x14ac:dyDescent="0.25">
      <c r="A91" s="63"/>
      <c r="B91" s="71"/>
      <c r="C91" s="39"/>
      <c r="D91" s="19" t="s">
        <v>39</v>
      </c>
      <c r="E91" s="10"/>
      <c r="F91" s="19">
        <v>2</v>
      </c>
      <c r="G91" s="26" t="str">
        <f t="shared" si="3"/>
        <v/>
      </c>
    </row>
    <row r="92" spans="1:7" x14ac:dyDescent="0.25">
      <c r="A92" s="64" t="s">
        <v>65</v>
      </c>
      <c r="B92" s="72" t="s">
        <v>41</v>
      </c>
      <c r="C92" s="38"/>
      <c r="D92" s="24" t="s">
        <v>38</v>
      </c>
      <c r="E92" s="9"/>
      <c r="F92" s="24">
        <v>2</v>
      </c>
      <c r="G92" s="25" t="str">
        <f t="shared" si="3"/>
        <v/>
      </c>
    </row>
    <row r="93" spans="1:7" x14ac:dyDescent="0.25">
      <c r="A93" s="63"/>
      <c r="B93" s="71"/>
      <c r="C93" s="39"/>
      <c r="D93" s="19" t="s">
        <v>39</v>
      </c>
      <c r="E93" s="10"/>
      <c r="F93" s="19">
        <v>1</v>
      </c>
      <c r="G93" s="26" t="str">
        <f t="shared" si="3"/>
        <v/>
      </c>
    </row>
    <row r="94" spans="1:7" x14ac:dyDescent="0.25">
      <c r="A94" s="62" t="s">
        <v>66</v>
      </c>
      <c r="B94" s="70" t="s">
        <v>41</v>
      </c>
      <c r="C94" s="38"/>
      <c r="D94" s="24" t="s">
        <v>38</v>
      </c>
      <c r="E94" s="9"/>
      <c r="F94" s="24">
        <v>2</v>
      </c>
      <c r="G94" s="25" t="str">
        <f t="shared" si="3"/>
        <v/>
      </c>
    </row>
    <row r="95" spans="1:7" x14ac:dyDescent="0.25">
      <c r="A95" s="63"/>
      <c r="B95" s="71"/>
      <c r="C95" s="39"/>
      <c r="D95" s="19" t="s">
        <v>39</v>
      </c>
      <c r="E95" s="10"/>
      <c r="F95" s="19">
        <v>1</v>
      </c>
      <c r="G95" s="26" t="str">
        <f t="shared" si="3"/>
        <v/>
      </c>
    </row>
    <row r="96" spans="1:7" x14ac:dyDescent="0.25">
      <c r="A96" s="64" t="s">
        <v>67</v>
      </c>
      <c r="B96" s="72" t="s">
        <v>41</v>
      </c>
      <c r="C96" s="38"/>
      <c r="D96" s="24" t="s">
        <v>38</v>
      </c>
      <c r="E96" s="9"/>
      <c r="F96" s="24">
        <v>2</v>
      </c>
      <c r="G96" s="25" t="str">
        <f t="shared" si="3"/>
        <v/>
      </c>
    </row>
    <row r="97" spans="1:10" x14ac:dyDescent="0.25">
      <c r="A97" s="63"/>
      <c r="B97" s="71"/>
      <c r="C97" s="39"/>
      <c r="D97" s="19" t="s">
        <v>39</v>
      </c>
      <c r="E97" s="10"/>
      <c r="F97" s="19">
        <v>4</v>
      </c>
      <c r="G97" s="26" t="str">
        <f t="shared" si="3"/>
        <v/>
      </c>
    </row>
    <row r="98" spans="1:10" x14ac:dyDescent="0.25">
      <c r="A98" s="62" t="s">
        <v>68</v>
      </c>
      <c r="B98" s="70" t="s">
        <v>41</v>
      </c>
      <c r="C98" s="38"/>
      <c r="D98" s="24" t="s">
        <v>38</v>
      </c>
      <c r="E98" s="9"/>
      <c r="F98" s="24">
        <v>20</v>
      </c>
      <c r="G98" s="25" t="str">
        <f t="shared" si="3"/>
        <v/>
      </c>
    </row>
    <row r="99" spans="1:10" x14ac:dyDescent="0.25">
      <c r="A99" s="63"/>
      <c r="B99" s="71"/>
      <c r="C99" s="39"/>
      <c r="D99" s="19" t="s">
        <v>39</v>
      </c>
      <c r="E99" s="10"/>
      <c r="F99" s="19">
        <v>5</v>
      </c>
      <c r="G99" s="26" t="str">
        <f t="shared" si="3"/>
        <v/>
      </c>
    </row>
    <row r="100" spans="1:10" x14ac:dyDescent="0.25">
      <c r="A100" s="64" t="s">
        <v>69</v>
      </c>
      <c r="B100" s="72" t="s">
        <v>41</v>
      </c>
      <c r="C100" s="38"/>
      <c r="D100" s="24" t="s">
        <v>38</v>
      </c>
      <c r="E100" s="9"/>
      <c r="F100" s="24">
        <v>2</v>
      </c>
      <c r="G100" s="25" t="str">
        <f t="shared" si="3"/>
        <v/>
      </c>
    </row>
    <row r="101" spans="1:10" x14ac:dyDescent="0.25">
      <c r="A101" s="63"/>
      <c r="B101" s="71"/>
      <c r="C101" s="39"/>
      <c r="D101" s="19" t="s">
        <v>39</v>
      </c>
      <c r="E101" s="10"/>
      <c r="F101" s="19">
        <v>6</v>
      </c>
      <c r="G101" s="26" t="str">
        <f t="shared" si="3"/>
        <v/>
      </c>
    </row>
    <row r="102" spans="1:10" x14ac:dyDescent="0.25">
      <c r="A102" s="62" t="s">
        <v>70</v>
      </c>
      <c r="B102" s="70" t="s">
        <v>41</v>
      </c>
      <c r="C102" s="38"/>
      <c r="D102" s="24" t="s">
        <v>38</v>
      </c>
      <c r="E102" s="9"/>
      <c r="F102" s="24">
        <v>4</v>
      </c>
      <c r="G102" s="25" t="str">
        <f t="shared" si="3"/>
        <v/>
      </c>
    </row>
    <row r="103" spans="1:10" x14ac:dyDescent="0.25">
      <c r="A103" s="63"/>
      <c r="B103" s="71"/>
      <c r="C103" s="39"/>
      <c r="D103" s="19" t="s">
        <v>39</v>
      </c>
      <c r="E103" s="10"/>
      <c r="F103" s="19">
        <v>8</v>
      </c>
      <c r="G103" s="26" t="str">
        <f t="shared" si="3"/>
        <v/>
      </c>
    </row>
    <row r="104" spans="1:10" x14ac:dyDescent="0.25">
      <c r="A104" s="64" t="s">
        <v>71</v>
      </c>
      <c r="B104" s="72" t="s">
        <v>41</v>
      </c>
      <c r="C104" s="38"/>
      <c r="D104" s="24" t="s">
        <v>38</v>
      </c>
      <c r="E104" s="9"/>
      <c r="F104" s="24">
        <v>4</v>
      </c>
      <c r="G104" s="25" t="str">
        <f t="shared" si="3"/>
        <v/>
      </c>
    </row>
    <row r="105" spans="1:10" x14ac:dyDescent="0.25">
      <c r="A105" s="63"/>
      <c r="B105" s="71"/>
      <c r="C105" s="39"/>
      <c r="D105" s="19" t="s">
        <v>39</v>
      </c>
      <c r="E105" s="10"/>
      <c r="F105" s="19">
        <v>2</v>
      </c>
      <c r="G105" s="26" t="str">
        <f t="shared" si="3"/>
        <v/>
      </c>
    </row>
    <row r="106" spans="1:10" x14ac:dyDescent="0.25">
      <c r="A106" s="62" t="s">
        <v>72</v>
      </c>
      <c r="B106" s="70" t="s">
        <v>41</v>
      </c>
      <c r="C106" s="38"/>
      <c r="D106" s="24" t="s">
        <v>38</v>
      </c>
      <c r="E106" s="9"/>
      <c r="F106" s="24">
        <v>2</v>
      </c>
      <c r="G106" s="25" t="str">
        <f t="shared" ref="G106:G118" si="4">IF(E106="","",F106*E106)</f>
        <v/>
      </c>
    </row>
    <row r="107" spans="1:10" x14ac:dyDescent="0.25">
      <c r="A107" s="63"/>
      <c r="B107" s="71"/>
      <c r="C107" s="39"/>
      <c r="D107" s="19" t="s">
        <v>39</v>
      </c>
      <c r="E107" s="10"/>
      <c r="F107" s="19">
        <v>8</v>
      </c>
      <c r="G107" s="26" t="str">
        <f t="shared" si="4"/>
        <v/>
      </c>
    </row>
    <row r="108" spans="1:10" x14ac:dyDescent="0.25">
      <c r="A108" s="64" t="s">
        <v>73</v>
      </c>
      <c r="B108" s="72" t="s">
        <v>41</v>
      </c>
      <c r="C108" s="38"/>
      <c r="D108" s="24" t="s">
        <v>38</v>
      </c>
      <c r="E108" s="9"/>
      <c r="F108" s="24">
        <v>2</v>
      </c>
      <c r="G108" s="25" t="str">
        <f t="shared" si="4"/>
        <v/>
      </c>
      <c r="J108" s="29"/>
    </row>
    <row r="109" spans="1:10" x14ac:dyDescent="0.25">
      <c r="A109" s="69"/>
      <c r="B109" s="73"/>
      <c r="C109" s="42"/>
      <c r="D109" s="37" t="s">
        <v>39</v>
      </c>
      <c r="E109" s="11"/>
      <c r="F109" s="37">
        <v>1</v>
      </c>
      <c r="G109" s="43" t="str">
        <f t="shared" si="4"/>
        <v/>
      </c>
    </row>
    <row r="110" spans="1:10" ht="15.75" customHeight="1" x14ac:dyDescent="0.25">
      <c r="A110" s="65" t="s">
        <v>90</v>
      </c>
      <c r="B110" s="66"/>
      <c r="C110" s="66"/>
      <c r="D110" s="66"/>
      <c r="E110" s="66"/>
      <c r="F110" s="66"/>
      <c r="G110" s="44">
        <f>SUM(G39:G109)</f>
        <v>0</v>
      </c>
    </row>
    <row r="111" spans="1:10" ht="15.75" customHeight="1" thickBot="1" x14ac:dyDescent="0.3">
      <c r="A111" s="67" t="s">
        <v>91</v>
      </c>
      <c r="B111" s="68"/>
      <c r="C111" s="68"/>
      <c r="D111" s="68"/>
      <c r="E111" s="68"/>
      <c r="F111" s="68"/>
      <c r="G111" s="45">
        <v>12</v>
      </c>
    </row>
    <row r="112" spans="1:10" ht="15.75" thickBot="1" x14ac:dyDescent="0.3">
      <c r="A112" s="60" t="s">
        <v>74</v>
      </c>
      <c r="B112" s="49"/>
      <c r="C112" s="49"/>
      <c r="D112" s="49"/>
      <c r="E112" s="49"/>
      <c r="F112" s="61"/>
      <c r="G112" s="36">
        <f>G110*G111</f>
        <v>0</v>
      </c>
    </row>
    <row r="113" spans="1:10" ht="15.75" thickBot="1" x14ac:dyDescent="0.3"/>
    <row r="114" spans="1:10" ht="19.5" customHeight="1" x14ac:dyDescent="0.25">
      <c r="A114" s="79" t="s">
        <v>75</v>
      </c>
      <c r="B114" s="80"/>
      <c r="C114" s="81"/>
      <c r="D114" s="81"/>
      <c r="E114" s="81"/>
      <c r="F114" s="81"/>
      <c r="G114" s="82"/>
    </row>
    <row r="115" spans="1:10" ht="50.25" customHeight="1" x14ac:dyDescent="0.25">
      <c r="A115" s="18" t="s">
        <v>20</v>
      </c>
      <c r="B115" s="77" t="s">
        <v>76</v>
      </c>
      <c r="C115" s="55"/>
      <c r="D115" s="55"/>
      <c r="E115" s="55"/>
      <c r="F115" s="55"/>
      <c r="G115" s="78"/>
    </row>
    <row r="116" spans="1:10" x14ac:dyDescent="0.25">
      <c r="A116" s="20" t="s">
        <v>22</v>
      </c>
      <c r="B116" s="85" t="s">
        <v>23</v>
      </c>
      <c r="C116" s="93"/>
      <c r="D116" s="94"/>
      <c r="E116" s="21" t="s">
        <v>24</v>
      </c>
      <c r="F116" s="21" t="s">
        <v>25</v>
      </c>
      <c r="G116" s="22" t="s">
        <v>26</v>
      </c>
    </row>
    <row r="117" spans="1:10" x14ac:dyDescent="0.25">
      <c r="A117" s="40"/>
      <c r="B117" s="95" t="s">
        <v>77</v>
      </c>
      <c r="C117" s="96"/>
      <c r="D117" s="97"/>
      <c r="E117" s="9"/>
      <c r="F117" s="19">
        <v>200</v>
      </c>
      <c r="G117" s="26" t="str">
        <f t="shared" si="4"/>
        <v/>
      </c>
    </row>
    <row r="118" spans="1:10" ht="15.75" thickBot="1" x14ac:dyDescent="0.3">
      <c r="A118" s="41"/>
      <c r="B118" s="59" t="s">
        <v>78</v>
      </c>
      <c r="C118" s="59"/>
      <c r="D118" s="59"/>
      <c r="E118" s="11"/>
      <c r="F118" s="27">
        <v>50</v>
      </c>
      <c r="G118" s="28" t="str">
        <f t="shared" si="4"/>
        <v/>
      </c>
      <c r="J118" s="29"/>
    </row>
    <row r="119" spans="1:10" ht="15.75" thickBot="1" x14ac:dyDescent="0.3">
      <c r="A119" s="48" t="s">
        <v>79</v>
      </c>
      <c r="B119" s="49"/>
      <c r="C119" s="49"/>
      <c r="D119" s="50"/>
      <c r="E119" s="50"/>
      <c r="F119" s="50"/>
      <c r="G119" s="30">
        <f>SUM(G117:G118)</f>
        <v>0</v>
      </c>
    </row>
    <row r="120" spans="1:10" ht="15.75" thickBot="1" x14ac:dyDescent="0.3"/>
    <row r="121" spans="1:10" ht="23.25" customHeight="1" x14ac:dyDescent="0.25">
      <c r="A121" s="79" t="s">
        <v>80</v>
      </c>
      <c r="B121" s="80"/>
      <c r="C121" s="81"/>
      <c r="D121" s="81"/>
      <c r="E121" s="81"/>
      <c r="F121" s="81"/>
      <c r="G121" s="82"/>
    </row>
    <row r="122" spans="1:10" ht="30" x14ac:dyDescent="0.25">
      <c r="A122" s="85" t="s">
        <v>81</v>
      </c>
      <c r="B122" s="86"/>
      <c r="C122" s="86"/>
      <c r="D122" s="86"/>
      <c r="E122" s="86"/>
      <c r="F122" s="87"/>
      <c r="G122" s="22" t="s">
        <v>82</v>
      </c>
    </row>
    <row r="123" spans="1:10" x14ac:dyDescent="0.25">
      <c r="A123" s="51" t="str">
        <f>A11</f>
        <v>Totaal gewogen eenmalige startkosten</v>
      </c>
      <c r="B123" s="52"/>
      <c r="C123" s="52"/>
      <c r="D123" s="52"/>
      <c r="E123" s="52"/>
      <c r="F123" s="53"/>
      <c r="G123" s="25">
        <f>G11</f>
        <v>0</v>
      </c>
    </row>
    <row r="124" spans="1:10" x14ac:dyDescent="0.25">
      <c r="A124" s="54" t="str">
        <f>A19</f>
        <v>Totaal gewogen opslag  eenmalige kosten aanschaf bij Fabrikant</v>
      </c>
      <c r="B124" s="55"/>
      <c r="C124" s="55"/>
      <c r="D124" s="55"/>
      <c r="E124" s="55"/>
      <c r="F124" s="55"/>
      <c r="G124" s="26">
        <f>G19</f>
        <v>0</v>
      </c>
    </row>
    <row r="125" spans="1:10" x14ac:dyDescent="0.25">
      <c r="A125" s="56" t="str">
        <f>A25</f>
        <v>Totaal gewogen opslag terugkerende kosten vanuit Fabrikant</v>
      </c>
      <c r="B125" s="55"/>
      <c r="C125" s="55"/>
      <c r="D125" s="55"/>
      <c r="E125" s="55"/>
      <c r="F125" s="55"/>
      <c r="G125" s="25">
        <f>G25</f>
        <v>0</v>
      </c>
    </row>
    <row r="126" spans="1:10" x14ac:dyDescent="0.25">
      <c r="A126" s="54" t="str">
        <f>A35</f>
        <v>Totaal gewogen vaste maandelijkse onderhoudskosten Opdrachtnemer</v>
      </c>
      <c r="B126" s="55"/>
      <c r="C126" s="55"/>
      <c r="D126" s="55"/>
      <c r="E126" s="55"/>
      <c r="F126" s="55"/>
      <c r="G126" s="26">
        <f>G35</f>
        <v>0</v>
      </c>
    </row>
    <row r="127" spans="1:10" x14ac:dyDescent="0.25">
      <c r="A127" s="57" t="str">
        <f>A112</f>
        <v>Totaal gewogen onderhoudskosten Opdrachtnemer per Netwerkapparaat per Service Level</v>
      </c>
      <c r="B127" s="55"/>
      <c r="C127" s="55"/>
      <c r="D127" s="55"/>
      <c r="E127" s="55"/>
      <c r="F127" s="55"/>
      <c r="G127" s="25">
        <f>G112</f>
        <v>0</v>
      </c>
    </row>
    <row r="128" spans="1:10" ht="15.75" thickBot="1" x14ac:dyDescent="0.3">
      <c r="A128" s="58" t="str">
        <f>A119</f>
        <v>Totaal gewogen Uurtarieven Speciale Diensten</v>
      </c>
      <c r="B128" s="59"/>
      <c r="C128" s="59"/>
      <c r="D128" s="59"/>
      <c r="E128" s="59"/>
      <c r="F128" s="59"/>
      <c r="G128" s="26">
        <f>G119</f>
        <v>0</v>
      </c>
      <c r="J128" s="29"/>
    </row>
    <row r="129" spans="1:7" ht="15.75" thickBot="1" x14ac:dyDescent="0.3">
      <c r="A129" s="48" t="s">
        <v>80</v>
      </c>
      <c r="B129" s="49"/>
      <c r="C129" s="49"/>
      <c r="D129" s="50"/>
      <c r="E129" s="50"/>
      <c r="F129" s="50"/>
      <c r="G129" s="30">
        <f>SUM(G123:G128)</f>
        <v>0</v>
      </c>
    </row>
  </sheetData>
  <sheetProtection algorithmName="SHA-512" hashValue="n9JeQrjO0UzjXJ2WZFEjwsa2DlSPrS+CQS9I8gVIYbkFZuPMzUD9B2PSUpg3QF0ggUHkNDa1qmUvChO+XWx+EA==" saltValue="mKjA8sbvOnOpdWPVk6RAlA==" spinCount="100000" sheet="1" objects="1" scenarios="1"/>
  <sortState xmlns:xlrd2="http://schemas.microsoft.com/office/spreadsheetml/2017/richdata2" ref="A40:C81">
    <sortCondition ref="A40:A81"/>
  </sortState>
  <mergeCells count="118">
    <mergeCell ref="B72:B73"/>
    <mergeCell ref="A54:A55"/>
    <mergeCell ref="B92:B93"/>
    <mergeCell ref="B94:B95"/>
    <mergeCell ref="B96:B97"/>
    <mergeCell ref="B98:B99"/>
    <mergeCell ref="B100:B101"/>
    <mergeCell ref="A72:A73"/>
    <mergeCell ref="B90:B91"/>
    <mergeCell ref="B58:B59"/>
    <mergeCell ref="B60:B61"/>
    <mergeCell ref="B62:B63"/>
    <mergeCell ref="B64:B65"/>
    <mergeCell ref="B66:B67"/>
    <mergeCell ref="A64:A65"/>
    <mergeCell ref="A66:A67"/>
    <mergeCell ref="A68:A69"/>
    <mergeCell ref="A70:A71"/>
    <mergeCell ref="A80:A81"/>
    <mergeCell ref="A82:A83"/>
    <mergeCell ref="B86:B87"/>
    <mergeCell ref="B88:B89"/>
    <mergeCell ref="A76:A77"/>
    <mergeCell ref="A78:A79"/>
    <mergeCell ref="B70:B71"/>
    <mergeCell ref="B29:D29"/>
    <mergeCell ref="B30:D30"/>
    <mergeCell ref="B76:B77"/>
    <mergeCell ref="B78:B79"/>
    <mergeCell ref="A46:A47"/>
    <mergeCell ref="A48:A49"/>
    <mergeCell ref="A50:A51"/>
    <mergeCell ref="A52:A53"/>
    <mergeCell ref="B31:D31"/>
    <mergeCell ref="B32:D32"/>
    <mergeCell ref="B33:D33"/>
    <mergeCell ref="B34:D34"/>
    <mergeCell ref="A40:A41"/>
    <mergeCell ref="A42:A43"/>
    <mergeCell ref="A44:A45"/>
    <mergeCell ref="B40:B41"/>
    <mergeCell ref="B42:B43"/>
    <mergeCell ref="A35:F35"/>
    <mergeCell ref="A60:A61"/>
    <mergeCell ref="A62:A63"/>
    <mergeCell ref="B46:B47"/>
    <mergeCell ref="B44:B45"/>
    <mergeCell ref="B48:B49"/>
    <mergeCell ref="B50:B51"/>
    <mergeCell ref="B118:D118"/>
    <mergeCell ref="B116:D116"/>
    <mergeCell ref="B117:D117"/>
    <mergeCell ref="A122:F122"/>
    <mergeCell ref="B38:G38"/>
    <mergeCell ref="A37:G37"/>
    <mergeCell ref="A121:G121"/>
    <mergeCell ref="A114:G114"/>
    <mergeCell ref="B115:G115"/>
    <mergeCell ref="A119:F119"/>
    <mergeCell ref="B68:B69"/>
    <mergeCell ref="A74:A75"/>
    <mergeCell ref="B74:B75"/>
    <mergeCell ref="A84:A85"/>
    <mergeCell ref="A86:A87"/>
    <mergeCell ref="A88:A89"/>
    <mergeCell ref="B80:B81"/>
    <mergeCell ref="B82:B83"/>
    <mergeCell ref="B84:B85"/>
    <mergeCell ref="B52:B53"/>
    <mergeCell ref="B54:B55"/>
    <mergeCell ref="B56:B57"/>
    <mergeCell ref="A56:A57"/>
    <mergeCell ref="A58:A59"/>
    <mergeCell ref="A1:G1"/>
    <mergeCell ref="B4:G4"/>
    <mergeCell ref="A3:G3"/>
    <mergeCell ref="A27:G27"/>
    <mergeCell ref="B28:G28"/>
    <mergeCell ref="A11:F11"/>
    <mergeCell ref="A21:G21"/>
    <mergeCell ref="B22:G22"/>
    <mergeCell ref="A13:G13"/>
    <mergeCell ref="B14:G14"/>
    <mergeCell ref="A19:F19"/>
    <mergeCell ref="A25:F25"/>
    <mergeCell ref="B6:D6"/>
    <mergeCell ref="B5:D5"/>
    <mergeCell ref="B7:D7"/>
    <mergeCell ref="B8:D8"/>
    <mergeCell ref="B9:D9"/>
    <mergeCell ref="B10:D10"/>
    <mergeCell ref="B15:D15"/>
    <mergeCell ref="B23:D23"/>
    <mergeCell ref="B24:D24"/>
    <mergeCell ref="A129:F129"/>
    <mergeCell ref="A123:F123"/>
    <mergeCell ref="A124:F124"/>
    <mergeCell ref="A125:F125"/>
    <mergeCell ref="A126:F126"/>
    <mergeCell ref="A127:F127"/>
    <mergeCell ref="A128:F128"/>
    <mergeCell ref="A112:F112"/>
    <mergeCell ref="A90:A91"/>
    <mergeCell ref="A92:A93"/>
    <mergeCell ref="A94:A95"/>
    <mergeCell ref="A96:A97"/>
    <mergeCell ref="A98:A99"/>
    <mergeCell ref="A100:A101"/>
    <mergeCell ref="A102:A103"/>
    <mergeCell ref="A104:A105"/>
    <mergeCell ref="A110:F110"/>
    <mergeCell ref="A111:F111"/>
    <mergeCell ref="A106:A107"/>
    <mergeCell ref="A108:A109"/>
    <mergeCell ref="B102:B103"/>
    <mergeCell ref="B104:B105"/>
    <mergeCell ref="B106:B107"/>
    <mergeCell ref="B108:B109"/>
  </mergeCells>
  <conditionalFormatting sqref="E17">
    <cfRule type="expression" dxfId="1" priority="2">
      <formula>$E$17&gt;$E$16</formula>
    </cfRule>
  </conditionalFormatting>
  <conditionalFormatting sqref="E18">
    <cfRule type="expression" dxfId="0" priority="1">
      <formula>$E$18&gt;$E$17</formula>
    </cfRule>
  </conditionalFormatting>
  <pageMargins left="0.43307086614173229" right="0.43307086614173229"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F45524E7ECB004E96523D5C8A899EC3" ma:contentTypeVersion="13" ma:contentTypeDescription="Een nieuw document maken." ma:contentTypeScope="" ma:versionID="8f33112598e95383980dc49708be7c57">
  <xsd:schema xmlns:xsd="http://www.w3.org/2001/XMLSchema" xmlns:xs="http://www.w3.org/2001/XMLSchema" xmlns:p="http://schemas.microsoft.com/office/2006/metadata/properties" xmlns:ns2="6e495457-281e-403f-ae82-3d9172c11b88" xmlns:ns3="5680118d-af08-4f82-b894-c0f401ac181c" targetNamespace="http://schemas.microsoft.com/office/2006/metadata/properties" ma:root="true" ma:fieldsID="c2fc1896b5e867e4d244128619b3e9c1" ns2:_="" ns3:_="">
    <xsd:import namespace="6e495457-281e-403f-ae82-3d9172c11b88"/>
    <xsd:import namespace="5680118d-af08-4f82-b894-c0f401ac181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495457-281e-403f-ae82-3d9172c11b88"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15" nillable="true" ma:displayName="Taxonomy Catch All Column" ma:hidden="true" ma:list="{ebc7ee53-9881-4003-ac9c-a463b25e148a}" ma:internalName="TaxCatchAll" ma:showField="CatchAllData" ma:web="6e495457-281e-403f-ae82-3d9172c11b8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680118d-af08-4f82-b894-c0f401ac181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090a0e23-2270-4081-893d-4dbd8040e893"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e495457-281e-403f-ae82-3d9172c11b88" xsi:nil="true"/>
    <lcf76f155ced4ddcb4097134ff3c332f xmlns="5680118d-af08-4f82-b894-c0f401ac181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E75644-356A-4161-91AD-27C0E951E6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495457-281e-403f-ae82-3d9172c11b88"/>
    <ds:schemaRef ds:uri="5680118d-af08-4f82-b894-c0f401ac18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FAF8F68-C830-425F-B7BD-12446258436F}">
  <ds:schemaRefs>
    <ds:schemaRef ds:uri="http://purl.org/dc/terms/"/>
    <ds:schemaRef ds:uri="http://schemas.microsoft.com/office/2006/documentManagement/types"/>
    <ds:schemaRef ds:uri="http://schemas.microsoft.com/office/2006/metadata/properties"/>
    <ds:schemaRef ds:uri="http://www.w3.org/XML/1998/namespace"/>
    <ds:schemaRef ds:uri="http://purl.org/dc/elements/1.1/"/>
    <ds:schemaRef ds:uri="http://purl.org/dc/dcmitype/"/>
    <ds:schemaRef ds:uri="5680118d-af08-4f82-b894-c0f401ac181c"/>
    <ds:schemaRef ds:uri="http://schemas.microsoft.com/office/infopath/2007/PartnerControls"/>
    <ds:schemaRef ds:uri="http://schemas.openxmlformats.org/package/2006/metadata/core-properties"/>
    <ds:schemaRef ds:uri="6e495457-281e-403f-ae82-3d9172c11b88"/>
  </ds:schemaRefs>
</ds:datastoreItem>
</file>

<file path=customXml/itemProps3.xml><?xml version="1.0" encoding="utf-8"?>
<ds:datastoreItem xmlns:ds="http://schemas.openxmlformats.org/officeDocument/2006/customXml" ds:itemID="{1C41F04A-8A8E-4A58-B0AC-497169D271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Invulinstructie</vt:lpstr>
      <vt:lpstr>Prijzenblad</vt:lpstr>
      <vt:lpstr>Invulinstructie!Afdrukbereik</vt:lpstr>
      <vt:lpstr>Prijzenblad!Afdrukbereik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Artjan Wouters</dc:creator>
  <cp:keywords/>
  <dc:description/>
  <cp:lastModifiedBy>Artjan Wouters</cp:lastModifiedBy>
  <cp:revision/>
  <cp:lastPrinted>2024-08-22T13:52:26Z</cp:lastPrinted>
  <dcterms:created xsi:type="dcterms:W3CDTF">2024-07-19T07:08:34Z</dcterms:created>
  <dcterms:modified xsi:type="dcterms:W3CDTF">2024-09-13T09:36:19Z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0x0101005F45524E7ECB004E96523D5C8A899EC3</vt:lpwstr>
  </property>
  <property fmtid="{D5CDD505-2E9C-101B-9397-08002B2CF9AE}" pid="3" name="MediaServiceImageTags">
    <vt:lpwstr/>
  </property>
</Properties>
</file>