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machielse_hollandinkoopprofessionals_nl/Documents/Bureaublad/IGOM/NvI/"/>
    </mc:Choice>
  </mc:AlternateContent>
  <xr:revisionPtr revIDLastSave="0" documentId="8_{F5926948-B5F3-493E-9838-F8EA4E666F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jzenblad" sheetId="6" r:id="rId1"/>
    <sheet name="invulmodellen uitzend en payrol" sheetId="5" r:id="rId2"/>
    <sheet name="Doelstellingspercentage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ny7QkSeEm4lJHI/HReDP7g57IXL4+D6GW/6BVEa/7eA="/>
    </ext>
  </extLst>
</workbook>
</file>

<file path=xl/calcChain.xml><?xml version="1.0" encoding="utf-8"?>
<calcChain xmlns="http://schemas.openxmlformats.org/spreadsheetml/2006/main">
  <c r="W19" i="5" l="1"/>
  <c r="R19" i="5"/>
  <c r="M19" i="5"/>
  <c r="H19" i="5"/>
  <c r="W17" i="5"/>
  <c r="R17" i="5"/>
  <c r="M17" i="5"/>
  <c r="H17" i="5"/>
  <c r="W66" i="5"/>
  <c r="V66" i="5"/>
  <c r="R66" i="5"/>
  <c r="Q66" i="5"/>
  <c r="M66" i="5"/>
  <c r="L66" i="5"/>
  <c r="G66" i="5"/>
  <c r="H66" i="5"/>
  <c r="C66" i="5"/>
  <c r="B66" i="5"/>
  <c r="B43" i="6"/>
  <c r="C43" i="6" s="1"/>
  <c r="J38" i="6" s="1"/>
  <c r="J33" i="6"/>
  <c r="J32" i="6"/>
  <c r="J34" i="6" s="1"/>
  <c r="J31" i="6"/>
  <c r="J27" i="6"/>
  <c r="J26" i="6"/>
  <c r="J25" i="6"/>
  <c r="J20" i="6"/>
  <c r="J19" i="6"/>
  <c r="J10" i="6"/>
  <c r="J9" i="6"/>
  <c r="V94" i="5"/>
  <c r="Q94" i="5"/>
  <c r="L94" i="5"/>
  <c r="G94" i="5"/>
  <c r="B94" i="5"/>
  <c r="W87" i="5"/>
  <c r="V87" i="5"/>
  <c r="V21" i="5" s="1"/>
  <c r="R87" i="5"/>
  <c r="Q87" i="5"/>
  <c r="Q21" i="5" s="1"/>
  <c r="M87" i="5"/>
  <c r="L87" i="5"/>
  <c r="L21" i="5" s="1"/>
  <c r="H87" i="5"/>
  <c r="G87" i="5"/>
  <c r="G21" i="5" s="1"/>
  <c r="C87" i="5"/>
  <c r="B87" i="5"/>
  <c r="W81" i="5"/>
  <c r="V81" i="5"/>
  <c r="V19" i="5" s="1"/>
  <c r="R81" i="5"/>
  <c r="Q81" i="5"/>
  <c r="M81" i="5"/>
  <c r="L81" i="5"/>
  <c r="L19" i="5" s="1"/>
  <c r="H81" i="5"/>
  <c r="G81" i="5"/>
  <c r="G19" i="5" s="1"/>
  <c r="C81" i="5"/>
  <c r="B81" i="5"/>
  <c r="W56" i="5"/>
  <c r="V56" i="5"/>
  <c r="R56" i="5"/>
  <c r="Q56" i="5"/>
  <c r="M56" i="5"/>
  <c r="L56" i="5"/>
  <c r="H56" i="5"/>
  <c r="G56" i="5"/>
  <c r="C56" i="5"/>
  <c r="B56" i="5"/>
  <c r="W34" i="5"/>
  <c r="W35" i="5" s="1"/>
  <c r="R34" i="5"/>
  <c r="R35" i="5" s="1"/>
  <c r="M34" i="5"/>
  <c r="M35" i="5" s="1"/>
  <c r="H34" i="5"/>
  <c r="H35" i="5" s="1"/>
  <c r="C34" i="5"/>
  <c r="C35" i="5" s="1"/>
  <c r="W11" i="5"/>
  <c r="W12" i="5" s="1"/>
  <c r="R11" i="5"/>
  <c r="R12" i="5" s="1"/>
  <c r="M11" i="5"/>
  <c r="M12" i="5" s="1"/>
  <c r="H11" i="5"/>
  <c r="H12" i="5" s="1"/>
  <c r="C11" i="5"/>
  <c r="C12" i="5" s="1"/>
  <c r="J28" i="6" l="1"/>
  <c r="M13" i="5"/>
  <c r="M14" i="5" s="1"/>
  <c r="M36" i="5"/>
  <c r="M37" i="5" s="1"/>
  <c r="C36" i="5"/>
  <c r="C37" i="5" s="1"/>
  <c r="R13" i="5"/>
  <c r="R14" i="5" s="1"/>
  <c r="H36" i="5"/>
  <c r="H37" i="5" s="1"/>
  <c r="W13" i="5"/>
  <c r="W14" i="5" s="1"/>
  <c r="R36" i="5"/>
  <c r="R37" i="5" s="1"/>
  <c r="W36" i="5"/>
  <c r="W37" i="5" s="1"/>
  <c r="C13" i="5"/>
  <c r="C14" i="5" s="1"/>
  <c r="H13" i="5"/>
  <c r="H14" i="5" s="1"/>
  <c r="F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W38" i="5" l="1"/>
  <c r="W39" i="5" s="1"/>
  <c r="R38" i="5"/>
  <c r="R39" i="5" s="1"/>
  <c r="W15" i="5"/>
  <c r="W16" i="5"/>
  <c r="M38" i="5"/>
  <c r="M39" i="5" s="1"/>
  <c r="H38" i="5"/>
  <c r="H39" i="5" s="1"/>
  <c r="R15" i="5"/>
  <c r="R16" i="5" s="1"/>
  <c r="H15" i="5"/>
  <c r="H16" i="5" s="1"/>
  <c r="M15" i="5"/>
  <c r="M16" i="5" s="1"/>
  <c r="C15" i="5"/>
  <c r="C16" i="5" s="1"/>
  <c r="C17" i="5" s="1"/>
  <c r="C38" i="5"/>
  <c r="C39" i="5" s="1"/>
  <c r="G24" i="3"/>
  <c r="M18" i="5" l="1"/>
  <c r="H18" i="5"/>
  <c r="R18" i="5"/>
  <c r="W18" i="5"/>
  <c r="C18" i="5"/>
  <c r="C19" i="5" s="1"/>
  <c r="C40" i="5"/>
  <c r="C41" i="5" s="1"/>
  <c r="R40" i="5"/>
  <c r="R41" i="5" s="1"/>
  <c r="H40" i="5"/>
  <c r="H41" i="5" s="1"/>
  <c r="W40" i="5"/>
  <c r="W41" i="5" s="1"/>
  <c r="M40" i="5"/>
  <c r="M41" i="5" s="1"/>
  <c r="W20" i="5" l="1"/>
  <c r="R20" i="5"/>
  <c r="H20" i="5"/>
  <c r="H21" i="5" s="1"/>
  <c r="H23" i="5" s="1"/>
  <c r="H27" i="5" s="1"/>
  <c r="I27" i="5" s="1"/>
  <c r="H6" i="6" s="1"/>
  <c r="J6" i="6" s="1"/>
  <c r="M20" i="5"/>
  <c r="W21" i="5"/>
  <c r="W23" i="5" s="1"/>
  <c r="W27" i="5" s="1"/>
  <c r="X27" i="5" s="1"/>
  <c r="H17" i="6" s="1"/>
  <c r="J17" i="6" s="1"/>
  <c r="H42" i="5"/>
  <c r="H44" i="5" s="1"/>
  <c r="H48" i="5" s="1"/>
  <c r="I48" i="5" s="1"/>
  <c r="C42" i="5"/>
  <c r="C44" i="5" s="1"/>
  <c r="C48" i="5" s="1"/>
  <c r="D48" i="5" s="1"/>
  <c r="R42" i="5"/>
  <c r="R44" i="5" s="1"/>
  <c r="R48" i="5" s="1"/>
  <c r="S48" i="5" s="1"/>
  <c r="M42" i="5"/>
  <c r="M44" i="5" s="1"/>
  <c r="M48" i="5" s="1"/>
  <c r="N48" i="5" s="1"/>
  <c r="R21" i="5"/>
  <c r="R23" i="5" s="1"/>
  <c r="R27" i="5" s="1"/>
  <c r="S27" i="5" s="1"/>
  <c r="H16" i="6" s="1"/>
  <c r="J16" i="6" s="1"/>
  <c r="W42" i="5"/>
  <c r="W44" i="5" s="1"/>
  <c r="W48" i="5" s="1"/>
  <c r="X48" i="5" s="1"/>
  <c r="M21" i="5"/>
  <c r="M23" i="5" s="1"/>
  <c r="M27" i="5" s="1"/>
  <c r="N27" i="5" s="1"/>
  <c r="H7" i="6" s="1"/>
  <c r="J7" i="6" s="1"/>
  <c r="J21" i="6" l="1"/>
  <c r="C20" i="5"/>
  <c r="C21" i="5" l="1"/>
  <c r="C23" i="5" s="1"/>
  <c r="C27" i="5" s="1"/>
  <c r="D27" i="5" s="1"/>
  <c r="H5" i="6" s="1"/>
  <c r="J5" i="6" s="1"/>
  <c r="J11" i="6" s="1"/>
  <c r="J37" i="6" s="1"/>
  <c r="J40" i="6" s="1"/>
</calcChain>
</file>

<file path=xl/sharedStrings.xml><?xml version="1.0" encoding="utf-8"?>
<sst xmlns="http://schemas.openxmlformats.org/spreadsheetml/2006/main" count="482" uniqueCount="87">
  <si>
    <t>Alleen de gele cellen invullen</t>
  </si>
  <si>
    <t>Uitzenden</t>
  </si>
  <si>
    <t>Loonsomfactor</t>
  </si>
  <si>
    <t>Loonsomfactor t.b.v.beoordeling</t>
  </si>
  <si>
    <t>Indicatieve som bruto uurloon basisduur raamovereenkomst</t>
  </si>
  <si>
    <t xml:space="preserve">Kosten basisduur Raamovereenkomst </t>
  </si>
  <si>
    <t>Fase</t>
  </si>
  <si>
    <t>A (1/2)</t>
  </si>
  <si>
    <t>B 3</t>
  </si>
  <si>
    <t>C 4</t>
  </si>
  <si>
    <t>Geschatte uren basisduur raamovereenkomst (2 jr)</t>
  </si>
  <si>
    <t>MSP (incl VMS en RMC)</t>
  </si>
  <si>
    <t>Scholingsbijdrage per uur</t>
  </si>
  <si>
    <t>Totaal</t>
  </si>
  <si>
    <t>Payroll</t>
  </si>
  <si>
    <t>Op basis van contracturen</t>
  </si>
  <si>
    <t>Op basis van werkuren</t>
  </si>
  <si>
    <t>scholingsbijdrage per uur</t>
  </si>
  <si>
    <t>Detachering</t>
  </si>
  <si>
    <t xml:space="preserve">Geschatte uren basisduur raamovereenkomst </t>
  </si>
  <si>
    <t>MSP (inc VMS en RMC)</t>
  </si>
  <si>
    <t>1e contract max.12 maanden</t>
  </si>
  <si>
    <t xml:space="preserve">bij verlenging 2e contract of na 12 maanden </t>
  </si>
  <si>
    <t>ZZP</t>
  </si>
  <si>
    <t>1e contract  max. 12 maanden</t>
  </si>
  <si>
    <t>Totaal kosten</t>
  </si>
  <si>
    <t>Ratecard doelstelling niet behaald</t>
  </si>
  <si>
    <t>Totaal Inschrijfprijs/ beoordelingsprijs</t>
  </si>
  <si>
    <t>gemiddelde doelstellingspercentage</t>
  </si>
  <si>
    <t>gemiddelde doelstellingspercentage niet behaald</t>
  </si>
  <si>
    <t>Fictief inhuurvolume Detachering/ZZP</t>
  </si>
  <si>
    <t>Ratecard doelstelling (gewogen) (100%-doelstellingspercentage)</t>
  </si>
  <si>
    <t>Graag alle groen gearceerde velden invullen</t>
  </si>
  <si>
    <t>LET OP: betreft CAO Gemeenten (kostprijs op basis van cao waterschappen en CAO SGA zullen op basis van deze opgave tijdens implementatie worden bepaald)</t>
  </si>
  <si>
    <t>CAO Gemeenten</t>
  </si>
  <si>
    <t>Payroll CAO Gemeenten</t>
  </si>
  <si>
    <t>Kostprijsberekening 2024 
ABU Fase A , NBBU fase 1,2 met beding</t>
  </si>
  <si>
    <t>Kostprijsberekening 2024 
ABU Fase B, NBBU fase 3</t>
  </si>
  <si>
    <t>Kostprijsberekening 2024 
ABU Fase C, NBBU fase 4</t>
  </si>
  <si>
    <t>Kostprijsberekening 2024
payroll op basis van contracturen
zonder transitievergoeding</t>
  </si>
  <si>
    <t>Kostprijsberekening 2024
payroll op basis van werk uren
zonder transitievergoeding</t>
  </si>
  <si>
    <t>Administratief personeel</t>
  </si>
  <si>
    <t>100% uren</t>
  </si>
  <si>
    <t>%</t>
  </si>
  <si>
    <t>Brutobasisuurloon</t>
  </si>
  <si>
    <t>PAWW</t>
  </si>
  <si>
    <t xml:space="preserve"> +</t>
  </si>
  <si>
    <t xml:space="preserve"> </t>
  </si>
  <si>
    <t>Reserveringen</t>
  </si>
  <si>
    <t>Vakantiebijslag</t>
  </si>
  <si>
    <t>Inlener cao overig</t>
  </si>
  <si>
    <t>Werkgeverslasten</t>
  </si>
  <si>
    <t>Loondoorbetaling</t>
  </si>
  <si>
    <t>Kostprijs</t>
  </si>
  <si>
    <t>Procentuele marge</t>
  </si>
  <si>
    <t>Omrekeningfactor</t>
  </si>
  <si>
    <t>ORT uren</t>
  </si>
  <si>
    <t>Opbouw looncompenenten</t>
  </si>
  <si>
    <t>ORT</t>
  </si>
  <si>
    <t>Overzicht reserveringen*</t>
  </si>
  <si>
    <t>...</t>
  </si>
  <si>
    <t>Inlener CAO overig</t>
  </si>
  <si>
    <t>Overzicht inlener cao elementen*</t>
  </si>
  <si>
    <t>…</t>
  </si>
  <si>
    <t>CAO &amp; Sociale premies</t>
  </si>
  <si>
    <t>Overzicht werkgeverslasten*</t>
  </si>
  <si>
    <t>Totaal werkg.lasten</t>
  </si>
  <si>
    <t>Loondoorbetalingsverplicht.</t>
  </si>
  <si>
    <t>Overzicht loondoorbetalingsverplichtingen*</t>
  </si>
  <si>
    <t>Aantal werkdagen basis</t>
  </si>
  <si>
    <t>Aantal vakantiedagen</t>
  </si>
  <si>
    <t>Aantal feestdagen</t>
  </si>
  <si>
    <t>Aantal werkbare werkdagen</t>
  </si>
  <si>
    <r>
      <rPr>
        <b/>
        <sz val="11"/>
        <color theme="1"/>
        <rFont val="Calibri"/>
        <family val="2"/>
      </rPr>
      <t xml:space="preserve">Overuren: </t>
    </r>
    <r>
      <rPr>
        <b/>
        <sz val="11"/>
        <color theme="1"/>
        <rFont val="Calibri"/>
        <family val="2"/>
      </rPr>
      <t xml:space="preserve">Graag uw opgave van de van toepassing zijnde omrekeningsfactor voor overuren: </t>
    </r>
  </si>
  <si>
    <t>Omrekekeningsfactor overuren</t>
  </si>
  <si>
    <t>Vermeld hieronder de eventuele toelichting op uw tariefsopbouw en/of specifieke voorwaarden (indien van toepassing) waarmee wij rekening moeten houden bij de beoordeling van uw opgave</t>
  </si>
  <si>
    <t>* premies /reserveringen toevoegen waaronder</t>
  </si>
  <si>
    <t>Vakantiedagen, kort verzuim, feestdagen</t>
  </si>
  <si>
    <t>AWZ - Aanvulling ziekte. Pensioen, Scholing, Sociaal fonds, Transitievergoeding, AWF - WW, AoF - WAO/WIA basis incl. kinderopvang, ZW Werkhervattingskas, WGA, ZVW</t>
  </si>
  <si>
    <t>Scholing, Reservering leegloop, Doorbetaling bij ziekte</t>
  </si>
  <si>
    <t>Eindejaarsuitkering, IKB onderdelen</t>
  </si>
  <si>
    <t>Ratecard doelstellingspercentages</t>
  </si>
  <si>
    <t>Ratecard, exlusief alle opslagen (MSP, VMS, RMC en scholingsbijdrage)</t>
  </si>
  <si>
    <t>Schaal</t>
  </si>
  <si>
    <t>max tarief</t>
  </si>
  <si>
    <t>percentage binnen max ratecard</t>
  </si>
  <si>
    <t>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</si>
</sst>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#,##0.0000"/>
    <numFmt numFmtId="165" formatCode="0.0000%"/>
    <numFmt numFmtId="166" formatCode="#,##0.00;\(#,##0.00\)"/>
    <numFmt numFmtId="167" formatCode="_ &quot;€&quot;\ * #,##0.00_ ;_ &quot;€&quot;\ * \-#,##0.00_ ;_ &quot;€&quot;\ * &quot;-&quot;??.00_ ;_ @_ "/>
    <numFmt numFmtId="168" formatCode="_ &quot;€&quot;\ * #,##0_ ;_ &quot;€&quot;\ * \-#,##0_ ;_ &quot;€&quot;\ * &quot;-&quot;??_ ;_ @_ "/>
    <numFmt numFmtId="169" formatCode="[$-413]d\ mmmm\ yyyy"/>
    <numFmt numFmtId="170" formatCode="0.0000"/>
    <numFmt numFmtId="171" formatCode="#,##0.000"/>
    <numFmt numFmtId="172" formatCode="&quot;€&quot;\ #,##0.00"/>
    <numFmt numFmtId="173" formatCode="_ [$€-2]\ * #,##0.00_ ;_ [$€-2]\ * \-#,##0.00_ ;_ [$€-2]\ * &quot;-&quot;??_ ;_ @_ "/>
    <numFmt numFmtId="174" formatCode="_ [$€-2]\ * #,##0.00_ ;_ [$€-2]\ * \-#,##0.00_ ;_ [$€-2]\ * &quot;-&quot;????_ ;_ @_ "/>
    <numFmt numFmtId="175" formatCode="_ &quot;€&quot;\ * #,##0.00_ ;_ &quot;€&quot;\ * \-#,##0.00_ ;_ &quot;€&quot;\ * &quot;-&quot;????_ ;_ @_ "/>
  </numFmts>
  <fonts count="2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16"/>
      <color rgb="FF000000"/>
      <name val="Arial"/>
      <family val="2"/>
    </font>
    <font>
      <sz val="11"/>
      <color theme="1"/>
      <name val="Calibri"/>
      <family val="2"/>
    </font>
    <font>
      <sz val="11"/>
      <color theme="1"/>
      <name val="&quot;aptos narrow&quot;"/>
    </font>
    <font>
      <sz val="11"/>
      <color theme="1"/>
      <name val="Arial"/>
      <family val="2"/>
    </font>
    <font>
      <sz val="11"/>
      <color rgb="FF000000"/>
      <name val="&quot;aptos narrow&quot;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rgb="FF000000"/>
      <name val="Calibri"/>
      <family val="2"/>
    </font>
    <font>
      <b/>
      <i/>
      <sz val="11"/>
      <color theme="1"/>
      <name val="Calibri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rgb="FF000000"/>
      <name val="Aptos Narrow"/>
      <family val="2"/>
    </font>
    <font>
      <sz val="11"/>
      <color rgb="FF000000"/>
      <name val="Arial"/>
      <family val="2"/>
    </font>
    <font>
      <sz val="14"/>
      <color rgb="FF000000"/>
      <name val="Arial"/>
      <family val="2"/>
      <scheme val="minor"/>
    </font>
    <font>
      <i/>
      <sz val="10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D2F1DA"/>
        <bgColor rgb="FFD2F1DA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9BBB59"/>
        <bgColor rgb="FF9BBB59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BBB59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24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7" xfId="0" applyFont="1" applyBorder="1"/>
    <xf numFmtId="0" fontId="3" fillId="0" borderId="7" xfId="0" applyFont="1" applyBorder="1"/>
    <xf numFmtId="0" fontId="6" fillId="2" borderId="8" xfId="0" applyFont="1" applyFill="1" applyBorder="1" applyAlignment="1">
      <alignment wrapText="1"/>
    </xf>
    <xf numFmtId="0" fontId="3" fillId="0" borderId="9" xfId="0" applyFont="1" applyBorder="1"/>
    <xf numFmtId="44" fontId="3" fillId="0" borderId="9" xfId="0" applyNumberFormat="1" applyFont="1" applyBorder="1"/>
    <xf numFmtId="0" fontId="3" fillId="0" borderId="0" xfId="0" applyFont="1" applyAlignment="1">
      <alignment horizontal="center"/>
    </xf>
    <xf numFmtId="165" fontId="3" fillId="0" borderId="0" xfId="0" applyNumberFormat="1" applyFont="1"/>
    <xf numFmtId="0" fontId="6" fillId="2" borderId="10" xfId="0" applyFont="1" applyFill="1" applyBorder="1" applyAlignment="1">
      <alignment wrapText="1"/>
    </xf>
    <xf numFmtId="166" fontId="4" fillId="0" borderId="0" xfId="0" applyNumberFormat="1" applyFont="1"/>
    <xf numFmtId="167" fontId="3" fillId="0" borderId="9" xfId="0" applyNumberFormat="1" applyFont="1" applyBorder="1"/>
    <xf numFmtId="44" fontId="3" fillId="0" borderId="0" xfId="0" applyNumberFormat="1" applyFont="1"/>
    <xf numFmtId="0" fontId="1" fillId="4" borderId="9" xfId="0" applyFont="1" applyFill="1" applyBorder="1"/>
    <xf numFmtId="9" fontId="3" fillId="0" borderId="9" xfId="0" applyNumberFormat="1" applyFont="1" applyBorder="1"/>
    <xf numFmtId="0" fontId="3" fillId="0" borderId="11" xfId="0" applyFont="1" applyBorder="1"/>
    <xf numFmtId="10" fontId="3" fillId="0" borderId="9" xfId="0" applyNumberFormat="1" applyFont="1" applyBorder="1"/>
    <xf numFmtId="9" fontId="4" fillId="0" borderId="0" xfId="0" applyNumberFormat="1" applyFont="1"/>
    <xf numFmtId="0" fontId="10" fillId="6" borderId="0" xfId="0" applyFont="1" applyFill="1" applyAlignment="1">
      <alignment vertical="top"/>
    </xf>
    <xf numFmtId="0" fontId="10" fillId="6" borderId="12" xfId="0" applyFont="1" applyFill="1" applyBorder="1" applyAlignment="1">
      <alignment vertical="top" wrapText="1"/>
    </xf>
    <xf numFmtId="0" fontId="10" fillId="6" borderId="0" xfId="0" applyFont="1" applyFill="1" applyAlignment="1">
      <alignment vertical="top" wrapText="1"/>
    </xf>
    <xf numFmtId="4" fontId="6" fillId="6" borderId="4" xfId="0" applyNumberFormat="1" applyFont="1" applyFill="1" applyBorder="1" applyAlignment="1">
      <alignment horizontal="center" vertical="top"/>
    </xf>
    <xf numFmtId="4" fontId="6" fillId="6" borderId="0" xfId="0" applyNumberFormat="1" applyFont="1" applyFill="1" applyAlignment="1">
      <alignment horizontal="right" vertical="top"/>
    </xf>
    <xf numFmtId="0" fontId="6" fillId="6" borderId="4" xfId="0" applyFont="1" applyFill="1" applyBorder="1" applyAlignment="1">
      <alignment vertical="top"/>
    </xf>
    <xf numFmtId="4" fontId="6" fillId="6" borderId="4" xfId="0" applyNumberFormat="1" applyFont="1" applyFill="1" applyBorder="1" applyAlignment="1">
      <alignment horizontal="right" vertical="top"/>
    </xf>
    <xf numFmtId="0" fontId="6" fillId="6" borderId="2" xfId="0" applyFont="1" applyFill="1" applyBorder="1" applyAlignment="1">
      <alignment vertical="top"/>
    </xf>
    <xf numFmtId="0" fontId="6" fillId="6" borderId="4" xfId="0" applyFont="1" applyFill="1" applyBorder="1" applyAlignment="1">
      <alignment horizontal="right" vertical="top"/>
    </xf>
    <xf numFmtId="0" fontId="6" fillId="0" borderId="4" xfId="0" applyFont="1" applyBorder="1" applyAlignment="1">
      <alignment vertical="top"/>
    </xf>
    <xf numFmtId="4" fontId="10" fillId="6" borderId="0" xfId="0" applyNumberFormat="1" applyFont="1" applyFill="1" applyAlignment="1">
      <alignment horizontal="right" vertical="top"/>
    </xf>
    <xf numFmtId="0" fontId="10" fillId="6" borderId="4" xfId="0" applyFont="1" applyFill="1" applyBorder="1" applyAlignment="1">
      <alignment vertical="top"/>
    </xf>
    <xf numFmtId="0" fontId="10" fillId="6" borderId="5" xfId="0" applyFont="1" applyFill="1" applyBorder="1" applyAlignment="1">
      <alignment vertical="top"/>
    </xf>
    <xf numFmtId="0" fontId="10" fillId="6" borderId="2" xfId="0" applyFont="1" applyFill="1" applyBorder="1" applyAlignment="1">
      <alignment vertical="top"/>
    </xf>
    <xf numFmtId="0" fontId="10" fillId="6" borderId="12" xfId="0" applyFont="1" applyFill="1" applyBorder="1" applyAlignment="1">
      <alignment vertical="top"/>
    </xf>
    <xf numFmtId="9" fontId="10" fillId="6" borderId="0" xfId="0" applyNumberFormat="1" applyFont="1" applyFill="1" applyAlignment="1">
      <alignment horizontal="center" vertical="top"/>
    </xf>
    <xf numFmtId="0" fontId="10" fillId="6" borderId="0" xfId="0" applyFont="1" applyFill="1" applyAlignment="1">
      <alignment horizontal="center" vertical="top"/>
    </xf>
    <xf numFmtId="0" fontId="10" fillId="6" borderId="4" xfId="0" applyFont="1" applyFill="1" applyBorder="1" applyAlignment="1">
      <alignment horizontal="center" vertical="top"/>
    </xf>
    <xf numFmtId="0" fontId="6" fillId="6" borderId="12" xfId="0" applyFont="1" applyFill="1" applyBorder="1" applyAlignment="1">
      <alignment vertical="top"/>
    </xf>
    <xf numFmtId="0" fontId="6" fillId="6" borderId="0" xfId="0" applyFont="1" applyFill="1" applyAlignment="1">
      <alignment vertical="top"/>
    </xf>
    <xf numFmtId="3" fontId="6" fillId="6" borderId="0" xfId="0" applyNumberFormat="1" applyFont="1" applyFill="1" applyAlignment="1">
      <alignment horizontal="right" vertical="top"/>
    </xf>
    <xf numFmtId="0" fontId="6" fillId="6" borderId="13" xfId="0" applyFont="1" applyFill="1" applyBorder="1" applyAlignment="1">
      <alignment vertical="top"/>
    </xf>
    <xf numFmtId="0" fontId="13" fillId="6" borderId="0" xfId="0" applyFont="1" applyFill="1" applyAlignment="1">
      <alignment vertical="top"/>
    </xf>
    <xf numFmtId="0" fontId="11" fillId="0" borderId="12" xfId="0" applyFont="1" applyBorder="1" applyAlignment="1">
      <alignment vertical="top"/>
    </xf>
    <xf numFmtId="0" fontId="11" fillId="6" borderId="0" xfId="0" applyFont="1" applyFill="1" applyAlignment="1">
      <alignment vertical="top"/>
    </xf>
    <xf numFmtId="0" fontId="6" fillId="2" borderId="1" xfId="0" applyFont="1" applyFill="1" applyBorder="1" applyAlignment="1">
      <alignment wrapText="1"/>
    </xf>
    <xf numFmtId="0" fontId="3" fillId="0" borderId="3" xfId="0" applyFont="1" applyBorder="1"/>
    <xf numFmtId="0" fontId="4" fillId="0" borderId="3" xfId="0" applyFont="1" applyBorder="1"/>
    <xf numFmtId="0" fontId="3" fillId="0" borderId="15" xfId="0" applyFont="1" applyBorder="1"/>
    <xf numFmtId="1" fontId="3" fillId="0" borderId="16" xfId="0" applyNumberFormat="1" applyFont="1" applyBorder="1"/>
    <xf numFmtId="44" fontId="3" fillId="9" borderId="15" xfId="0" applyNumberFormat="1" applyFont="1" applyFill="1" applyBorder="1"/>
    <xf numFmtId="0" fontId="3" fillId="0" borderId="16" xfId="0" applyFont="1" applyBorder="1"/>
    <xf numFmtId="0" fontId="3" fillId="0" borderId="3" xfId="0" applyFont="1" applyBorder="1" applyAlignment="1">
      <alignment horizontal="center"/>
    </xf>
    <xf numFmtId="44" fontId="3" fillId="0" borderId="16" xfId="0" applyNumberFormat="1" applyFont="1" applyBorder="1"/>
    <xf numFmtId="1" fontId="3" fillId="0" borderId="15" xfId="0" applyNumberFormat="1" applyFont="1" applyBorder="1"/>
    <xf numFmtId="0" fontId="16" fillId="0" borderId="5" xfId="0" applyFont="1" applyBorder="1"/>
    <xf numFmtId="0" fontId="16" fillId="0" borderId="9" xfId="0" applyFont="1" applyBorder="1"/>
    <xf numFmtId="0" fontId="3" fillId="0" borderId="14" xfId="0" applyFont="1" applyBorder="1"/>
    <xf numFmtId="0" fontId="6" fillId="2" borderId="15" xfId="0" applyFont="1" applyFill="1" applyBorder="1" applyAlignment="1">
      <alignment wrapText="1"/>
    </xf>
    <xf numFmtId="0" fontId="3" fillId="0" borderId="2" xfId="0" applyFont="1" applyBorder="1"/>
    <xf numFmtId="44" fontId="3" fillId="0" borderId="15" xfId="0" applyNumberFormat="1" applyFont="1" applyBorder="1"/>
    <xf numFmtId="0" fontId="15" fillId="0" borderId="0" xfId="0" applyFont="1"/>
    <xf numFmtId="44" fontId="15" fillId="0" borderId="9" xfId="0" applyNumberFormat="1" applyFont="1" applyBorder="1"/>
    <xf numFmtId="44" fontId="3" fillId="10" borderId="9" xfId="0" applyNumberFormat="1" applyFont="1" applyFill="1" applyBorder="1"/>
    <xf numFmtId="0" fontId="15" fillId="11" borderId="9" xfId="0" applyFont="1" applyFill="1" applyBorder="1"/>
    <xf numFmtId="9" fontId="3" fillId="12" borderId="9" xfId="0" applyNumberFormat="1" applyFont="1" applyFill="1" applyBorder="1"/>
    <xf numFmtId="0" fontId="3" fillId="12" borderId="9" xfId="0" applyFont="1" applyFill="1" applyBorder="1" applyAlignment="1">
      <alignment wrapText="1"/>
    </xf>
    <xf numFmtId="9" fontId="3" fillId="12" borderId="11" xfId="0" applyNumberFormat="1" applyFont="1" applyFill="1" applyBorder="1"/>
    <xf numFmtId="44" fontId="0" fillId="0" borderId="15" xfId="1" applyFont="1" applyBorder="1"/>
    <xf numFmtId="0" fontId="1" fillId="6" borderId="0" xfId="0" applyFont="1" applyFill="1" applyAlignment="1">
      <alignment vertical="top"/>
    </xf>
    <xf numFmtId="0" fontId="1" fillId="6" borderId="6" xfId="0" applyFont="1" applyFill="1" applyBorder="1" applyAlignment="1">
      <alignment vertical="top"/>
    </xf>
    <xf numFmtId="4" fontId="1" fillId="6" borderId="0" xfId="0" applyNumberFormat="1" applyFont="1" applyFill="1" applyAlignment="1">
      <alignment vertical="top"/>
    </xf>
    <xf numFmtId="0" fontId="1" fillId="6" borderId="4" xfId="0" applyFont="1" applyFill="1" applyBorder="1" applyAlignment="1">
      <alignment vertical="top"/>
    </xf>
    <xf numFmtId="169" fontId="1" fillId="7" borderId="4" xfId="0" applyNumberFormat="1" applyFont="1" applyFill="1" applyBorder="1" applyAlignment="1">
      <alignment vertical="top"/>
    </xf>
    <xf numFmtId="0" fontId="1" fillId="7" borderId="4" xfId="0" applyFont="1" applyFill="1" applyBorder="1" applyAlignment="1">
      <alignment vertical="top"/>
    </xf>
    <xf numFmtId="0" fontId="1" fillId="7" borderId="0" xfId="0" applyFont="1" applyFill="1" applyAlignment="1">
      <alignment vertical="top"/>
    </xf>
    <xf numFmtId="4" fontId="1" fillId="6" borderId="6" xfId="0" applyNumberFormat="1" applyFont="1" applyFill="1" applyBorder="1" applyAlignment="1">
      <alignment vertical="top"/>
    </xf>
    <xf numFmtId="0" fontId="10" fillId="6" borderId="6" xfId="0" applyFont="1" applyFill="1" applyBorder="1" applyAlignment="1">
      <alignment vertical="top"/>
    </xf>
    <xf numFmtId="0" fontId="1" fillId="6" borderId="2" xfId="0" applyFont="1" applyFill="1" applyBorder="1" applyAlignment="1">
      <alignment vertical="top"/>
    </xf>
    <xf numFmtId="0" fontId="1" fillId="6" borderId="10" xfId="0" applyFont="1" applyFill="1" applyBorder="1" applyAlignment="1">
      <alignment vertical="top"/>
    </xf>
    <xf numFmtId="4" fontId="1" fillId="6" borderId="4" xfId="0" applyNumberFormat="1" applyFont="1" applyFill="1" applyBorder="1" applyAlignment="1">
      <alignment vertical="top"/>
    </xf>
    <xf numFmtId="0" fontId="6" fillId="6" borderId="10" xfId="0" applyFont="1" applyFill="1" applyBorder="1" applyAlignment="1">
      <alignment vertical="top"/>
    </xf>
    <xf numFmtId="4" fontId="6" fillId="6" borderId="6" xfId="0" applyNumberFormat="1" applyFont="1" applyFill="1" applyBorder="1" applyAlignment="1">
      <alignment horizontal="right" vertical="top"/>
    </xf>
    <xf numFmtId="0" fontId="6" fillId="6" borderId="10" xfId="0" applyFont="1" applyFill="1" applyBorder="1" applyAlignment="1">
      <alignment horizontal="right" vertical="top"/>
    </xf>
    <xf numFmtId="4" fontId="6" fillId="0" borderId="6" xfId="0" applyNumberFormat="1" applyFont="1" applyBorder="1" applyAlignment="1">
      <alignment horizontal="right" vertical="top"/>
    </xf>
    <xf numFmtId="0" fontId="10" fillId="6" borderId="10" xfId="0" applyFont="1" applyFill="1" applyBorder="1" applyAlignment="1">
      <alignment vertical="top"/>
    </xf>
    <xf numFmtId="10" fontId="1" fillId="7" borderId="0" xfId="0" applyNumberFormat="1" applyFont="1" applyFill="1" applyAlignment="1">
      <alignment vertical="top"/>
    </xf>
    <xf numFmtId="4" fontId="1" fillId="6" borderId="2" xfId="0" applyNumberFormat="1" applyFont="1" applyFill="1" applyBorder="1" applyAlignment="1">
      <alignment vertical="top"/>
    </xf>
    <xf numFmtId="4" fontId="10" fillId="6" borderId="6" xfId="0" applyNumberFormat="1" applyFont="1" applyFill="1" applyBorder="1" applyAlignment="1">
      <alignment horizontal="right" vertical="top"/>
    </xf>
    <xf numFmtId="170" fontId="1" fillId="6" borderId="2" xfId="0" applyNumberFormat="1" applyFont="1" applyFill="1" applyBorder="1" applyAlignment="1">
      <alignment vertical="top"/>
    </xf>
    <xf numFmtId="0" fontId="1" fillId="7" borderId="13" xfId="0" applyFont="1" applyFill="1" applyBorder="1" applyAlignment="1">
      <alignment vertical="top"/>
    </xf>
    <xf numFmtId="4" fontId="1" fillId="7" borderId="6" xfId="0" applyNumberFormat="1" applyFont="1" applyFill="1" applyBorder="1" applyAlignment="1">
      <alignment vertical="top"/>
    </xf>
    <xf numFmtId="0" fontId="1" fillId="7" borderId="6" xfId="0" applyFont="1" applyFill="1" applyBorder="1" applyAlignment="1">
      <alignment vertical="top"/>
    </xf>
    <xf numFmtId="171" fontId="1" fillId="7" borderId="6" xfId="0" applyNumberFormat="1" applyFont="1" applyFill="1" applyBorder="1" applyAlignment="1">
      <alignment vertical="top"/>
    </xf>
    <xf numFmtId="171" fontId="1" fillId="6" borderId="0" xfId="0" applyNumberFormat="1" applyFont="1" applyFill="1" applyAlignment="1">
      <alignment vertical="top"/>
    </xf>
    <xf numFmtId="0" fontId="1" fillId="6" borderId="12" xfId="0" applyFont="1" applyFill="1" applyBorder="1" applyAlignment="1">
      <alignment vertical="top"/>
    </xf>
    <xf numFmtId="4" fontId="1" fillId="7" borderId="4" xfId="0" applyNumberFormat="1" applyFont="1" applyFill="1" applyBorder="1" applyAlignment="1">
      <alignment vertical="top"/>
    </xf>
    <xf numFmtId="0" fontId="1" fillId="6" borderId="13" xfId="0" applyFont="1" applyFill="1" applyBorder="1" applyAlignment="1">
      <alignment vertical="top"/>
    </xf>
    <xf numFmtId="0" fontId="1" fillId="7" borderId="2" xfId="0" applyFont="1" applyFill="1" applyBorder="1" applyAlignment="1">
      <alignment vertical="top"/>
    </xf>
    <xf numFmtId="3" fontId="6" fillId="6" borderId="6" xfId="0" applyNumberFormat="1" applyFont="1" applyFill="1" applyBorder="1" applyAlignment="1">
      <alignment horizontal="right" vertical="top"/>
    </xf>
    <xf numFmtId="0" fontId="6" fillId="6" borderId="6" xfId="0" applyFont="1" applyFill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3" xfId="0" applyBorder="1"/>
    <xf numFmtId="0" fontId="0" fillId="14" borderId="3" xfId="0" applyFill="1" applyBorder="1"/>
    <xf numFmtId="0" fontId="4" fillId="14" borderId="3" xfId="0" applyFont="1" applyFill="1" applyBorder="1"/>
    <xf numFmtId="0" fontId="17" fillId="14" borderId="3" xfId="0" applyFont="1" applyFill="1" applyBorder="1" applyAlignment="1">
      <alignment readingOrder="1"/>
    </xf>
    <xf numFmtId="0" fontId="8" fillId="14" borderId="3" xfId="0" applyFont="1" applyFill="1" applyBorder="1"/>
    <xf numFmtId="10" fontId="8" fillId="14" borderId="3" xfId="0" applyNumberFormat="1" applyFont="1" applyFill="1" applyBorder="1" applyAlignment="1">
      <alignment horizontal="right"/>
    </xf>
    <xf numFmtId="0" fontId="18" fillId="14" borderId="3" xfId="0" applyFont="1" applyFill="1" applyBorder="1" applyAlignment="1">
      <alignment readingOrder="1"/>
    </xf>
    <xf numFmtId="172" fontId="0" fillId="14" borderId="3" xfId="0" applyNumberFormat="1" applyFill="1" applyBorder="1"/>
    <xf numFmtId="8" fontId="17" fillId="14" borderId="3" xfId="0" applyNumberFormat="1" applyFont="1" applyFill="1" applyBorder="1" applyAlignment="1">
      <alignment readingOrder="1"/>
    </xf>
    <xf numFmtId="8" fontId="18" fillId="14" borderId="3" xfId="0" applyNumberFormat="1" applyFont="1" applyFill="1" applyBorder="1" applyAlignment="1">
      <alignment readingOrder="1"/>
    </xf>
    <xf numFmtId="168" fontId="7" fillId="14" borderId="3" xfId="0" applyNumberFormat="1" applyFont="1" applyFill="1" applyBorder="1" applyAlignment="1">
      <alignment horizontal="right"/>
    </xf>
    <xf numFmtId="10" fontId="7" fillId="14" borderId="3" xfId="0" applyNumberFormat="1" applyFont="1" applyFill="1" applyBorder="1" applyAlignment="1">
      <alignment horizontal="right"/>
    </xf>
    <xf numFmtId="0" fontId="9" fillId="14" borderId="3" xfId="0" applyFont="1" applyFill="1" applyBorder="1"/>
    <xf numFmtId="168" fontId="9" fillId="14" borderId="3" xfId="0" applyNumberFormat="1" applyFont="1" applyFill="1" applyBorder="1" applyAlignment="1">
      <alignment horizontal="right"/>
    </xf>
    <xf numFmtId="10" fontId="9" fillId="14" borderId="3" xfId="0" applyNumberFormat="1" applyFont="1" applyFill="1" applyBorder="1" applyAlignment="1">
      <alignment horizontal="right"/>
    </xf>
    <xf numFmtId="9" fontId="3" fillId="3" borderId="9" xfId="0" applyNumberFormat="1" applyFont="1" applyFill="1" applyBorder="1" applyProtection="1">
      <protection locked="0"/>
    </xf>
    <xf numFmtId="44" fontId="3" fillId="9" borderId="9" xfId="0" applyNumberFormat="1" applyFont="1" applyFill="1" applyBorder="1"/>
    <xf numFmtId="0" fontId="19" fillId="13" borderId="0" xfId="0" applyFont="1" applyFill="1"/>
    <xf numFmtId="0" fontId="0" fillId="13" borderId="0" xfId="0" applyFill="1"/>
    <xf numFmtId="44" fontId="3" fillId="3" borderId="15" xfId="0" applyNumberFormat="1" applyFont="1" applyFill="1" applyBorder="1" applyProtection="1">
      <protection locked="0"/>
    </xf>
    <xf numFmtId="44" fontId="3" fillId="3" borderId="9" xfId="0" applyNumberFormat="1" applyFont="1" applyFill="1" applyBorder="1" applyProtection="1">
      <protection locked="0"/>
    </xf>
    <xf numFmtId="4" fontId="6" fillId="5" borderId="4" xfId="0" applyNumberFormat="1" applyFont="1" applyFill="1" applyBorder="1" applyAlignment="1" applyProtection="1">
      <alignment horizontal="right" vertical="top"/>
      <protection locked="0"/>
    </xf>
    <xf numFmtId="0" fontId="11" fillId="5" borderId="12" xfId="0" applyFont="1" applyFill="1" applyBorder="1" applyAlignment="1" applyProtection="1">
      <alignment vertical="top"/>
      <protection locked="0"/>
    </xf>
    <xf numFmtId="2" fontId="1" fillId="5" borderId="0" xfId="0" applyNumberFormat="1" applyFont="1" applyFill="1" applyAlignment="1" applyProtection="1">
      <alignment vertical="top"/>
      <protection locked="0"/>
    </xf>
    <xf numFmtId="0" fontId="6" fillId="5" borderId="12" xfId="0" applyFont="1" applyFill="1" applyBorder="1" applyAlignment="1" applyProtection="1">
      <alignment vertical="top"/>
      <protection locked="0"/>
    </xf>
    <xf numFmtId="4" fontId="1" fillId="5" borderId="0" xfId="0" applyNumberFormat="1" applyFont="1" applyFill="1" applyAlignment="1" applyProtection="1">
      <alignment vertical="top"/>
      <protection locked="0"/>
    </xf>
    <xf numFmtId="4" fontId="1" fillId="5" borderId="6" xfId="0" applyNumberFormat="1" applyFont="1" applyFill="1" applyBorder="1" applyAlignment="1" applyProtection="1">
      <alignment vertical="top"/>
      <protection locked="0"/>
    </xf>
    <xf numFmtId="0" fontId="11" fillId="5" borderId="0" xfId="0" applyFont="1" applyFill="1" applyAlignment="1" applyProtection="1">
      <alignment vertical="top"/>
      <protection locked="0"/>
    </xf>
    <xf numFmtId="2" fontId="1" fillId="5" borderId="4" xfId="0" applyNumberFormat="1" applyFont="1" applyFill="1" applyBorder="1" applyAlignment="1" applyProtection="1">
      <alignment vertical="top"/>
      <protection locked="0"/>
    </xf>
    <xf numFmtId="0" fontId="6" fillId="5" borderId="0" xfId="0" applyFont="1" applyFill="1" applyAlignment="1" applyProtection="1">
      <alignment vertical="top"/>
      <protection locked="0"/>
    </xf>
    <xf numFmtId="4" fontId="1" fillId="5" borderId="4" xfId="0" applyNumberFormat="1" applyFont="1" applyFill="1" applyBorder="1" applyAlignment="1" applyProtection="1">
      <alignment vertical="top"/>
      <protection locked="0"/>
    </xf>
    <xf numFmtId="4" fontId="1" fillId="5" borderId="2" xfId="0" applyNumberFormat="1" applyFont="1" applyFill="1" applyBorder="1" applyAlignment="1" applyProtection="1">
      <alignment vertical="top"/>
      <protection locked="0"/>
    </xf>
    <xf numFmtId="0" fontId="11" fillId="5" borderId="12" xfId="0" applyFont="1" applyFill="1" applyBorder="1" applyAlignment="1" applyProtection="1">
      <alignment vertical="top" wrapText="1"/>
      <protection locked="0"/>
    </xf>
    <xf numFmtId="0" fontId="11" fillId="5" borderId="0" xfId="0" applyFont="1" applyFill="1" applyAlignment="1" applyProtection="1">
      <alignment vertical="top" wrapText="1"/>
      <protection locked="0"/>
    </xf>
    <xf numFmtId="0" fontId="3" fillId="0" borderId="19" xfId="0" applyFont="1" applyBorder="1"/>
    <xf numFmtId="0" fontId="6" fillId="6" borderId="10" xfId="0" applyFont="1" applyFill="1" applyBorder="1" applyAlignment="1">
      <alignment horizontal="left" vertical="top"/>
    </xf>
    <xf numFmtId="0" fontId="1" fillId="6" borderId="20" xfId="0" applyFont="1" applyFill="1" applyBorder="1" applyAlignment="1">
      <alignment vertical="top"/>
    </xf>
    <xf numFmtId="0" fontId="16" fillId="6" borderId="12" xfId="0" applyFont="1" applyFill="1" applyBorder="1" applyAlignment="1">
      <alignment vertical="top"/>
    </xf>
    <xf numFmtId="0" fontId="20" fillId="6" borderId="0" xfId="0" applyFont="1" applyFill="1" applyAlignment="1">
      <alignment vertical="top"/>
    </xf>
    <xf numFmtId="0" fontId="10" fillId="15" borderId="0" xfId="0" applyFont="1" applyFill="1" applyAlignment="1">
      <alignment vertical="top" wrapText="1"/>
    </xf>
    <xf numFmtId="0" fontId="15" fillId="0" borderId="3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/>
    </xf>
    <xf numFmtId="4" fontId="1" fillId="0" borderId="0" xfId="0" applyNumberFormat="1" applyFont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2" fontId="1" fillId="0" borderId="0" xfId="0" applyNumberFormat="1" applyFont="1" applyAlignment="1">
      <alignment vertical="top"/>
    </xf>
    <xf numFmtId="0" fontId="1" fillId="16" borderId="4" xfId="0" applyFont="1" applyFill="1" applyBorder="1" applyAlignment="1">
      <alignment vertical="top"/>
    </xf>
    <xf numFmtId="0" fontId="1" fillId="16" borderId="0" xfId="0" applyFont="1" applyFill="1" applyAlignment="1">
      <alignment vertical="top"/>
    </xf>
    <xf numFmtId="165" fontId="3" fillId="0" borderId="3" xfId="0" applyNumberFormat="1" applyFont="1" applyBorder="1"/>
    <xf numFmtId="173" fontId="6" fillId="0" borderId="8" xfId="0" applyNumberFormat="1" applyFont="1" applyBorder="1" applyAlignment="1">
      <alignment wrapText="1"/>
    </xf>
    <xf numFmtId="0" fontId="3" fillId="8" borderId="15" xfId="0" applyFont="1" applyFill="1" applyBorder="1" applyAlignment="1">
      <alignment horizontal="left" wrapText="1"/>
    </xf>
    <xf numFmtId="0" fontId="3" fillId="8" borderId="25" xfId="0" applyFont="1" applyFill="1" applyBorder="1" applyAlignment="1">
      <alignment horizontal="left" wrapText="1"/>
    </xf>
    <xf numFmtId="0" fontId="4" fillId="0" borderId="15" xfId="0" applyFont="1" applyBorder="1"/>
    <xf numFmtId="0" fontId="3" fillId="0" borderId="18" xfId="0" applyFont="1" applyBorder="1" applyAlignment="1">
      <alignment wrapText="1"/>
    </xf>
    <xf numFmtId="0" fontId="3" fillId="10" borderId="9" xfId="0" applyFont="1" applyFill="1" applyBorder="1"/>
    <xf numFmtId="0" fontId="3" fillId="12" borderId="9" xfId="0" applyFont="1" applyFill="1" applyBorder="1" applyAlignment="1">
      <alignment vertical="top" wrapText="1"/>
    </xf>
    <xf numFmtId="0" fontId="3" fillId="12" borderId="11" xfId="0" applyFont="1" applyFill="1" applyBorder="1" applyAlignment="1">
      <alignment wrapText="1"/>
    </xf>
    <xf numFmtId="0" fontId="14" fillId="0" borderId="15" xfId="0" applyFont="1" applyBorder="1" applyAlignment="1">
      <alignment vertical="top" wrapText="1"/>
    </xf>
    <xf numFmtId="0" fontId="10" fillId="6" borderId="13" xfId="0" applyFont="1" applyFill="1" applyBorder="1" applyAlignment="1">
      <alignment vertical="top"/>
    </xf>
    <xf numFmtId="0" fontId="12" fillId="14" borderId="12" xfId="0" applyFont="1" applyFill="1" applyBorder="1" applyAlignment="1">
      <alignment vertical="top" wrapText="1"/>
    </xf>
    <xf numFmtId="0" fontId="0" fillId="14" borderId="0" xfId="0" applyFill="1"/>
    <xf numFmtId="0" fontId="1" fillId="14" borderId="0" xfId="0" applyFont="1" applyFill="1" applyAlignment="1">
      <alignment vertical="top"/>
    </xf>
    <xf numFmtId="0" fontId="1" fillId="14" borderId="6" xfId="0" applyFont="1" applyFill="1" applyBorder="1" applyAlignment="1">
      <alignment vertical="top"/>
    </xf>
    <xf numFmtId="0" fontId="1" fillId="6" borderId="3" xfId="0" applyFont="1" applyFill="1" applyBorder="1" applyAlignment="1">
      <alignment vertical="top"/>
    </xf>
    <xf numFmtId="164" fontId="3" fillId="14" borderId="5" xfId="0" applyNumberFormat="1" applyFont="1" applyFill="1" applyBorder="1"/>
    <xf numFmtId="174" fontId="6" fillId="0" borderId="8" xfId="0" applyNumberFormat="1" applyFont="1" applyBorder="1" applyAlignment="1">
      <alignment wrapText="1"/>
    </xf>
    <xf numFmtId="174" fontId="3" fillId="0" borderId="9" xfId="0" applyNumberFormat="1" applyFont="1" applyBorder="1"/>
    <xf numFmtId="175" fontId="3" fillId="0" borderId="9" xfId="0" applyNumberFormat="1" applyFont="1" applyBorder="1"/>
    <xf numFmtId="175" fontId="16" fillId="0" borderId="9" xfId="0" applyNumberFormat="1" applyFont="1" applyBorder="1"/>
    <xf numFmtId="175" fontId="1" fillId="4" borderId="9" xfId="0" applyNumberFormat="1" applyFont="1" applyFill="1" applyBorder="1"/>
    <xf numFmtId="175" fontId="15" fillId="11" borderId="9" xfId="0" applyNumberFormat="1" applyFont="1" applyFill="1" applyBorder="1"/>
    <xf numFmtId="170" fontId="3" fillId="0" borderId="2" xfId="0" applyNumberFormat="1" applyFont="1" applyBorder="1" applyAlignment="1">
      <alignment horizontal="right" vertical="top" wrapText="1"/>
    </xf>
    <xf numFmtId="164" fontId="3" fillId="0" borderId="16" xfId="0" applyNumberFormat="1" applyFont="1" applyBorder="1"/>
    <xf numFmtId="4" fontId="1" fillId="19" borderId="4" xfId="0" applyNumberFormat="1" applyFont="1" applyFill="1" applyBorder="1" applyAlignment="1" applyProtection="1">
      <alignment vertical="top"/>
      <protection locked="0"/>
    </xf>
    <xf numFmtId="0" fontId="16" fillId="6" borderId="12" xfId="0" applyFont="1" applyFill="1" applyBorder="1" applyAlignment="1" applyProtection="1">
      <alignment vertical="top"/>
      <protection locked="0"/>
    </xf>
    <xf numFmtId="4" fontId="1" fillId="6" borderId="0" xfId="0" applyNumberFormat="1" applyFont="1" applyFill="1" applyAlignment="1" applyProtection="1">
      <alignment vertical="top"/>
      <protection locked="0"/>
    </xf>
    <xf numFmtId="0" fontId="1" fillId="6" borderId="0" xfId="0" applyFont="1" applyFill="1" applyAlignment="1" applyProtection="1">
      <alignment vertical="top"/>
      <protection locked="0"/>
    </xf>
    <xf numFmtId="0" fontId="20" fillId="19" borderId="3" xfId="0" applyFont="1" applyFill="1" applyBorder="1" applyAlignment="1" applyProtection="1">
      <alignment vertical="top"/>
      <protection locked="0"/>
    </xf>
    <xf numFmtId="4" fontId="1" fillId="19" borderId="0" xfId="0" applyNumberFormat="1" applyFont="1" applyFill="1" applyAlignment="1" applyProtection="1">
      <alignment vertical="top"/>
      <protection locked="0"/>
    </xf>
    <xf numFmtId="0" fontId="1" fillId="19" borderId="0" xfId="0" applyFont="1" applyFill="1" applyAlignment="1" applyProtection="1">
      <alignment vertical="top"/>
      <protection locked="0"/>
    </xf>
    <xf numFmtId="0" fontId="16" fillId="19" borderId="3" xfId="0" applyFont="1" applyFill="1" applyBorder="1" applyAlignment="1" applyProtection="1">
      <alignment vertical="top"/>
      <protection locked="0"/>
    </xf>
    <xf numFmtId="0" fontId="16" fillId="19" borderId="0" xfId="0" applyFont="1" applyFill="1" applyAlignment="1" applyProtection="1">
      <alignment vertical="top"/>
      <protection locked="0"/>
    </xf>
    <xf numFmtId="0" fontId="20" fillId="19" borderId="0" xfId="0" applyFont="1" applyFill="1" applyAlignment="1" applyProtection="1">
      <alignment vertical="top"/>
      <protection locked="0"/>
    </xf>
    <xf numFmtId="0" fontId="4" fillId="20" borderId="0" xfId="0" applyFont="1" applyFill="1"/>
    <xf numFmtId="0" fontId="0" fillId="20" borderId="0" xfId="0" applyFill="1"/>
    <xf numFmtId="4" fontId="6" fillId="6" borderId="0" xfId="0" applyNumberFormat="1" applyFont="1" applyFill="1" applyAlignment="1">
      <alignment vertical="top"/>
    </xf>
    <xf numFmtId="170" fontId="6" fillId="6" borderId="2" xfId="0" applyNumberFormat="1" applyFont="1" applyFill="1" applyBorder="1" applyAlignment="1">
      <alignment vertical="top"/>
    </xf>
    <xf numFmtId="0" fontId="3" fillId="0" borderId="8" xfId="0" applyFont="1" applyBorder="1" applyAlignment="1">
      <alignment horizontal="center"/>
    </xf>
    <xf numFmtId="0" fontId="2" fillId="0" borderId="10" xfId="0" applyFont="1" applyBorder="1"/>
    <xf numFmtId="0" fontId="2" fillId="0" borderId="5" xfId="0" applyFont="1" applyBorder="1"/>
    <xf numFmtId="0" fontId="3" fillId="0" borderId="11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1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 vertical="top"/>
    </xf>
    <xf numFmtId="0" fontId="3" fillId="0" borderId="26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0" fillId="5" borderId="0" xfId="0" applyFont="1" applyFill="1" applyAlignment="1">
      <alignment vertical="top"/>
    </xf>
    <xf numFmtId="0" fontId="0" fillId="0" borderId="0" xfId="0"/>
    <xf numFmtId="4" fontId="1" fillId="0" borderId="0" xfId="0" applyNumberFormat="1" applyFont="1" applyAlignment="1">
      <alignment vertical="top"/>
    </xf>
    <xf numFmtId="0" fontId="15" fillId="8" borderId="17" xfId="0" applyFont="1" applyFill="1" applyBorder="1" applyAlignment="1">
      <alignment horizontal="center" vertical="top" wrapText="1"/>
    </xf>
    <xf numFmtId="0" fontId="15" fillId="8" borderId="3" xfId="0" applyFont="1" applyFill="1" applyBorder="1" applyAlignment="1">
      <alignment horizontal="center" vertical="top" wrapText="1"/>
    </xf>
    <xf numFmtId="0" fontId="10" fillId="5" borderId="6" xfId="0" applyFont="1" applyFill="1" applyBorder="1" applyAlignment="1" applyProtection="1">
      <alignment vertical="top"/>
      <protection locked="0"/>
    </xf>
    <xf numFmtId="0" fontId="2" fillId="0" borderId="2" xfId="0" applyFont="1" applyBorder="1" applyProtection="1">
      <protection locked="0"/>
    </xf>
    <xf numFmtId="0" fontId="12" fillId="17" borderId="3" xfId="0" applyFont="1" applyFill="1" applyBorder="1" applyAlignment="1">
      <alignment vertical="top" wrapText="1"/>
    </xf>
    <xf numFmtId="0" fontId="0" fillId="14" borderId="3" xfId="0" applyFill="1" applyBorder="1"/>
    <xf numFmtId="0" fontId="2" fillId="14" borderId="3" xfId="0" applyFont="1" applyFill="1" applyBorder="1"/>
    <xf numFmtId="0" fontId="10" fillId="14" borderId="3" xfId="0" applyFont="1" applyFill="1" applyBorder="1" applyAlignment="1">
      <alignment vertical="top" wrapText="1"/>
    </xf>
    <xf numFmtId="0" fontId="1" fillId="14" borderId="3" xfId="0" applyFont="1" applyFill="1" applyBorder="1" applyAlignment="1">
      <alignment vertical="top"/>
    </xf>
    <xf numFmtId="0" fontId="12" fillId="6" borderId="12" xfId="0" applyFont="1" applyFill="1" applyBorder="1" applyAlignment="1">
      <alignment vertical="top" wrapText="1"/>
    </xf>
    <xf numFmtId="0" fontId="2" fillId="0" borderId="4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6" xfId="0" applyFont="1" applyBorder="1"/>
    <xf numFmtId="0" fontId="2" fillId="0" borderId="2" xfId="0" applyFont="1" applyBorder="1"/>
    <xf numFmtId="0" fontId="10" fillId="0" borderId="6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2" fillId="0" borderId="6" xfId="0" applyFont="1" applyBorder="1" applyProtection="1">
      <protection locked="0"/>
    </xf>
    <xf numFmtId="0" fontId="1" fillId="5" borderId="12" xfId="0" applyFont="1" applyFill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0" fontId="2" fillId="0" borderId="4" xfId="0" applyFont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10" fillId="18" borderId="3" xfId="0" applyFont="1" applyFill="1" applyBorder="1" applyAlignment="1" applyProtection="1">
      <alignment vertical="top"/>
      <protection locked="0"/>
    </xf>
    <xf numFmtId="0" fontId="2" fillId="14" borderId="3" xfId="0" applyFont="1" applyFill="1" applyBorder="1" applyProtection="1">
      <protection locked="0"/>
    </xf>
    <xf numFmtId="0" fontId="6" fillId="6" borderId="13" xfId="0" applyFont="1" applyFill="1" applyBorder="1" applyAlignment="1">
      <alignment vertical="top" wrapText="1"/>
    </xf>
    <xf numFmtId="0" fontId="2" fillId="0" borderId="6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5" borderId="13" xfId="0" applyFont="1" applyFill="1" applyBorder="1" applyAlignment="1" applyProtection="1">
      <alignment vertical="top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5" Type="http://schemas.openxmlformats.org/officeDocument/2006/relationships/customXml" Target="../customXml/item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44149-44B4-C442-9164-AB7B586F7D94}">
  <dimension ref="A1:L999"/>
  <sheetViews>
    <sheetView tabSelected="1" workbookViewId="0">
      <selection activeCell="H19" sqref="H19"/>
    </sheetView>
  </sheetViews>
  <sheetFormatPr defaultColWidth="12.6640625" defaultRowHeight="15" customHeight="1"/>
  <cols>
    <col min="1" max="1" width="29.33203125" customWidth="1"/>
    <col min="2" max="2" width="22.44140625" customWidth="1"/>
    <col min="3" max="3" width="26.44140625" customWidth="1"/>
    <col min="4" max="4" width="18.88671875" customWidth="1"/>
    <col min="5" max="5" width="11.109375" customWidth="1"/>
    <col min="6" max="6" width="11.6640625" customWidth="1"/>
    <col min="7" max="7" width="10.88671875" customWidth="1"/>
    <col min="8" max="8" width="15.6640625" customWidth="1"/>
    <col min="9" max="9" width="34.109375" customWidth="1"/>
    <col min="10" max="10" width="20.33203125" customWidth="1"/>
    <col min="11" max="28" width="7.6640625" customWidth="1"/>
  </cols>
  <sheetData>
    <row r="1" spans="1:10" ht="12.75" customHeight="1">
      <c r="F1" s="3"/>
      <c r="J1" s="3"/>
    </row>
    <row r="2" spans="1:10" ht="34.35" customHeight="1" thickBot="1">
      <c r="C2" s="120" t="s">
        <v>0</v>
      </c>
      <c r="D2" s="121"/>
    </row>
    <row r="3" spans="1:10" ht="27.6" customHeight="1" thickBot="1">
      <c r="A3" s="4" t="s">
        <v>1</v>
      </c>
      <c r="B3" s="2"/>
      <c r="F3" s="2"/>
      <c r="G3" s="2"/>
      <c r="H3" s="2"/>
      <c r="J3" s="2"/>
    </row>
    <row r="4" spans="1:10" ht="51.6" customHeight="1" thickBot="1">
      <c r="B4" s="5" t="s">
        <v>2</v>
      </c>
      <c r="C4" s="2"/>
      <c r="E4" s="144"/>
      <c r="F4" s="144"/>
      <c r="G4" s="145"/>
      <c r="H4" s="155" t="s">
        <v>3</v>
      </c>
      <c r="I4" s="45" t="s">
        <v>4</v>
      </c>
      <c r="J4" s="6" t="s">
        <v>5</v>
      </c>
    </row>
    <row r="5" spans="1:10" ht="12.75" customHeight="1">
      <c r="C5" s="192" t="s">
        <v>6</v>
      </c>
      <c r="D5" s="199" t="s">
        <v>7</v>
      </c>
      <c r="E5" s="200"/>
      <c r="F5" s="200"/>
      <c r="G5" s="201"/>
      <c r="H5" s="169">
        <f>'invulmodellen uitzend en payrol'!D27</f>
        <v>1.0007999999999999</v>
      </c>
      <c r="I5" s="8">
        <v>5000000</v>
      </c>
      <c r="J5" s="172">
        <f>H5*I5</f>
        <v>5004000</v>
      </c>
    </row>
    <row r="6" spans="1:10" ht="12.75" customHeight="1">
      <c r="C6" s="193"/>
      <c r="D6" s="202" t="s">
        <v>8</v>
      </c>
      <c r="E6" s="203"/>
      <c r="F6" s="203"/>
      <c r="G6" s="204"/>
      <c r="H6" s="169">
        <f>'invulmodellen uitzend en payrol'!I27</f>
        <v>1.0007999999999999</v>
      </c>
      <c r="I6" s="8">
        <v>1300000</v>
      </c>
      <c r="J6" s="172">
        <f t="shared" ref="J6:J7" si="0">H6*I6</f>
        <v>1301040</v>
      </c>
    </row>
    <row r="7" spans="1:10" ht="12.75" customHeight="1">
      <c r="C7" s="194"/>
      <c r="D7" s="202" t="s">
        <v>9</v>
      </c>
      <c r="E7" s="203"/>
      <c r="F7" s="203"/>
      <c r="G7" s="204"/>
      <c r="H7" s="169">
        <f>'invulmodellen uitzend en payrol'!N27</f>
        <v>1.0007999999999999</v>
      </c>
      <c r="I7" s="8">
        <v>500000</v>
      </c>
      <c r="J7" s="172">
        <f t="shared" si="0"/>
        <v>500399.99999999994</v>
      </c>
    </row>
    <row r="8" spans="1:10" ht="40.5" customHeight="1">
      <c r="C8" s="9"/>
      <c r="D8" s="2"/>
      <c r="E8" s="2"/>
      <c r="F8" s="2"/>
      <c r="G8" s="10"/>
      <c r="H8" s="10"/>
      <c r="I8" s="11" t="s">
        <v>10</v>
      </c>
      <c r="J8" s="11" t="s">
        <v>5</v>
      </c>
    </row>
    <row r="9" spans="1:10" ht="12.75" customHeight="1">
      <c r="B9" s="48" t="s">
        <v>11</v>
      </c>
      <c r="C9" s="46"/>
      <c r="D9" s="46"/>
      <c r="E9" s="46"/>
      <c r="F9" s="46"/>
      <c r="H9" s="122">
        <v>0</v>
      </c>
      <c r="I9" s="54">
        <v>210000</v>
      </c>
      <c r="J9" s="53">
        <f>H9*I9</f>
        <v>0</v>
      </c>
    </row>
    <row r="10" spans="1:10" ht="12.75" customHeight="1">
      <c r="B10" s="48" t="s">
        <v>12</v>
      </c>
      <c r="C10" s="46"/>
      <c r="D10" s="46"/>
      <c r="E10" s="46"/>
      <c r="F10" s="46"/>
      <c r="H10" s="50">
        <v>1</v>
      </c>
      <c r="I10" s="54">
        <v>210000</v>
      </c>
      <c r="J10" s="53">
        <f>H10*I10</f>
        <v>210000</v>
      </c>
    </row>
    <row r="11" spans="1:10" ht="12.75" customHeight="1">
      <c r="B11" s="47"/>
      <c r="G11" s="12"/>
      <c r="H11" s="12"/>
      <c r="I11" s="55" t="s">
        <v>13</v>
      </c>
      <c r="J11" s="173">
        <f>J5+J6+J7+J9+J10</f>
        <v>7015440</v>
      </c>
    </row>
    <row r="12" spans="1:10" ht="12.75" customHeight="1"/>
    <row r="13" spans="1:10" ht="12.75" customHeight="1" thickBot="1">
      <c r="A13" s="2"/>
    </row>
    <row r="14" spans="1:10" ht="12.75" customHeight="1" thickBot="1">
      <c r="A14" s="4" t="s">
        <v>14</v>
      </c>
      <c r="B14" s="2"/>
      <c r="F14" s="2"/>
      <c r="G14" s="2"/>
      <c r="H14" s="2"/>
      <c r="J14" s="2"/>
    </row>
    <row r="15" spans="1:10" ht="54" customHeight="1">
      <c r="B15" s="5" t="s">
        <v>2</v>
      </c>
      <c r="C15" s="46"/>
      <c r="D15" s="103"/>
      <c r="E15" s="144"/>
      <c r="F15" s="144"/>
      <c r="G15" s="145"/>
      <c r="H15" s="156" t="s">
        <v>3</v>
      </c>
      <c r="I15" s="6" t="s">
        <v>4</v>
      </c>
      <c r="J15" s="6" t="s">
        <v>5</v>
      </c>
    </row>
    <row r="16" spans="1:10" ht="12.9" customHeight="1">
      <c r="B16" s="46"/>
      <c r="C16" s="205" t="s">
        <v>15</v>
      </c>
      <c r="D16" s="206"/>
      <c r="E16" s="206"/>
      <c r="F16" s="206"/>
      <c r="G16" s="207"/>
      <c r="H16" s="176">
        <f>'invulmodellen uitzend en payrol'!S27</f>
        <v>1.0007999999999999</v>
      </c>
      <c r="I16" s="154">
        <v>975000</v>
      </c>
      <c r="J16" s="170">
        <f>H16*I16</f>
        <v>975779.99999999988</v>
      </c>
    </row>
    <row r="17" spans="1:12" ht="12.75" customHeight="1">
      <c r="B17" s="103"/>
      <c r="C17" s="208" t="s">
        <v>16</v>
      </c>
      <c r="D17" s="209"/>
      <c r="E17" s="209"/>
      <c r="F17" s="209"/>
      <c r="G17" s="210"/>
      <c r="H17" s="177">
        <f>'invulmodellen uitzend en payrol'!X27</f>
        <v>1.0007999999999999</v>
      </c>
      <c r="I17" s="13">
        <v>325000</v>
      </c>
      <c r="J17" s="171">
        <f>I17*H17</f>
        <v>325260</v>
      </c>
    </row>
    <row r="18" spans="1:12" ht="12.75" customHeight="1">
      <c r="C18" s="52"/>
      <c r="D18" s="46"/>
      <c r="E18" s="46"/>
      <c r="F18" s="46"/>
      <c r="G18" s="153"/>
      <c r="H18" s="10"/>
      <c r="I18" s="11" t="s">
        <v>10</v>
      </c>
      <c r="J18" s="11" t="s">
        <v>5</v>
      </c>
    </row>
    <row r="19" spans="1:12" ht="12.75" customHeight="1">
      <c r="B19" s="48" t="s">
        <v>11</v>
      </c>
      <c r="C19" s="46"/>
      <c r="D19" s="46"/>
      <c r="E19" s="46"/>
      <c r="F19" s="46"/>
      <c r="H19" s="122">
        <v>0</v>
      </c>
      <c r="I19" s="49">
        <v>15000</v>
      </c>
      <c r="J19" s="8">
        <f>H19*I19</f>
        <v>0</v>
      </c>
    </row>
    <row r="20" spans="1:12" ht="12.75" customHeight="1">
      <c r="B20" s="157" t="s">
        <v>17</v>
      </c>
      <c r="C20" s="46"/>
      <c r="D20" s="46"/>
      <c r="E20" s="46"/>
      <c r="F20" s="46"/>
      <c r="H20" s="50">
        <v>1</v>
      </c>
      <c r="I20" s="49">
        <v>15000</v>
      </c>
      <c r="J20" s="8">
        <f>H20*I20</f>
        <v>15000</v>
      </c>
    </row>
    <row r="21" spans="1:12" ht="12.75" customHeight="1">
      <c r="G21" s="12"/>
      <c r="H21" s="12"/>
      <c r="I21" s="56" t="s">
        <v>13</v>
      </c>
      <c r="J21" s="173">
        <f>J16+J17+J19+J20</f>
        <v>1316040</v>
      </c>
    </row>
    <row r="22" spans="1:12" ht="12.75" customHeight="1"/>
    <row r="23" spans="1:12" ht="12.75" customHeight="1" thickBot="1"/>
    <row r="24" spans="1:12" ht="35.1" customHeight="1" thickBot="1">
      <c r="A24" s="4" t="s">
        <v>18</v>
      </c>
      <c r="I24" s="58" t="s">
        <v>19</v>
      </c>
    </row>
    <row r="25" spans="1:12" ht="12.75" customHeight="1">
      <c r="B25" s="17" t="s">
        <v>20</v>
      </c>
      <c r="C25" s="158" t="s">
        <v>21</v>
      </c>
      <c r="D25" s="103"/>
      <c r="H25" s="122">
        <v>0</v>
      </c>
      <c r="I25" s="59">
        <v>600000</v>
      </c>
      <c r="J25" s="8">
        <f>I25*H25</f>
        <v>0</v>
      </c>
    </row>
    <row r="26" spans="1:12" ht="12.75" customHeight="1">
      <c r="B26" s="57" t="s">
        <v>20</v>
      </c>
      <c r="C26" s="48" t="s">
        <v>22</v>
      </c>
      <c r="D26" s="137"/>
      <c r="E26" s="46"/>
      <c r="F26" s="46"/>
      <c r="H26" s="122">
        <v>0</v>
      </c>
      <c r="I26" s="51">
        <v>220000</v>
      </c>
      <c r="J26" s="8">
        <f>I26*H26</f>
        <v>0</v>
      </c>
    </row>
    <row r="27" spans="1:12" ht="12.75" customHeight="1">
      <c r="B27" s="48" t="s">
        <v>12</v>
      </c>
      <c r="C27" s="46"/>
      <c r="D27" s="46"/>
      <c r="E27" s="46"/>
      <c r="F27" s="46"/>
      <c r="H27" s="60">
        <v>1</v>
      </c>
      <c r="I27" s="51">
        <v>820000</v>
      </c>
      <c r="J27" s="8">
        <f>I27*H27</f>
        <v>820000</v>
      </c>
    </row>
    <row r="28" spans="1:12" ht="12.75" customHeight="1">
      <c r="B28" s="2"/>
      <c r="D28" s="46"/>
      <c r="E28" s="46"/>
      <c r="F28" s="46"/>
      <c r="G28" s="14"/>
      <c r="H28" s="14"/>
      <c r="I28" s="61" t="s">
        <v>13</v>
      </c>
      <c r="J28" s="62">
        <f>SUM(J25,J26+J27)</f>
        <v>820000</v>
      </c>
    </row>
    <row r="29" spans="1:12" ht="12.75" customHeight="1" thickBot="1"/>
    <row r="30" spans="1:12" ht="12.75" customHeight="1" thickBot="1">
      <c r="A30" s="4" t="s">
        <v>23</v>
      </c>
      <c r="I30" s="11" t="s">
        <v>19</v>
      </c>
    </row>
    <row r="31" spans="1:12" ht="12.75" customHeight="1">
      <c r="B31" s="7" t="s">
        <v>20</v>
      </c>
      <c r="C31" s="195" t="s">
        <v>24</v>
      </c>
      <c r="D31" s="196"/>
      <c r="E31" s="7"/>
      <c r="F31" s="7"/>
      <c r="G31" s="123">
        <v>0</v>
      </c>
      <c r="H31" s="119"/>
      <c r="I31" s="7">
        <v>300000</v>
      </c>
      <c r="J31" s="8">
        <f t="shared" ref="J31:J33" si="1">I31*G31</f>
        <v>0</v>
      </c>
      <c r="L31" s="2"/>
    </row>
    <row r="32" spans="1:12" ht="12.75" customHeight="1">
      <c r="B32" s="7" t="s">
        <v>20</v>
      </c>
      <c r="C32" s="197" t="s">
        <v>22</v>
      </c>
      <c r="D32" s="198"/>
      <c r="E32" s="7"/>
      <c r="F32" s="7"/>
      <c r="G32" s="123">
        <v>0</v>
      </c>
      <c r="H32" s="119"/>
      <c r="I32" s="7">
        <v>150000</v>
      </c>
      <c r="J32" s="8">
        <f t="shared" si="1"/>
        <v>0</v>
      </c>
    </row>
    <row r="33" spans="1:11" ht="12.75" customHeight="1">
      <c r="B33" s="7" t="s">
        <v>12</v>
      </c>
      <c r="C33" s="7"/>
      <c r="D33" s="7"/>
      <c r="E33" s="7"/>
      <c r="F33" s="7"/>
      <c r="G33" s="8">
        <v>1</v>
      </c>
      <c r="H33" s="8"/>
      <c r="I33" s="7">
        <v>450000</v>
      </c>
      <c r="J33" s="8">
        <f t="shared" si="1"/>
        <v>450000</v>
      </c>
    </row>
    <row r="34" spans="1:11" ht="12.75" customHeight="1">
      <c r="I34" s="61" t="s">
        <v>13</v>
      </c>
      <c r="J34" s="62">
        <f>SUM(J31,J32+J33)</f>
        <v>450000</v>
      </c>
    </row>
    <row r="35" spans="1:11" ht="12.75" customHeight="1">
      <c r="B35" s="2"/>
    </row>
    <row r="36" spans="1:11" ht="12.75" customHeight="1">
      <c r="B36" s="2"/>
    </row>
    <row r="37" spans="1:11" ht="12.75" customHeight="1">
      <c r="I37" s="15" t="s">
        <v>25</v>
      </c>
      <c r="J37" s="174">
        <f>SUM(J11+J21+J28+J34)</f>
        <v>9601480</v>
      </c>
      <c r="K37" s="2"/>
    </row>
    <row r="38" spans="1:11" ht="12.75" customHeight="1">
      <c r="I38" s="159" t="s">
        <v>26</v>
      </c>
      <c r="J38" s="63">
        <f>SUM(C43*D43)</f>
        <v>45000000</v>
      </c>
      <c r="K38" s="3"/>
    </row>
    <row r="39" spans="1:11" ht="12.75" customHeight="1"/>
    <row r="40" spans="1:11" ht="12.75" customHeight="1">
      <c r="I40" s="64" t="s">
        <v>27</v>
      </c>
      <c r="J40" s="175">
        <f>J37+J38</f>
        <v>54601480</v>
      </c>
    </row>
    <row r="41" spans="1:11" ht="12.75" customHeight="1">
      <c r="A41" s="2"/>
    </row>
    <row r="42" spans="1:11" ht="41.1" customHeight="1">
      <c r="B42" s="160" t="s">
        <v>28</v>
      </c>
      <c r="C42" s="161" t="s">
        <v>29</v>
      </c>
      <c r="D42" s="162" t="s">
        <v>30</v>
      </c>
    </row>
    <row r="43" spans="1:11" ht="12.75" customHeight="1">
      <c r="A43" s="66" t="s">
        <v>31</v>
      </c>
      <c r="B43" s="65">
        <f>Doelstellingspercentage!G24</f>
        <v>0</v>
      </c>
      <c r="C43" s="67">
        <f>100%-B43</f>
        <v>1</v>
      </c>
      <c r="D43" s="68">
        <v>45000000</v>
      </c>
    </row>
    <row r="44" spans="1:11" ht="12.75" customHeight="1">
      <c r="C44" s="3"/>
    </row>
    <row r="45" spans="1:11" ht="12.75" customHeight="1"/>
    <row r="46" spans="1:11" ht="12.75" customHeight="1">
      <c r="F46" s="3"/>
    </row>
    <row r="47" spans="1:11" ht="12.75" customHeight="1"/>
    <row r="48" spans="1:11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sheetProtection algorithmName="SHA-512" hashValue="xxyX8TdwFA8CWBMR6R5qc4JUge2dleSSByFglvZRwQGZAn/jzUvJaag9V1RU6vLyRqiFCG42aVWEzH4EmD7TTA==" saltValue="YEgYt32aQAHoFzJhRMA2qw==" spinCount="100000" sheet="1" selectLockedCells="1"/>
  <mergeCells count="8">
    <mergeCell ref="C5:C7"/>
    <mergeCell ref="C31:D31"/>
    <mergeCell ref="C32:D32"/>
    <mergeCell ref="D5:G5"/>
    <mergeCell ref="D6:G6"/>
    <mergeCell ref="D7:G7"/>
    <mergeCell ref="C16:G16"/>
    <mergeCell ref="C17:G17"/>
  </mergeCells>
  <pageMargins left="0.7" right="0.7" top="0.75" bottom="0.75" header="0" footer="0"/>
  <pageSetup paperSize="8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0A7EF-342F-584D-BEFC-954EBE298414}">
  <dimension ref="A1:Y1013"/>
  <sheetViews>
    <sheetView topLeftCell="A7" zoomScaleNormal="100" workbookViewId="0">
      <selection activeCell="B25" sqref="B25"/>
    </sheetView>
  </sheetViews>
  <sheetFormatPr defaultColWidth="12.6640625" defaultRowHeight="15" customHeight="1"/>
  <cols>
    <col min="1" max="1" width="26.109375" customWidth="1"/>
    <col min="2" max="5" width="7.6640625" customWidth="1"/>
    <col min="6" max="6" width="19.109375" customWidth="1"/>
    <col min="7" max="7" width="7.6640625" customWidth="1"/>
    <col min="8" max="8" width="8" customWidth="1"/>
    <col min="9" max="10" width="7.6640625" customWidth="1"/>
    <col min="11" max="11" width="22" customWidth="1"/>
    <col min="12" max="15" width="7.6640625" customWidth="1"/>
    <col min="16" max="16" width="21.88671875" bestFit="1" customWidth="1"/>
    <col min="17" max="20" width="7.6640625" customWidth="1"/>
    <col min="21" max="21" width="21.88671875" bestFit="1" customWidth="1"/>
    <col min="22" max="25" width="7.6640625" customWidth="1"/>
  </cols>
  <sheetData>
    <row r="1" spans="1:25" ht="12.75" customHeight="1">
      <c r="A1" s="211" t="s">
        <v>32</v>
      </c>
      <c r="B1" s="212"/>
      <c r="C1" s="212"/>
      <c r="D1" s="212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25" ht="12.75" customHeight="1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</row>
    <row r="3" spans="1:25" ht="114.75" customHeight="1">
      <c r="A3" s="142" t="s">
        <v>33</v>
      </c>
      <c r="B3" s="213"/>
      <c r="C3" s="213"/>
      <c r="D3" s="213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</row>
    <row r="4" spans="1:25" ht="12.75" customHeight="1">
      <c r="A4" s="20"/>
      <c r="B4" s="213"/>
      <c r="C4" s="212"/>
      <c r="D4" s="212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</row>
    <row r="5" spans="1:25" ht="12.9" customHeight="1">
      <c r="A5" s="214" t="s">
        <v>34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70"/>
      <c r="P5" s="215" t="s">
        <v>35</v>
      </c>
      <c r="Q5" s="215"/>
      <c r="R5" s="215"/>
      <c r="S5" s="215"/>
      <c r="T5" s="215"/>
      <c r="U5" s="215"/>
      <c r="V5" s="215"/>
      <c r="W5" s="215"/>
      <c r="X5" s="215"/>
      <c r="Y5" s="143"/>
    </row>
    <row r="6" spans="1:25" ht="96.75" customHeight="1">
      <c r="A6" s="21" t="s">
        <v>36</v>
      </c>
      <c r="B6" s="71"/>
      <c r="C6" s="69"/>
      <c r="D6" s="72"/>
      <c r="E6" s="73"/>
      <c r="F6" s="22" t="s">
        <v>37</v>
      </c>
      <c r="G6" s="71"/>
      <c r="H6" s="69"/>
      <c r="I6" s="72"/>
      <c r="J6" s="74"/>
      <c r="K6" s="22" t="s">
        <v>38</v>
      </c>
      <c r="L6" s="71"/>
      <c r="M6" s="69"/>
      <c r="N6" s="72"/>
      <c r="O6" s="75"/>
      <c r="P6" s="21" t="s">
        <v>39</v>
      </c>
      <c r="Q6" s="71"/>
      <c r="R6" s="69"/>
      <c r="S6" s="72"/>
      <c r="T6" s="73"/>
      <c r="U6" s="21" t="s">
        <v>40</v>
      </c>
      <c r="V6" s="71"/>
      <c r="W6" s="69"/>
      <c r="X6" s="72"/>
      <c r="Y6" s="74"/>
    </row>
    <row r="7" spans="1:25" ht="37.5" customHeight="1">
      <c r="A7" s="163" t="s">
        <v>41</v>
      </c>
      <c r="B7" s="76"/>
      <c r="C7" s="77" t="s">
        <v>42</v>
      </c>
      <c r="D7" s="78"/>
      <c r="E7" s="73"/>
      <c r="F7" s="163" t="s">
        <v>41</v>
      </c>
      <c r="G7" s="76"/>
      <c r="H7" s="77" t="s">
        <v>42</v>
      </c>
      <c r="I7" s="78"/>
      <c r="J7" s="74"/>
      <c r="K7" s="163" t="s">
        <v>41</v>
      </c>
      <c r="L7" s="76"/>
      <c r="M7" s="77" t="s">
        <v>42</v>
      </c>
      <c r="N7" s="78"/>
      <c r="O7" s="75"/>
      <c r="P7" s="163" t="s">
        <v>41</v>
      </c>
      <c r="Q7" s="76"/>
      <c r="R7" s="77" t="s">
        <v>42</v>
      </c>
      <c r="S7" s="78"/>
      <c r="T7" s="73"/>
      <c r="U7" s="163" t="s">
        <v>41</v>
      </c>
      <c r="V7" s="76"/>
      <c r="W7" s="77" t="s">
        <v>42</v>
      </c>
      <c r="X7" s="78"/>
      <c r="Y7" s="74"/>
    </row>
    <row r="8" spans="1:25" ht="12.75" customHeight="1">
      <c r="A8" s="79"/>
      <c r="B8" s="80"/>
      <c r="C8" s="69"/>
      <c r="D8" s="72"/>
      <c r="E8" s="75"/>
      <c r="F8" s="72"/>
      <c r="G8" s="80"/>
      <c r="H8" s="69"/>
      <c r="I8" s="72"/>
      <c r="J8" s="75"/>
      <c r="K8" s="72"/>
      <c r="L8" s="80"/>
      <c r="M8" s="69"/>
      <c r="N8" s="72"/>
      <c r="O8" s="75"/>
      <c r="P8" s="79"/>
      <c r="Q8" s="80"/>
      <c r="R8" s="69"/>
      <c r="S8" s="72"/>
      <c r="T8" s="75"/>
      <c r="U8" s="72"/>
      <c r="V8" s="80"/>
      <c r="W8" s="69"/>
      <c r="X8" s="72"/>
      <c r="Y8" s="75"/>
    </row>
    <row r="9" spans="1:25" ht="12.75" customHeight="1">
      <c r="A9" s="79"/>
      <c r="B9" s="23" t="s">
        <v>43</v>
      </c>
      <c r="C9" s="69"/>
      <c r="D9" s="72"/>
      <c r="E9" s="75"/>
      <c r="F9" s="72"/>
      <c r="G9" s="23" t="s">
        <v>43</v>
      </c>
      <c r="H9" s="69"/>
      <c r="I9" s="72"/>
      <c r="J9" s="75"/>
      <c r="K9" s="72"/>
      <c r="L9" s="23" t="s">
        <v>43</v>
      </c>
      <c r="M9" s="69"/>
      <c r="N9" s="72"/>
      <c r="O9" s="75"/>
      <c r="P9" s="79"/>
      <c r="Q9" s="23" t="s">
        <v>43</v>
      </c>
      <c r="R9" s="69"/>
      <c r="S9" s="72"/>
      <c r="T9" s="75"/>
      <c r="U9" s="72"/>
      <c r="V9" s="23" t="s">
        <v>43</v>
      </c>
      <c r="W9" s="69"/>
      <c r="X9" s="72"/>
      <c r="Y9" s="75"/>
    </row>
    <row r="10" spans="1:25" ht="12.75" customHeight="1">
      <c r="A10" s="81" t="s">
        <v>44</v>
      </c>
      <c r="B10" s="80"/>
      <c r="C10" s="24">
        <v>100</v>
      </c>
      <c r="D10" s="72"/>
      <c r="E10" s="75"/>
      <c r="F10" s="25" t="s">
        <v>44</v>
      </c>
      <c r="G10" s="80"/>
      <c r="H10" s="24">
        <v>100</v>
      </c>
      <c r="I10" s="72"/>
      <c r="J10" s="75"/>
      <c r="K10" s="25" t="s">
        <v>44</v>
      </c>
      <c r="L10" s="80"/>
      <c r="M10" s="24">
        <v>100</v>
      </c>
      <c r="N10" s="72"/>
      <c r="O10" s="75"/>
      <c r="P10" s="81" t="s">
        <v>44</v>
      </c>
      <c r="Q10" s="80"/>
      <c r="R10" s="24">
        <v>100</v>
      </c>
      <c r="S10" s="72"/>
      <c r="T10" s="75"/>
      <c r="U10" s="25" t="s">
        <v>44</v>
      </c>
      <c r="V10" s="80"/>
      <c r="W10" s="24">
        <v>100</v>
      </c>
      <c r="X10" s="72"/>
      <c r="Y10" s="75"/>
    </row>
    <row r="11" spans="1:25" ht="12.75" customHeight="1">
      <c r="A11" s="81" t="s">
        <v>45</v>
      </c>
      <c r="B11" s="26">
        <v>0.08</v>
      </c>
      <c r="C11" s="82">
        <f>ROUND(+C10*$B$11/100,2)</f>
        <v>0.08</v>
      </c>
      <c r="D11" s="27" t="s">
        <v>46</v>
      </c>
      <c r="E11" s="75"/>
      <c r="F11" s="25" t="s">
        <v>45</v>
      </c>
      <c r="G11" s="26">
        <v>0.08</v>
      </c>
      <c r="H11" s="82">
        <f>ROUND(+H10*$G$11/100,2)</f>
        <v>0.08</v>
      </c>
      <c r="I11" s="27" t="s">
        <v>46</v>
      </c>
      <c r="J11" s="75"/>
      <c r="K11" s="25" t="s">
        <v>45</v>
      </c>
      <c r="L11" s="26">
        <v>0.08</v>
      </c>
      <c r="M11" s="82">
        <f>ROUND(+M10*$L$11/100,2)</f>
        <v>0.08</v>
      </c>
      <c r="N11" s="27" t="s">
        <v>46</v>
      </c>
      <c r="O11" s="75"/>
      <c r="P11" s="81" t="s">
        <v>45</v>
      </c>
      <c r="Q11" s="26">
        <v>0.08</v>
      </c>
      <c r="R11" s="82">
        <f>ROUND(+R10*$Q$11/100,2)</f>
        <v>0.08</v>
      </c>
      <c r="S11" s="27" t="s">
        <v>46</v>
      </c>
      <c r="T11" s="75"/>
      <c r="U11" s="25" t="s">
        <v>45</v>
      </c>
      <c r="V11" s="26">
        <v>0.08</v>
      </c>
      <c r="W11" s="82">
        <f>ROUND(+W10*$V$11/100,2)</f>
        <v>0.08</v>
      </c>
      <c r="X11" s="27" t="s">
        <v>46</v>
      </c>
      <c r="Y11" s="75"/>
    </row>
    <row r="12" spans="1:25" ht="12.75" customHeight="1">
      <c r="A12" s="83" t="s">
        <v>47</v>
      </c>
      <c r="B12" s="80"/>
      <c r="C12" s="24">
        <f>C10+C11</f>
        <v>100.08</v>
      </c>
      <c r="D12" s="72"/>
      <c r="E12" s="75"/>
      <c r="F12" s="28" t="s">
        <v>47</v>
      </c>
      <c r="G12" s="80"/>
      <c r="H12" s="24">
        <f>H10+H11</f>
        <v>100.08</v>
      </c>
      <c r="I12" s="72"/>
      <c r="J12" s="75"/>
      <c r="K12" s="28" t="s">
        <v>47</v>
      </c>
      <c r="L12" s="80"/>
      <c r="M12" s="24">
        <f>M10+M11</f>
        <v>100.08</v>
      </c>
      <c r="N12" s="72"/>
      <c r="O12" s="75"/>
      <c r="P12" s="83" t="s">
        <v>47</v>
      </c>
      <c r="Q12" s="80"/>
      <c r="R12" s="24">
        <f>R10+R11</f>
        <v>100.08</v>
      </c>
      <c r="S12" s="72"/>
      <c r="T12" s="75"/>
      <c r="U12" s="28" t="s">
        <v>47</v>
      </c>
      <c r="V12" s="80"/>
      <c r="W12" s="24">
        <f>W10+W11</f>
        <v>100.08</v>
      </c>
      <c r="X12" s="72"/>
      <c r="Y12" s="75"/>
    </row>
    <row r="13" spans="1:25" ht="12.75" customHeight="1">
      <c r="A13" s="81" t="s">
        <v>48</v>
      </c>
      <c r="B13" s="124">
        <v>0</v>
      </c>
      <c r="C13" s="82">
        <f>ROUND(+C12*$B$13/100,2)</f>
        <v>0</v>
      </c>
      <c r="D13" s="27" t="s">
        <v>46</v>
      </c>
      <c r="E13" s="75"/>
      <c r="F13" s="29" t="s">
        <v>48</v>
      </c>
      <c r="G13" s="124">
        <v>0</v>
      </c>
      <c r="H13" s="84">
        <f>ROUND(+H12*$G$13/100,2)</f>
        <v>0</v>
      </c>
      <c r="I13" s="27" t="s">
        <v>46</v>
      </c>
      <c r="J13" s="75"/>
      <c r="K13" s="29" t="s">
        <v>48</v>
      </c>
      <c r="L13" s="124">
        <v>0</v>
      </c>
      <c r="M13" s="84">
        <f>ROUND(+M12*$L$13/100,2)</f>
        <v>0</v>
      </c>
      <c r="N13" s="27" t="s">
        <v>46</v>
      </c>
      <c r="O13" s="75"/>
      <c r="P13" s="81" t="s">
        <v>48</v>
      </c>
      <c r="Q13" s="124">
        <v>0</v>
      </c>
      <c r="R13" s="82">
        <f>ROUND(+R12*$Q$13/100,2)</f>
        <v>0</v>
      </c>
      <c r="S13" s="27" t="s">
        <v>46</v>
      </c>
      <c r="T13" s="75"/>
      <c r="U13" s="29" t="s">
        <v>48</v>
      </c>
      <c r="V13" s="124">
        <v>0</v>
      </c>
      <c r="W13" s="84">
        <f>ROUND(+W12*$V$13/100,2)</f>
        <v>0</v>
      </c>
      <c r="X13" s="27" t="s">
        <v>46</v>
      </c>
      <c r="Y13" s="75"/>
    </row>
    <row r="14" spans="1:25" ht="12.75" customHeight="1">
      <c r="A14" s="83" t="s">
        <v>47</v>
      </c>
      <c r="B14" s="80"/>
      <c r="C14" s="24">
        <f>C12+C13</f>
        <v>100.08</v>
      </c>
      <c r="D14" s="72"/>
      <c r="E14" s="75"/>
      <c r="F14" s="28" t="s">
        <v>47</v>
      </c>
      <c r="G14" s="80"/>
      <c r="H14" s="24">
        <f>H12+H13</f>
        <v>100.08</v>
      </c>
      <c r="I14" s="72"/>
      <c r="J14" s="75"/>
      <c r="K14" s="28" t="s">
        <v>47</v>
      </c>
      <c r="L14" s="80"/>
      <c r="M14" s="24">
        <f>M12+M13</f>
        <v>100.08</v>
      </c>
      <c r="N14" s="72"/>
      <c r="O14" s="75"/>
      <c r="P14" s="83" t="s">
        <v>47</v>
      </c>
      <c r="Q14" s="80"/>
      <c r="R14" s="24">
        <f>R12+R13</f>
        <v>100.08</v>
      </c>
      <c r="S14" s="72"/>
      <c r="T14" s="75"/>
      <c r="U14" s="28" t="s">
        <v>47</v>
      </c>
      <c r="V14" s="80"/>
      <c r="W14" s="24">
        <f>W12+W13</f>
        <v>100.08</v>
      </c>
      <c r="X14" s="72"/>
      <c r="Y14" s="75"/>
    </row>
    <row r="15" spans="1:25" ht="12.75" customHeight="1">
      <c r="A15" s="81" t="s">
        <v>49</v>
      </c>
      <c r="B15" s="124">
        <v>0</v>
      </c>
      <c r="C15" s="82">
        <f>ROUND(+$B$15*C14/100,2)</f>
        <v>0</v>
      </c>
      <c r="D15" s="27" t="s">
        <v>46</v>
      </c>
      <c r="E15" s="75"/>
      <c r="F15" s="29" t="s">
        <v>49</v>
      </c>
      <c r="G15" s="124">
        <v>0</v>
      </c>
      <c r="H15" s="84">
        <f>ROUND(+$G$15*H14/100,2)</f>
        <v>0</v>
      </c>
      <c r="I15" s="27" t="s">
        <v>46</v>
      </c>
      <c r="J15" s="75"/>
      <c r="K15" s="29" t="s">
        <v>49</v>
      </c>
      <c r="L15" s="124">
        <v>0</v>
      </c>
      <c r="M15" s="84">
        <f>ROUND(+$L$15*M14/100,2)</f>
        <v>0</v>
      </c>
      <c r="N15" s="27" t="s">
        <v>46</v>
      </c>
      <c r="O15" s="75"/>
      <c r="P15" s="81" t="s">
        <v>49</v>
      </c>
      <c r="Q15" s="124">
        <v>0</v>
      </c>
      <c r="R15" s="82">
        <f>ROUND(+$Q$15*R14/100,2)</f>
        <v>0</v>
      </c>
      <c r="S15" s="27" t="s">
        <v>46</v>
      </c>
      <c r="T15" s="75"/>
      <c r="U15" s="29" t="s">
        <v>49</v>
      </c>
      <c r="V15" s="124">
        <v>0</v>
      </c>
      <c r="W15" s="84">
        <f>ROUND(+$V$15*W14/100,2)</f>
        <v>0</v>
      </c>
      <c r="X15" s="27" t="s">
        <v>46</v>
      </c>
      <c r="Y15" s="75"/>
    </row>
    <row r="16" spans="1:25" ht="12.75" customHeight="1">
      <c r="A16" s="83" t="s">
        <v>47</v>
      </c>
      <c r="B16" s="80"/>
      <c r="C16" s="24">
        <f>C14+C15</f>
        <v>100.08</v>
      </c>
      <c r="D16" s="72"/>
      <c r="E16" s="75"/>
      <c r="F16" s="28" t="s">
        <v>47</v>
      </c>
      <c r="G16" s="80"/>
      <c r="H16" s="24">
        <f>H14+H15</f>
        <v>100.08</v>
      </c>
      <c r="I16" s="72"/>
      <c r="J16" s="75"/>
      <c r="K16" s="28" t="s">
        <v>47</v>
      </c>
      <c r="L16" s="80"/>
      <c r="M16" s="24">
        <f>M14+M15</f>
        <v>100.08</v>
      </c>
      <c r="N16" s="72"/>
      <c r="O16" s="75"/>
      <c r="P16" s="83" t="s">
        <v>47</v>
      </c>
      <c r="Q16" s="80"/>
      <c r="R16" s="24">
        <f>R14+R15</f>
        <v>100.08</v>
      </c>
      <c r="S16" s="72"/>
      <c r="T16" s="75"/>
      <c r="U16" s="28" t="s">
        <v>47</v>
      </c>
      <c r="V16" s="80"/>
      <c r="W16" s="24">
        <f>W14+W15</f>
        <v>100.08</v>
      </c>
      <c r="X16" s="72"/>
      <c r="Y16" s="75"/>
    </row>
    <row r="17" spans="1:25" ht="12.9" customHeight="1">
      <c r="A17" s="138" t="s">
        <v>50</v>
      </c>
      <c r="B17" s="178">
        <v>0</v>
      </c>
      <c r="C17" s="82">
        <f>ROUND(+$B$17*C16/100,2)</f>
        <v>0</v>
      </c>
      <c r="D17" s="139"/>
      <c r="E17" s="75"/>
      <c r="F17" s="138" t="s">
        <v>50</v>
      </c>
      <c r="G17" s="178">
        <v>0</v>
      </c>
      <c r="H17" s="82">
        <f>ROUND(+$G$17*H16/100,2)</f>
        <v>0</v>
      </c>
      <c r="I17" s="72"/>
      <c r="J17" s="75"/>
      <c r="K17" s="138" t="s">
        <v>50</v>
      </c>
      <c r="L17" s="178">
        <v>0</v>
      </c>
      <c r="M17" s="82">
        <f>ROUND(+$L$17*M16/100,2)</f>
        <v>0</v>
      </c>
      <c r="N17" s="72"/>
      <c r="O17" s="75"/>
      <c r="P17" s="138" t="s">
        <v>50</v>
      </c>
      <c r="Q17" s="178">
        <v>0</v>
      </c>
      <c r="R17" s="82">
        <f>ROUND(+$Q$17*R16/100,2)</f>
        <v>0</v>
      </c>
      <c r="S17" s="72"/>
      <c r="T17" s="75"/>
      <c r="U17" s="138" t="s">
        <v>50</v>
      </c>
      <c r="V17" s="178">
        <v>0</v>
      </c>
      <c r="W17" s="82">
        <f>ROUND(+$V$17*W16/100,2)</f>
        <v>0</v>
      </c>
      <c r="X17" s="72"/>
      <c r="Y17" s="75"/>
    </row>
    <row r="18" spans="1:25" ht="12.75" customHeight="1">
      <c r="A18" s="83"/>
      <c r="B18" s="80"/>
      <c r="C18" s="24">
        <f>C16+C17</f>
        <v>100.08</v>
      </c>
      <c r="D18" s="72"/>
      <c r="E18" s="75"/>
      <c r="F18" s="28"/>
      <c r="G18" s="80"/>
      <c r="H18" s="24">
        <f>H16+H17</f>
        <v>100.08</v>
      </c>
      <c r="I18" s="72"/>
      <c r="J18" s="75"/>
      <c r="K18" s="28"/>
      <c r="L18" s="80"/>
      <c r="M18" s="24">
        <f>M16+M17</f>
        <v>100.08</v>
      </c>
      <c r="N18" s="72"/>
      <c r="O18" s="75"/>
      <c r="P18" s="83"/>
      <c r="Q18" s="80"/>
      <c r="R18" s="24">
        <f>R16+R17</f>
        <v>100.08</v>
      </c>
      <c r="S18" s="72"/>
      <c r="T18" s="75"/>
      <c r="U18" s="28"/>
      <c r="V18" s="80"/>
      <c r="W18" s="24">
        <f>W16+W17</f>
        <v>100.08</v>
      </c>
      <c r="X18" s="72"/>
      <c r="Y18" s="75"/>
    </row>
    <row r="19" spans="1:25" ht="12.75" customHeight="1">
      <c r="A19" s="81" t="s">
        <v>51</v>
      </c>
      <c r="B19" s="124">
        <v>0</v>
      </c>
      <c r="C19" s="82">
        <f>ROUND(+$B$19*C18/100,2)</f>
        <v>0</v>
      </c>
      <c r="D19" s="27" t="s">
        <v>46</v>
      </c>
      <c r="E19" s="75"/>
      <c r="F19" s="25" t="s">
        <v>51</v>
      </c>
      <c r="G19" s="124">
        <f>G81</f>
        <v>0</v>
      </c>
      <c r="H19" s="82">
        <f>ROUND(+$G$19*H18/100,2)</f>
        <v>0</v>
      </c>
      <c r="I19" s="27" t="s">
        <v>46</v>
      </c>
      <c r="J19" s="75"/>
      <c r="K19" s="25" t="s">
        <v>51</v>
      </c>
      <c r="L19" s="124">
        <f>L81</f>
        <v>0</v>
      </c>
      <c r="M19" s="82">
        <f>ROUND(+$L$19*M18/100,2)</f>
        <v>0</v>
      </c>
      <c r="N19" s="27" t="s">
        <v>46</v>
      </c>
      <c r="O19" s="75"/>
      <c r="P19" s="81" t="s">
        <v>51</v>
      </c>
      <c r="Q19" s="124">
        <v>0</v>
      </c>
      <c r="R19" s="82">
        <f>ROUND(+$Q$19*R18/100,2)</f>
        <v>0</v>
      </c>
      <c r="S19" s="27" t="s">
        <v>46</v>
      </c>
      <c r="T19" s="75"/>
      <c r="U19" s="25" t="s">
        <v>51</v>
      </c>
      <c r="V19" s="124">
        <f>V81</f>
        <v>0</v>
      </c>
      <c r="W19" s="82">
        <f>ROUND(+$V$19*W18/100,2)</f>
        <v>0</v>
      </c>
      <c r="X19" s="27" t="s">
        <v>46</v>
      </c>
      <c r="Y19" s="75"/>
    </row>
    <row r="20" spans="1:25" ht="12.75" customHeight="1">
      <c r="A20" s="83" t="s">
        <v>47</v>
      </c>
      <c r="B20" s="80"/>
      <c r="C20" s="24">
        <f>C18+C19</f>
        <v>100.08</v>
      </c>
      <c r="D20" s="72"/>
      <c r="E20" s="75"/>
      <c r="F20" s="28" t="s">
        <v>47</v>
      </c>
      <c r="G20" s="80"/>
      <c r="H20" s="24">
        <f>H18+H19</f>
        <v>100.08</v>
      </c>
      <c r="I20" s="72"/>
      <c r="J20" s="75"/>
      <c r="K20" s="28" t="s">
        <v>47</v>
      </c>
      <c r="L20" s="80"/>
      <c r="M20" s="24">
        <f>M18+M19</f>
        <v>100.08</v>
      </c>
      <c r="N20" s="72"/>
      <c r="O20" s="75"/>
      <c r="P20" s="83" t="s">
        <v>47</v>
      </c>
      <c r="Q20" s="80"/>
      <c r="R20" s="24">
        <f>R18+R19</f>
        <v>100.08</v>
      </c>
      <c r="S20" s="72"/>
      <c r="T20" s="75"/>
      <c r="U20" s="28" t="s">
        <v>47</v>
      </c>
      <c r="V20" s="80"/>
      <c r="W20" s="24">
        <f>W18+W19</f>
        <v>100.08</v>
      </c>
      <c r="X20" s="72"/>
      <c r="Y20" s="75"/>
    </row>
    <row r="21" spans="1:25" ht="12.75" customHeight="1">
      <c r="A21" s="81" t="s">
        <v>52</v>
      </c>
      <c r="B21" s="124">
        <v>0</v>
      </c>
      <c r="C21" s="82">
        <f>C20*$B$21/100</f>
        <v>0</v>
      </c>
      <c r="D21" s="27" t="s">
        <v>46</v>
      </c>
      <c r="E21" s="75"/>
      <c r="F21" s="25" t="s">
        <v>52</v>
      </c>
      <c r="G21" s="124">
        <f>G87</f>
        <v>0</v>
      </c>
      <c r="H21" s="82">
        <f>H20*$G$21/100</f>
        <v>0</v>
      </c>
      <c r="I21" s="27" t="s">
        <v>46</v>
      </c>
      <c r="J21" s="75"/>
      <c r="K21" s="25" t="s">
        <v>52</v>
      </c>
      <c r="L21" s="124">
        <f>L87</f>
        <v>0</v>
      </c>
      <c r="M21" s="82">
        <f>M20*$L$21/100</f>
        <v>0</v>
      </c>
      <c r="N21" s="27" t="s">
        <v>46</v>
      </c>
      <c r="O21" s="75"/>
      <c r="P21" s="81" t="s">
        <v>52</v>
      </c>
      <c r="Q21" s="124">
        <f>Q87</f>
        <v>0</v>
      </c>
      <c r="R21" s="82">
        <f>R20*$Q$21/100</f>
        <v>0</v>
      </c>
      <c r="S21" s="27" t="s">
        <v>46</v>
      </c>
      <c r="T21" s="75"/>
      <c r="U21" s="25" t="s">
        <v>52</v>
      </c>
      <c r="V21" s="124">
        <f>V87</f>
        <v>0</v>
      </c>
      <c r="W21" s="82">
        <f>W20*$V$21/100</f>
        <v>0</v>
      </c>
      <c r="X21" s="27" t="s">
        <v>46</v>
      </c>
      <c r="Y21" s="75"/>
    </row>
    <row r="22" spans="1:25" ht="12.75" customHeight="1">
      <c r="A22" s="79"/>
      <c r="B22" s="80"/>
      <c r="C22" s="71"/>
      <c r="D22" s="72"/>
      <c r="E22" s="75"/>
      <c r="F22" s="72"/>
      <c r="G22" s="80"/>
      <c r="H22" s="71"/>
      <c r="I22" s="72"/>
      <c r="J22" s="75"/>
      <c r="K22" s="72"/>
      <c r="L22" s="80"/>
      <c r="M22" s="71"/>
      <c r="N22" s="72"/>
      <c r="O22" s="75"/>
      <c r="P22" s="79"/>
      <c r="Q22" s="80"/>
      <c r="R22" s="71"/>
      <c r="S22" s="72"/>
      <c r="T22" s="75"/>
      <c r="U22" s="72"/>
      <c r="V22" s="80"/>
      <c r="W22" s="71"/>
      <c r="X22" s="72"/>
      <c r="Y22" s="75"/>
    </row>
    <row r="23" spans="1:25" ht="12.75" customHeight="1">
      <c r="A23" s="85" t="s">
        <v>53</v>
      </c>
      <c r="B23" s="80"/>
      <c r="C23" s="30">
        <f>C20+C21</f>
        <v>100.08</v>
      </c>
      <c r="D23" s="72"/>
      <c r="E23" s="75"/>
      <c r="F23" s="31" t="s">
        <v>53</v>
      </c>
      <c r="G23" s="80"/>
      <c r="H23" s="30">
        <f>H20+H21</f>
        <v>100.08</v>
      </c>
      <c r="I23" s="72"/>
      <c r="J23" s="75"/>
      <c r="K23" s="31" t="s">
        <v>53</v>
      </c>
      <c r="L23" s="80"/>
      <c r="M23" s="30">
        <f>M20+M21</f>
        <v>100.08</v>
      </c>
      <c r="N23" s="72"/>
      <c r="O23" s="75"/>
      <c r="P23" s="85" t="s">
        <v>53</v>
      </c>
      <c r="Q23" s="80"/>
      <c r="R23" s="30">
        <f>R20+R21</f>
        <v>100.08</v>
      </c>
      <c r="S23" s="72"/>
      <c r="T23" s="75"/>
      <c r="U23" s="31" t="s">
        <v>53</v>
      </c>
      <c r="V23" s="80"/>
      <c r="W23" s="30">
        <f>W20+W21</f>
        <v>100.08</v>
      </c>
      <c r="X23" s="72"/>
      <c r="Y23" s="75"/>
    </row>
    <row r="24" spans="1:25" ht="12.75" customHeight="1">
      <c r="A24" s="79"/>
      <c r="B24" s="80"/>
      <c r="C24" s="71"/>
      <c r="D24" s="72"/>
      <c r="E24" s="86"/>
      <c r="F24" s="72"/>
      <c r="G24" s="80"/>
      <c r="H24" s="71"/>
      <c r="I24" s="72"/>
      <c r="J24" s="75"/>
      <c r="K24" s="72"/>
      <c r="L24" s="80"/>
      <c r="M24" s="71"/>
      <c r="N24" s="72"/>
      <c r="O24" s="75"/>
      <c r="P24" s="79"/>
      <c r="Q24" s="80"/>
      <c r="R24" s="71"/>
      <c r="S24" s="72"/>
      <c r="T24" s="86"/>
      <c r="U24" s="72"/>
      <c r="V24" s="80"/>
      <c r="W24" s="71"/>
      <c r="X24" s="72"/>
      <c r="Y24" s="75"/>
    </row>
    <row r="25" spans="1:25" ht="12.75" customHeight="1">
      <c r="A25" s="81" t="s">
        <v>54</v>
      </c>
      <c r="B25" s="124">
        <v>0</v>
      </c>
      <c r="C25" s="71"/>
      <c r="D25" s="72"/>
      <c r="E25" s="86"/>
      <c r="F25" s="25" t="s">
        <v>54</v>
      </c>
      <c r="G25" s="124">
        <v>0</v>
      </c>
      <c r="H25" s="71"/>
      <c r="I25" s="72"/>
      <c r="J25" s="75"/>
      <c r="K25" s="25" t="s">
        <v>54</v>
      </c>
      <c r="L25" s="124">
        <v>0</v>
      </c>
      <c r="M25" s="71"/>
      <c r="N25" s="72"/>
      <c r="O25" s="75"/>
      <c r="P25" s="81" t="s">
        <v>54</v>
      </c>
      <c r="Q25" s="124">
        <v>0</v>
      </c>
      <c r="R25" s="71"/>
      <c r="S25" s="72"/>
      <c r="T25" s="86"/>
      <c r="U25" s="25" t="s">
        <v>54</v>
      </c>
      <c r="V25" s="124">
        <v>0</v>
      </c>
      <c r="W25" s="71"/>
      <c r="X25" s="72"/>
      <c r="Y25" s="75"/>
    </row>
    <row r="26" spans="1:25" ht="12.75" customHeight="1">
      <c r="A26" s="79"/>
      <c r="B26" s="80"/>
      <c r="C26" s="71"/>
      <c r="D26" s="72"/>
      <c r="E26" s="86"/>
      <c r="F26" s="72"/>
      <c r="G26" s="80"/>
      <c r="H26" s="71"/>
      <c r="I26" s="72"/>
      <c r="J26" s="75"/>
      <c r="K26" s="72"/>
      <c r="L26" s="80"/>
      <c r="M26" s="71"/>
      <c r="N26" s="72"/>
      <c r="O26" s="75"/>
      <c r="P26" s="79"/>
      <c r="Q26" s="80"/>
      <c r="R26" s="71"/>
      <c r="S26" s="72"/>
      <c r="T26" s="86"/>
      <c r="U26" s="72"/>
      <c r="V26" s="80"/>
      <c r="W26" s="190"/>
      <c r="X26" s="72"/>
      <c r="Y26" s="75"/>
    </row>
    <row r="27" spans="1:25" ht="12.75" customHeight="1">
      <c r="A27" s="32" t="s">
        <v>55</v>
      </c>
      <c r="B27" s="87"/>
      <c r="C27" s="88">
        <f>C23/(100-B25)*100</f>
        <v>100.07999999999998</v>
      </c>
      <c r="D27" s="191">
        <f>C27/100</f>
        <v>1.0007999999999999</v>
      </c>
      <c r="E27" s="86"/>
      <c r="F27" s="33" t="s">
        <v>55</v>
      </c>
      <c r="G27" s="87"/>
      <c r="H27" s="88">
        <f>H23/(100-G25)*100</f>
        <v>100.07999999999998</v>
      </c>
      <c r="I27" s="191">
        <f>H27/100</f>
        <v>1.0007999999999999</v>
      </c>
      <c r="J27" s="75"/>
      <c r="K27" s="33" t="s">
        <v>55</v>
      </c>
      <c r="L27" s="87"/>
      <c r="M27" s="88">
        <f>M23/(100-L25)*100</f>
        <v>100.07999999999998</v>
      </c>
      <c r="N27" s="191">
        <f>M27/100</f>
        <v>1.0007999999999999</v>
      </c>
      <c r="O27" s="75"/>
      <c r="P27" s="32" t="s">
        <v>55</v>
      </c>
      <c r="Q27" s="87"/>
      <c r="R27" s="88">
        <f>R23/(100-Q25)*100</f>
        <v>100.07999999999998</v>
      </c>
      <c r="S27" s="191">
        <f>R27/100</f>
        <v>1.0007999999999999</v>
      </c>
      <c r="T27" s="86"/>
      <c r="U27" s="33" t="s">
        <v>55</v>
      </c>
      <c r="V27" s="87"/>
      <c r="W27" s="88">
        <f>W23/(100-V25)*100</f>
        <v>100.07999999999998</v>
      </c>
      <c r="X27" s="191">
        <f>W27/100</f>
        <v>1.0007999999999999</v>
      </c>
      <c r="Y27" s="75"/>
    </row>
    <row r="28" spans="1:25" ht="12.75" customHeight="1">
      <c r="A28" s="90"/>
      <c r="B28" s="91"/>
      <c r="C28" s="91"/>
      <c r="D28" s="92"/>
      <c r="E28" s="75"/>
      <c r="F28" s="92"/>
      <c r="G28" s="91"/>
      <c r="H28" s="91"/>
      <c r="I28" s="92"/>
      <c r="J28" s="75"/>
      <c r="K28" s="92"/>
      <c r="L28" s="91"/>
      <c r="M28" s="91"/>
      <c r="N28" s="92"/>
      <c r="O28" s="75"/>
      <c r="P28" s="90"/>
      <c r="Q28" s="91"/>
      <c r="R28" s="91"/>
      <c r="S28" s="92"/>
      <c r="T28" s="75"/>
      <c r="U28" s="92"/>
      <c r="V28" s="91"/>
      <c r="W28" s="91"/>
      <c r="X28" s="92"/>
      <c r="Y28" s="75"/>
    </row>
    <row r="29" spans="1:25" ht="18" customHeight="1">
      <c r="A29" s="21" t="s">
        <v>36</v>
      </c>
      <c r="B29" s="71"/>
      <c r="C29" s="69"/>
      <c r="D29" s="72"/>
      <c r="E29" s="74"/>
      <c r="F29" s="22" t="s">
        <v>37</v>
      </c>
      <c r="G29" s="71"/>
      <c r="H29" s="69"/>
      <c r="I29" s="72"/>
      <c r="J29" s="74"/>
      <c r="K29" s="22" t="s">
        <v>38</v>
      </c>
      <c r="L29" s="71"/>
      <c r="M29" s="69"/>
      <c r="N29" s="72"/>
      <c r="O29" s="75"/>
      <c r="P29" s="21" t="s">
        <v>36</v>
      </c>
      <c r="Q29" s="71"/>
      <c r="R29" s="69"/>
      <c r="S29" s="72"/>
      <c r="T29" s="74"/>
      <c r="U29" s="22" t="s">
        <v>37</v>
      </c>
      <c r="V29" s="71"/>
      <c r="W29" s="69"/>
      <c r="X29" s="72"/>
      <c r="Y29" s="74"/>
    </row>
    <row r="30" spans="1:25" ht="12.75" customHeight="1">
      <c r="A30" s="163" t="s">
        <v>41</v>
      </c>
      <c r="B30" s="76"/>
      <c r="C30" s="77" t="s">
        <v>56</v>
      </c>
      <c r="D30" s="78"/>
      <c r="E30" s="74"/>
      <c r="F30" s="163" t="s">
        <v>41</v>
      </c>
      <c r="G30" s="76"/>
      <c r="H30" s="77" t="s">
        <v>56</v>
      </c>
      <c r="I30" s="78"/>
      <c r="J30" s="74"/>
      <c r="K30" s="163" t="s">
        <v>41</v>
      </c>
      <c r="L30" s="76"/>
      <c r="M30" s="77" t="s">
        <v>56</v>
      </c>
      <c r="N30" s="78"/>
      <c r="O30" s="75"/>
      <c r="P30" s="163" t="s">
        <v>41</v>
      </c>
      <c r="Q30" s="76"/>
      <c r="R30" s="77" t="s">
        <v>56</v>
      </c>
      <c r="S30" s="78"/>
      <c r="T30" s="74"/>
      <c r="U30" s="163" t="s">
        <v>41</v>
      </c>
      <c r="V30" s="76"/>
      <c r="W30" s="77" t="s">
        <v>56</v>
      </c>
      <c r="X30" s="78"/>
      <c r="Y30" s="74"/>
    </row>
    <row r="31" spans="1:25" ht="12.75" customHeight="1">
      <c r="A31" s="79"/>
      <c r="B31" s="80"/>
      <c r="C31" s="69"/>
      <c r="D31" s="72"/>
      <c r="E31" s="75"/>
      <c r="F31" s="72"/>
      <c r="G31" s="80"/>
      <c r="H31" s="69"/>
      <c r="I31" s="72"/>
      <c r="J31" s="75"/>
      <c r="K31" s="72"/>
      <c r="L31" s="80"/>
      <c r="M31" s="69"/>
      <c r="N31" s="72"/>
      <c r="O31" s="75"/>
      <c r="P31" s="79"/>
      <c r="Q31" s="80"/>
      <c r="R31" s="69"/>
      <c r="S31" s="72"/>
      <c r="T31" s="75"/>
      <c r="U31" s="72"/>
      <c r="V31" s="80"/>
      <c r="W31" s="69"/>
      <c r="X31" s="72"/>
      <c r="Y31" s="75"/>
    </row>
    <row r="32" spans="1:25" ht="12.75" customHeight="1">
      <c r="A32" s="79"/>
      <c r="B32" s="23" t="s">
        <v>43</v>
      </c>
      <c r="C32" s="69"/>
      <c r="D32" s="72"/>
      <c r="E32" s="75"/>
      <c r="F32" s="72"/>
      <c r="G32" s="23" t="s">
        <v>43</v>
      </c>
      <c r="H32" s="69"/>
      <c r="I32" s="72"/>
      <c r="J32" s="75"/>
      <c r="K32" s="72"/>
      <c r="L32" s="23" t="s">
        <v>43</v>
      </c>
      <c r="M32" s="69"/>
      <c r="N32" s="72"/>
      <c r="O32" s="75"/>
      <c r="P32" s="79"/>
      <c r="Q32" s="23" t="s">
        <v>43</v>
      </c>
      <c r="R32" s="69"/>
      <c r="S32" s="72"/>
      <c r="T32" s="75"/>
      <c r="U32" s="72"/>
      <c r="V32" s="23" t="s">
        <v>43</v>
      </c>
      <c r="W32" s="69"/>
      <c r="X32" s="72"/>
      <c r="Y32" s="75"/>
    </row>
    <row r="33" spans="1:25" ht="12.75" customHeight="1">
      <c r="A33" s="81" t="s">
        <v>44</v>
      </c>
      <c r="B33" s="80"/>
      <c r="C33" s="24">
        <v>100</v>
      </c>
      <c r="D33" s="72"/>
      <c r="E33" s="75"/>
      <c r="F33" s="25" t="s">
        <v>44</v>
      </c>
      <c r="G33" s="80"/>
      <c r="H33" s="24">
        <v>100</v>
      </c>
      <c r="I33" s="72"/>
      <c r="J33" s="75"/>
      <c r="K33" s="25" t="s">
        <v>44</v>
      </c>
      <c r="L33" s="80"/>
      <c r="M33" s="24">
        <v>100</v>
      </c>
      <c r="N33" s="72"/>
      <c r="O33" s="75"/>
      <c r="P33" s="81" t="s">
        <v>44</v>
      </c>
      <c r="Q33" s="80"/>
      <c r="R33" s="24">
        <v>100</v>
      </c>
      <c r="S33" s="72"/>
      <c r="T33" s="75"/>
      <c r="U33" s="25" t="s">
        <v>44</v>
      </c>
      <c r="V33" s="80"/>
      <c r="W33" s="24">
        <v>100</v>
      </c>
      <c r="X33" s="72"/>
      <c r="Y33" s="75"/>
    </row>
    <row r="34" spans="1:25" ht="12.75" customHeight="1">
      <c r="A34" s="81" t="s">
        <v>45</v>
      </c>
      <c r="B34" s="26">
        <v>0.08</v>
      </c>
      <c r="C34" s="82">
        <f>ROUND(+C33*$B$34/100,2)</f>
        <v>0.08</v>
      </c>
      <c r="D34" s="27" t="s">
        <v>46</v>
      </c>
      <c r="E34" s="75"/>
      <c r="F34" s="25" t="s">
        <v>45</v>
      </c>
      <c r="G34" s="26">
        <v>0.08</v>
      </c>
      <c r="H34" s="82">
        <f>ROUND(+H33*$G$34/100,2)</f>
        <v>0.08</v>
      </c>
      <c r="I34" s="27" t="s">
        <v>46</v>
      </c>
      <c r="J34" s="75"/>
      <c r="K34" s="25" t="s">
        <v>45</v>
      </c>
      <c r="L34" s="26">
        <v>0.08</v>
      </c>
      <c r="M34" s="82">
        <f>ROUND(+M33*$L$34/100,2)</f>
        <v>0.08</v>
      </c>
      <c r="N34" s="27" t="s">
        <v>46</v>
      </c>
      <c r="O34" s="75"/>
      <c r="P34" s="81" t="s">
        <v>45</v>
      </c>
      <c r="Q34" s="26">
        <v>0.08</v>
      </c>
      <c r="R34" s="82">
        <f>ROUND(+R33*$Q$34/100,2)</f>
        <v>0.08</v>
      </c>
      <c r="S34" s="27" t="s">
        <v>46</v>
      </c>
      <c r="T34" s="75"/>
      <c r="U34" s="25" t="s">
        <v>45</v>
      </c>
      <c r="V34" s="26">
        <v>0.08</v>
      </c>
      <c r="W34" s="82">
        <f>ROUND(+W33*$V$34/100,2)</f>
        <v>0.08</v>
      </c>
      <c r="X34" s="27" t="s">
        <v>46</v>
      </c>
      <c r="Y34" s="75"/>
    </row>
    <row r="35" spans="1:25" ht="12.75" customHeight="1">
      <c r="A35" s="83" t="s">
        <v>47</v>
      </c>
      <c r="B35" s="80"/>
      <c r="C35" s="24">
        <f>C33+C34</f>
        <v>100.08</v>
      </c>
      <c r="D35" s="72"/>
      <c r="E35" s="75"/>
      <c r="F35" s="28" t="s">
        <v>47</v>
      </c>
      <c r="G35" s="80"/>
      <c r="H35" s="24">
        <f>H33+H34</f>
        <v>100.08</v>
      </c>
      <c r="I35" s="72"/>
      <c r="J35" s="75"/>
      <c r="K35" s="28" t="s">
        <v>47</v>
      </c>
      <c r="L35" s="80"/>
      <c r="M35" s="24">
        <f>M33+M34</f>
        <v>100.08</v>
      </c>
      <c r="N35" s="72"/>
      <c r="O35" s="75"/>
      <c r="P35" s="83" t="s">
        <v>47</v>
      </c>
      <c r="Q35" s="80"/>
      <c r="R35" s="24">
        <f>R33+R34</f>
        <v>100.08</v>
      </c>
      <c r="S35" s="72"/>
      <c r="T35" s="75"/>
      <c r="U35" s="28" t="s">
        <v>47</v>
      </c>
      <c r="V35" s="80"/>
      <c r="W35" s="24">
        <f>W33+W34</f>
        <v>100.08</v>
      </c>
      <c r="X35" s="72"/>
      <c r="Y35" s="75"/>
    </row>
    <row r="36" spans="1:25" ht="12.75" customHeight="1">
      <c r="A36" s="81" t="s">
        <v>48</v>
      </c>
      <c r="B36" s="124">
        <v>0</v>
      </c>
      <c r="C36" s="82">
        <f>ROUND(+C35*$B$36/100,2)</f>
        <v>0</v>
      </c>
      <c r="D36" s="27" t="s">
        <v>46</v>
      </c>
      <c r="E36" s="75"/>
      <c r="F36" s="25" t="s">
        <v>48</v>
      </c>
      <c r="G36" s="124">
        <v>0</v>
      </c>
      <c r="H36" s="82">
        <f>ROUND(+H35*$G$36/100,2)</f>
        <v>0</v>
      </c>
      <c r="I36" s="27" t="s">
        <v>46</v>
      </c>
      <c r="J36" s="75"/>
      <c r="K36" s="25" t="s">
        <v>48</v>
      </c>
      <c r="L36" s="124">
        <v>0</v>
      </c>
      <c r="M36" s="82">
        <f>ROUND(+M35*$L$36/100,2)</f>
        <v>0</v>
      </c>
      <c r="N36" s="27" t="s">
        <v>46</v>
      </c>
      <c r="O36" s="75"/>
      <c r="P36" s="81" t="s">
        <v>48</v>
      </c>
      <c r="Q36" s="124">
        <v>0</v>
      </c>
      <c r="R36" s="82">
        <f>ROUND(+R35*$Q$36/100,2)</f>
        <v>0</v>
      </c>
      <c r="S36" s="27" t="s">
        <v>46</v>
      </c>
      <c r="T36" s="75"/>
      <c r="U36" s="25" t="s">
        <v>48</v>
      </c>
      <c r="V36" s="124">
        <v>0</v>
      </c>
      <c r="W36" s="82">
        <f>ROUND(+W35*$V$36/100,2)</f>
        <v>0</v>
      </c>
      <c r="X36" s="27" t="s">
        <v>46</v>
      </c>
      <c r="Y36" s="75"/>
    </row>
    <row r="37" spans="1:25" ht="12.75" customHeight="1">
      <c r="A37" s="83" t="s">
        <v>47</v>
      </c>
      <c r="B37" s="80"/>
      <c r="C37" s="24">
        <f>C35+C36</f>
        <v>100.08</v>
      </c>
      <c r="D37" s="72"/>
      <c r="E37" s="75"/>
      <c r="F37" s="28" t="s">
        <v>47</v>
      </c>
      <c r="G37" s="80"/>
      <c r="H37" s="24">
        <f>H35+H36</f>
        <v>100.08</v>
      </c>
      <c r="I37" s="72"/>
      <c r="J37" s="75"/>
      <c r="K37" s="28" t="s">
        <v>47</v>
      </c>
      <c r="L37" s="80"/>
      <c r="M37" s="24">
        <f>M35+M36</f>
        <v>100.08</v>
      </c>
      <c r="N37" s="72"/>
      <c r="O37" s="75"/>
      <c r="P37" s="83" t="s">
        <v>47</v>
      </c>
      <c r="Q37" s="80"/>
      <c r="R37" s="24">
        <f>R35+R36</f>
        <v>100.08</v>
      </c>
      <c r="S37" s="72"/>
      <c r="T37" s="75"/>
      <c r="U37" s="28" t="s">
        <v>47</v>
      </c>
      <c r="V37" s="80"/>
      <c r="W37" s="24">
        <f>W35+W36</f>
        <v>100.08</v>
      </c>
      <c r="X37" s="72"/>
      <c r="Y37" s="75"/>
    </row>
    <row r="38" spans="1:25" ht="12.75" customHeight="1">
      <c r="A38" s="81" t="s">
        <v>49</v>
      </c>
      <c r="B38" s="124">
        <v>0</v>
      </c>
      <c r="C38" s="82">
        <f>ROUND(+$B$38*C37/100,2)</f>
        <v>0</v>
      </c>
      <c r="D38" s="27" t="s">
        <v>46</v>
      </c>
      <c r="E38" s="75"/>
      <c r="F38" s="25" t="s">
        <v>49</v>
      </c>
      <c r="G38" s="124">
        <v>0</v>
      </c>
      <c r="H38" s="82">
        <f>ROUND(+$G$38*H37/100,2)</f>
        <v>0</v>
      </c>
      <c r="I38" s="27" t="s">
        <v>46</v>
      </c>
      <c r="J38" s="75"/>
      <c r="K38" s="25" t="s">
        <v>49</v>
      </c>
      <c r="L38" s="124">
        <v>0</v>
      </c>
      <c r="M38" s="82">
        <f>ROUND(+$L$38*M37/100,2)</f>
        <v>0</v>
      </c>
      <c r="N38" s="27" t="s">
        <v>46</v>
      </c>
      <c r="O38" s="75"/>
      <c r="P38" s="81" t="s">
        <v>49</v>
      </c>
      <c r="Q38" s="124">
        <v>0</v>
      </c>
      <c r="R38" s="82">
        <f>ROUND(+$Q$38*R37/100,2)</f>
        <v>0</v>
      </c>
      <c r="S38" s="27" t="s">
        <v>46</v>
      </c>
      <c r="T38" s="75"/>
      <c r="U38" s="25" t="s">
        <v>49</v>
      </c>
      <c r="V38" s="124">
        <v>0</v>
      </c>
      <c r="W38" s="82">
        <f>ROUND(+$V$38*W37/100,2)</f>
        <v>0</v>
      </c>
      <c r="X38" s="27" t="s">
        <v>46</v>
      </c>
      <c r="Y38" s="75"/>
    </row>
    <row r="39" spans="1:25" ht="12.75" customHeight="1">
      <c r="A39" s="83" t="s">
        <v>47</v>
      </c>
      <c r="B39" s="80"/>
      <c r="C39" s="24">
        <f>C37+C38</f>
        <v>100.08</v>
      </c>
      <c r="D39" s="72"/>
      <c r="E39" s="75"/>
      <c r="F39" s="28" t="s">
        <v>47</v>
      </c>
      <c r="G39" s="80"/>
      <c r="H39" s="24">
        <f>H37+H38</f>
        <v>100.08</v>
      </c>
      <c r="I39" s="72"/>
      <c r="J39" s="75"/>
      <c r="K39" s="28" t="s">
        <v>47</v>
      </c>
      <c r="L39" s="80"/>
      <c r="M39" s="24">
        <f>M37+M38</f>
        <v>100.08</v>
      </c>
      <c r="N39" s="72"/>
      <c r="O39" s="75"/>
      <c r="P39" s="83" t="s">
        <v>47</v>
      </c>
      <c r="Q39" s="80"/>
      <c r="R39" s="24">
        <f>R37+R38</f>
        <v>100.08</v>
      </c>
      <c r="S39" s="72"/>
      <c r="T39" s="75"/>
      <c r="U39" s="28" t="s">
        <v>47</v>
      </c>
      <c r="V39" s="80"/>
      <c r="W39" s="24">
        <f>W37+W38</f>
        <v>100.08</v>
      </c>
      <c r="X39" s="72"/>
      <c r="Y39" s="75"/>
    </row>
    <row r="40" spans="1:25" ht="12.75" customHeight="1">
      <c r="A40" s="81" t="s">
        <v>51</v>
      </c>
      <c r="B40" s="124">
        <v>0</v>
      </c>
      <c r="C40" s="82">
        <f>ROUND(+C39*$B$40/100,2)</f>
        <v>0</v>
      </c>
      <c r="D40" s="27" t="s">
        <v>46</v>
      </c>
      <c r="E40" s="75"/>
      <c r="F40" s="25" t="s">
        <v>51</v>
      </c>
      <c r="G40" s="124">
        <v>0</v>
      </c>
      <c r="H40" s="82">
        <f>ROUND(+H39*$G$40/100,2)</f>
        <v>0</v>
      </c>
      <c r="I40" s="27" t="s">
        <v>46</v>
      </c>
      <c r="J40" s="75"/>
      <c r="K40" s="25" t="s">
        <v>51</v>
      </c>
      <c r="L40" s="124">
        <v>0</v>
      </c>
      <c r="M40" s="82">
        <f>ROUND(+M39*$L$40/100,2)</f>
        <v>0</v>
      </c>
      <c r="N40" s="27" t="s">
        <v>46</v>
      </c>
      <c r="O40" s="75"/>
      <c r="P40" s="81" t="s">
        <v>51</v>
      </c>
      <c r="Q40" s="124">
        <v>0</v>
      </c>
      <c r="R40" s="82">
        <f>ROUND(+R39*$Q$40/100,2)</f>
        <v>0</v>
      </c>
      <c r="S40" s="27" t="s">
        <v>46</v>
      </c>
      <c r="T40" s="75"/>
      <c r="U40" s="25" t="s">
        <v>51</v>
      </c>
      <c r="V40" s="124">
        <v>0</v>
      </c>
      <c r="W40" s="82">
        <f>ROUND(+W39*$V$40/100,2)</f>
        <v>0</v>
      </c>
      <c r="X40" s="27" t="s">
        <v>46</v>
      </c>
      <c r="Y40" s="75"/>
    </row>
    <row r="41" spans="1:25" ht="12.75" customHeight="1">
      <c r="A41" s="83" t="s">
        <v>47</v>
      </c>
      <c r="B41" s="80"/>
      <c r="C41" s="24">
        <f>C39+C40</f>
        <v>100.08</v>
      </c>
      <c r="D41" s="72"/>
      <c r="E41" s="75"/>
      <c r="F41" s="28" t="s">
        <v>47</v>
      </c>
      <c r="G41" s="80"/>
      <c r="H41" s="24">
        <f>H39+H40</f>
        <v>100.08</v>
      </c>
      <c r="I41" s="72"/>
      <c r="J41" s="75"/>
      <c r="K41" s="28" t="s">
        <v>47</v>
      </c>
      <c r="L41" s="80"/>
      <c r="M41" s="24">
        <f>M39+M40</f>
        <v>100.08</v>
      </c>
      <c r="N41" s="72"/>
      <c r="O41" s="75"/>
      <c r="P41" s="83" t="s">
        <v>47</v>
      </c>
      <c r="Q41" s="80"/>
      <c r="R41" s="24">
        <f>R39+R40</f>
        <v>100.08</v>
      </c>
      <c r="S41" s="72"/>
      <c r="T41" s="75"/>
      <c r="U41" s="28" t="s">
        <v>47</v>
      </c>
      <c r="V41" s="80"/>
      <c r="W41" s="24">
        <f>W39+W40</f>
        <v>100.08</v>
      </c>
      <c r="X41" s="72"/>
      <c r="Y41" s="75"/>
    </row>
    <row r="42" spans="1:25" ht="12.75" customHeight="1">
      <c r="A42" s="81" t="s">
        <v>52</v>
      </c>
      <c r="B42" s="124">
        <v>0</v>
      </c>
      <c r="C42" s="82">
        <f>C41*$B$42/100</f>
        <v>0</v>
      </c>
      <c r="D42" s="27" t="s">
        <v>46</v>
      </c>
      <c r="E42" s="75"/>
      <c r="F42" s="25" t="s">
        <v>52</v>
      </c>
      <c r="G42" s="124">
        <v>0</v>
      </c>
      <c r="H42" s="82">
        <f>H41*$G$42/100</f>
        <v>0</v>
      </c>
      <c r="I42" s="27" t="s">
        <v>46</v>
      </c>
      <c r="J42" s="75"/>
      <c r="K42" s="25" t="s">
        <v>52</v>
      </c>
      <c r="L42" s="124">
        <v>0</v>
      </c>
      <c r="M42" s="82">
        <f>M41*$L$42/100</f>
        <v>0</v>
      </c>
      <c r="N42" s="27" t="s">
        <v>46</v>
      </c>
      <c r="O42" s="75"/>
      <c r="P42" s="81" t="s">
        <v>52</v>
      </c>
      <c r="Q42" s="124">
        <v>0</v>
      </c>
      <c r="R42" s="82">
        <f>R41*$Q$42/100</f>
        <v>0</v>
      </c>
      <c r="S42" s="27" t="s">
        <v>46</v>
      </c>
      <c r="T42" s="75"/>
      <c r="U42" s="25" t="s">
        <v>52</v>
      </c>
      <c r="V42" s="124">
        <v>0</v>
      </c>
      <c r="W42" s="82">
        <f>W41*$V$42/100</f>
        <v>0</v>
      </c>
      <c r="X42" s="27" t="s">
        <v>46</v>
      </c>
      <c r="Y42" s="75"/>
    </row>
    <row r="43" spans="1:25" ht="12.75" customHeight="1">
      <c r="A43" s="79"/>
      <c r="B43" s="80"/>
      <c r="C43" s="71"/>
      <c r="D43" s="72"/>
      <c r="E43" s="75"/>
      <c r="F43" s="72"/>
      <c r="G43" s="80"/>
      <c r="H43" s="71"/>
      <c r="I43" s="72"/>
      <c r="J43" s="75"/>
      <c r="K43" s="72"/>
      <c r="L43" s="80"/>
      <c r="M43" s="71"/>
      <c r="N43" s="72"/>
      <c r="O43" s="75"/>
      <c r="P43" s="79"/>
      <c r="Q43" s="80"/>
      <c r="R43" s="71"/>
      <c r="S43" s="72"/>
      <c r="T43" s="75"/>
      <c r="U43" s="72"/>
      <c r="V43" s="80"/>
      <c r="W43" s="71"/>
      <c r="X43" s="72"/>
      <c r="Y43" s="75"/>
    </row>
    <row r="44" spans="1:25" ht="12.75" customHeight="1">
      <c r="A44" s="85" t="s">
        <v>53</v>
      </c>
      <c r="B44" s="80"/>
      <c r="C44" s="30">
        <f>C41+C42</f>
        <v>100.08</v>
      </c>
      <c r="D44" s="72"/>
      <c r="E44" s="75"/>
      <c r="F44" s="31" t="s">
        <v>53</v>
      </c>
      <c r="G44" s="80"/>
      <c r="H44" s="30">
        <f>H41+H42</f>
        <v>100.08</v>
      </c>
      <c r="I44" s="72"/>
      <c r="J44" s="75"/>
      <c r="K44" s="31" t="s">
        <v>53</v>
      </c>
      <c r="L44" s="80"/>
      <c r="M44" s="30">
        <f>M41+M42</f>
        <v>100.08</v>
      </c>
      <c r="N44" s="72"/>
      <c r="O44" s="75"/>
      <c r="P44" s="85" t="s">
        <v>53</v>
      </c>
      <c r="Q44" s="80"/>
      <c r="R44" s="30">
        <f>R41+R42</f>
        <v>100.08</v>
      </c>
      <c r="S44" s="72"/>
      <c r="T44" s="75"/>
      <c r="U44" s="31" t="s">
        <v>53</v>
      </c>
      <c r="V44" s="80"/>
      <c r="W44" s="30">
        <f>W41+W42</f>
        <v>100.08</v>
      </c>
      <c r="X44" s="72"/>
      <c r="Y44" s="75"/>
    </row>
    <row r="45" spans="1:25" ht="12.75" customHeight="1">
      <c r="A45" s="79"/>
      <c r="B45" s="80"/>
      <c r="C45" s="71"/>
      <c r="D45" s="72"/>
      <c r="E45" s="75"/>
      <c r="F45" s="72"/>
      <c r="G45" s="80"/>
      <c r="H45" s="71"/>
      <c r="I45" s="72"/>
      <c r="J45" s="75"/>
      <c r="K45" s="72"/>
      <c r="L45" s="80"/>
      <c r="M45" s="71"/>
      <c r="N45" s="72"/>
      <c r="O45" s="75"/>
      <c r="P45" s="79"/>
      <c r="Q45" s="80"/>
      <c r="R45" s="71"/>
      <c r="S45" s="72"/>
      <c r="T45" s="75"/>
      <c r="U45" s="72"/>
      <c r="V45" s="80"/>
      <c r="W45" s="71"/>
      <c r="X45" s="72"/>
      <c r="Y45" s="75"/>
    </row>
    <row r="46" spans="1:25" ht="12.75" customHeight="1">
      <c r="A46" s="81" t="s">
        <v>54</v>
      </c>
      <c r="B46" s="124">
        <v>0</v>
      </c>
      <c r="C46" s="71"/>
      <c r="D46" s="72"/>
      <c r="E46" s="75"/>
      <c r="F46" s="25" t="s">
        <v>54</v>
      </c>
      <c r="G46" s="124">
        <v>0</v>
      </c>
      <c r="H46" s="71"/>
      <c r="I46" s="72"/>
      <c r="J46" s="75"/>
      <c r="K46" s="25" t="s">
        <v>54</v>
      </c>
      <c r="L46" s="124">
        <v>0</v>
      </c>
      <c r="M46" s="71"/>
      <c r="N46" s="72"/>
      <c r="O46" s="75"/>
      <c r="P46" s="81" t="s">
        <v>54</v>
      </c>
      <c r="Q46" s="124">
        <v>0</v>
      </c>
      <c r="R46" s="71"/>
      <c r="S46" s="72"/>
      <c r="T46" s="75"/>
      <c r="U46" s="25" t="s">
        <v>54</v>
      </c>
      <c r="V46" s="124">
        <v>0</v>
      </c>
      <c r="W46" s="71"/>
      <c r="X46" s="72"/>
      <c r="Y46" s="75"/>
    </row>
    <row r="47" spans="1:25" ht="12.75" customHeight="1">
      <c r="A47" s="79"/>
      <c r="B47" s="80"/>
      <c r="C47" s="71"/>
      <c r="D47" s="72"/>
      <c r="E47" s="75"/>
      <c r="F47" s="72"/>
      <c r="G47" s="80"/>
      <c r="H47" s="71"/>
      <c r="I47" s="72"/>
      <c r="J47" s="75"/>
      <c r="K47" s="72"/>
      <c r="L47" s="80"/>
      <c r="M47" s="71"/>
      <c r="N47" s="72"/>
      <c r="O47" s="75"/>
      <c r="P47" s="79"/>
      <c r="Q47" s="80"/>
      <c r="R47" s="71"/>
      <c r="S47" s="72"/>
      <c r="T47" s="75"/>
      <c r="U47" s="72"/>
      <c r="V47" s="80"/>
      <c r="W47" s="71"/>
      <c r="X47" s="72"/>
      <c r="Y47" s="75"/>
    </row>
    <row r="48" spans="1:25" ht="12.75" customHeight="1">
      <c r="A48" s="32" t="s">
        <v>55</v>
      </c>
      <c r="B48" s="87"/>
      <c r="C48" s="88">
        <f>C44/(100-B46)*100</f>
        <v>100.07999999999998</v>
      </c>
      <c r="D48" s="89">
        <f>C48/100</f>
        <v>1.0007999999999999</v>
      </c>
      <c r="E48" s="75"/>
      <c r="F48" s="33" t="s">
        <v>55</v>
      </c>
      <c r="G48" s="87"/>
      <c r="H48" s="88">
        <f>H44/(100-G46)*100</f>
        <v>100.07999999999998</v>
      </c>
      <c r="I48" s="89">
        <f>H48/100</f>
        <v>1.0007999999999999</v>
      </c>
      <c r="J48" s="75"/>
      <c r="K48" s="33" t="s">
        <v>55</v>
      </c>
      <c r="L48" s="87"/>
      <c r="M48" s="88">
        <f>M44/(100-L46)*100</f>
        <v>100.07999999999998</v>
      </c>
      <c r="N48" s="89">
        <f>M48/100</f>
        <v>1.0007999999999999</v>
      </c>
      <c r="O48" s="75"/>
      <c r="P48" s="32" t="s">
        <v>55</v>
      </c>
      <c r="Q48" s="87"/>
      <c r="R48" s="88">
        <f>R44/(100-Q46)*100</f>
        <v>100.07999999999998</v>
      </c>
      <c r="S48" s="89">
        <f>R48/100</f>
        <v>1.0007999999999999</v>
      </c>
      <c r="T48" s="75"/>
      <c r="U48" s="33" t="s">
        <v>55</v>
      </c>
      <c r="V48" s="87"/>
      <c r="W48" s="88">
        <f>W44/(100-V46)*100</f>
        <v>100.07999999999998</v>
      </c>
      <c r="X48" s="89">
        <f>W48/100</f>
        <v>1.0007999999999999</v>
      </c>
      <c r="Y48" s="75"/>
    </row>
    <row r="49" spans="1:25" ht="12.75" customHeight="1">
      <c r="A49" s="90"/>
      <c r="B49" s="93"/>
      <c r="C49" s="92"/>
      <c r="D49" s="92"/>
      <c r="E49" s="75"/>
      <c r="F49" s="92"/>
      <c r="G49" s="93"/>
      <c r="H49" s="92"/>
      <c r="I49" s="75"/>
      <c r="J49" s="75"/>
      <c r="K49" s="92"/>
      <c r="L49" s="93"/>
      <c r="M49" s="92"/>
      <c r="N49" s="92"/>
      <c r="O49" s="75"/>
      <c r="P49" s="90"/>
      <c r="Q49" s="93"/>
      <c r="R49" s="92"/>
      <c r="S49" s="92"/>
      <c r="T49" s="75"/>
      <c r="U49" s="92"/>
      <c r="V49" s="93"/>
      <c r="W49" s="92"/>
      <c r="X49" s="75"/>
      <c r="Y49" s="75"/>
    </row>
    <row r="50" spans="1:25" ht="12.75" customHeight="1">
      <c r="A50" s="34" t="s">
        <v>57</v>
      </c>
      <c r="B50" s="94"/>
      <c r="C50" s="69"/>
      <c r="D50" s="72"/>
      <c r="E50" s="74"/>
      <c r="F50" s="69"/>
      <c r="G50" s="94"/>
      <c r="H50" s="72"/>
      <c r="I50" s="69"/>
      <c r="J50" s="74"/>
      <c r="K50" s="69"/>
      <c r="L50" s="94"/>
      <c r="M50" s="69"/>
      <c r="N50" s="72"/>
      <c r="O50" s="75"/>
      <c r="P50" s="34" t="s">
        <v>57</v>
      </c>
      <c r="Q50" s="94"/>
      <c r="R50" s="69"/>
      <c r="S50" s="72"/>
      <c r="T50" s="74"/>
      <c r="U50" s="69"/>
      <c r="V50" s="94"/>
      <c r="W50" s="72"/>
      <c r="X50" s="69"/>
      <c r="Y50" s="74"/>
    </row>
    <row r="51" spans="1:25" ht="12.75" customHeight="1">
      <c r="A51" s="95"/>
      <c r="B51" s="94"/>
      <c r="C51" s="69"/>
      <c r="D51" s="72"/>
      <c r="E51" s="74"/>
      <c r="F51" s="69"/>
      <c r="G51" s="94"/>
      <c r="H51" s="72"/>
      <c r="I51" s="69"/>
      <c r="J51" s="74"/>
      <c r="K51" s="69"/>
      <c r="L51" s="94"/>
      <c r="M51" s="69"/>
      <c r="N51" s="72"/>
      <c r="O51" s="75"/>
      <c r="P51" s="95"/>
      <c r="Q51" s="94"/>
      <c r="R51" s="69"/>
      <c r="S51" s="72"/>
      <c r="T51" s="74"/>
      <c r="U51" s="69"/>
      <c r="V51" s="94"/>
      <c r="W51" s="72"/>
      <c r="X51" s="69"/>
      <c r="Y51" s="74"/>
    </row>
    <row r="52" spans="1:25" ht="12.75" customHeight="1">
      <c r="A52" s="34" t="s">
        <v>48</v>
      </c>
      <c r="B52" s="35">
        <v>1</v>
      </c>
      <c r="C52" s="36" t="s">
        <v>58</v>
      </c>
      <c r="D52" s="72"/>
      <c r="E52" s="74"/>
      <c r="F52" s="20" t="s">
        <v>48</v>
      </c>
      <c r="G52" s="35">
        <v>1</v>
      </c>
      <c r="H52" s="37" t="s">
        <v>58</v>
      </c>
      <c r="I52" s="69"/>
      <c r="J52" s="74"/>
      <c r="K52" s="20" t="s">
        <v>48</v>
      </c>
      <c r="L52" s="35">
        <v>1</v>
      </c>
      <c r="M52" s="36" t="s">
        <v>58</v>
      </c>
      <c r="N52" s="72"/>
      <c r="O52" s="75"/>
      <c r="P52" s="34" t="s">
        <v>48</v>
      </c>
      <c r="Q52" s="35">
        <v>1</v>
      </c>
      <c r="R52" s="36" t="s">
        <v>58</v>
      </c>
      <c r="S52" s="72"/>
      <c r="T52" s="74"/>
      <c r="U52" s="20" t="s">
        <v>48</v>
      </c>
      <c r="V52" s="35">
        <v>1</v>
      </c>
      <c r="W52" s="37" t="s">
        <v>58</v>
      </c>
      <c r="X52" s="69"/>
      <c r="Y52" s="74"/>
    </row>
    <row r="53" spans="1:25" ht="12.75" customHeight="1">
      <c r="A53" s="125" t="s">
        <v>59</v>
      </c>
      <c r="B53" s="126"/>
      <c r="C53" s="126"/>
      <c r="D53" s="72"/>
      <c r="E53" s="74"/>
      <c r="F53" s="130" t="s">
        <v>59</v>
      </c>
      <c r="G53" s="126"/>
      <c r="H53" s="131"/>
      <c r="I53" s="69"/>
      <c r="J53" s="74"/>
      <c r="K53" s="130" t="s">
        <v>59</v>
      </c>
      <c r="L53" s="126"/>
      <c r="M53" s="126"/>
      <c r="N53" s="72"/>
      <c r="O53" s="75"/>
      <c r="P53" s="125" t="s">
        <v>59</v>
      </c>
      <c r="Q53" s="126"/>
      <c r="R53" s="126"/>
      <c r="S53" s="72"/>
      <c r="T53" s="74"/>
      <c r="U53" s="130" t="s">
        <v>59</v>
      </c>
      <c r="V53" s="126"/>
      <c r="W53" s="131"/>
      <c r="X53" s="69"/>
      <c r="Y53" s="74"/>
    </row>
    <row r="54" spans="1:25" ht="12.75" customHeight="1">
      <c r="A54" s="127" t="s">
        <v>60</v>
      </c>
      <c r="B54" s="128"/>
      <c r="C54" s="128"/>
      <c r="D54" s="72"/>
      <c r="E54" s="74"/>
      <c r="F54" s="132" t="s">
        <v>60</v>
      </c>
      <c r="G54" s="128"/>
      <c r="H54" s="133"/>
      <c r="I54" s="69"/>
      <c r="J54" s="74"/>
      <c r="K54" s="132" t="s">
        <v>60</v>
      </c>
      <c r="L54" s="128"/>
      <c r="M54" s="128"/>
      <c r="N54" s="72"/>
      <c r="O54" s="75"/>
      <c r="P54" s="127" t="s">
        <v>60</v>
      </c>
      <c r="Q54" s="128"/>
      <c r="R54" s="128"/>
      <c r="S54" s="72"/>
      <c r="T54" s="74"/>
      <c r="U54" s="132" t="s">
        <v>60</v>
      </c>
      <c r="V54" s="128"/>
      <c r="W54" s="133"/>
      <c r="X54" s="69"/>
      <c r="Y54" s="74"/>
    </row>
    <row r="55" spans="1:25" ht="12.75" customHeight="1">
      <c r="A55" s="127" t="s">
        <v>60</v>
      </c>
      <c r="B55" s="129"/>
      <c r="C55" s="129"/>
      <c r="D55" s="72"/>
      <c r="E55" s="74"/>
      <c r="F55" s="132" t="s">
        <v>60</v>
      </c>
      <c r="G55" s="129"/>
      <c r="H55" s="134"/>
      <c r="I55" s="69"/>
      <c r="J55" s="74"/>
      <c r="K55" s="132" t="s">
        <v>60</v>
      </c>
      <c r="L55" s="129"/>
      <c r="M55" s="129"/>
      <c r="N55" s="72"/>
      <c r="O55" s="75"/>
      <c r="P55" s="127" t="s">
        <v>60</v>
      </c>
      <c r="Q55" s="129"/>
      <c r="R55" s="129"/>
      <c r="S55" s="72"/>
      <c r="T55" s="74"/>
      <c r="U55" s="132" t="s">
        <v>60</v>
      </c>
      <c r="V55" s="129"/>
      <c r="W55" s="134"/>
      <c r="X55" s="69"/>
      <c r="Y55" s="74"/>
    </row>
    <row r="56" spans="1:25" ht="12.75" customHeight="1">
      <c r="A56" s="95"/>
      <c r="B56" s="24">
        <f t="shared" ref="B56:C56" si="0">SUM(B53:B55)</f>
        <v>0</v>
      </c>
      <c r="C56" s="24">
        <f t="shared" si="0"/>
        <v>0</v>
      </c>
      <c r="D56" s="72"/>
      <c r="E56" s="74"/>
      <c r="F56" s="69"/>
      <c r="G56" s="24">
        <f t="shared" ref="G56:H56" si="1">SUM(G53:G55)</f>
        <v>0</v>
      </c>
      <c r="H56" s="26">
        <f t="shared" si="1"/>
        <v>0</v>
      </c>
      <c r="I56" s="69"/>
      <c r="J56" s="74"/>
      <c r="K56" s="69"/>
      <c r="L56" s="24">
        <f t="shared" ref="L56:M56" si="2">SUM(L53:L55)</f>
        <v>0</v>
      </c>
      <c r="M56" s="24">
        <f t="shared" si="2"/>
        <v>0</v>
      </c>
      <c r="N56" s="72"/>
      <c r="O56" s="75"/>
      <c r="P56" s="95"/>
      <c r="Q56" s="24">
        <f t="shared" ref="Q56:R56" si="3">SUM(Q53:Q55)</f>
        <v>0</v>
      </c>
      <c r="R56" s="24">
        <f t="shared" si="3"/>
        <v>0</v>
      </c>
      <c r="S56" s="72"/>
      <c r="T56" s="74"/>
      <c r="U56" s="69"/>
      <c r="V56" s="24">
        <f t="shared" ref="V56:W56" si="4">SUM(V53:V55)</f>
        <v>0</v>
      </c>
      <c r="W56" s="26">
        <f t="shared" si="4"/>
        <v>0</v>
      </c>
      <c r="X56" s="69"/>
      <c r="Y56" s="74"/>
    </row>
    <row r="57" spans="1:25" ht="12.75" customHeight="1">
      <c r="A57" s="95"/>
      <c r="B57" s="71"/>
      <c r="C57" s="69"/>
      <c r="D57" s="72"/>
      <c r="E57" s="74"/>
      <c r="F57" s="69"/>
      <c r="G57" s="71"/>
      <c r="H57" s="72"/>
      <c r="I57" s="69"/>
      <c r="J57" s="74"/>
      <c r="K57" s="69"/>
      <c r="L57" s="71"/>
      <c r="M57" s="69"/>
      <c r="N57" s="72"/>
      <c r="O57" s="75"/>
      <c r="P57" s="95"/>
      <c r="Q57" s="71"/>
      <c r="R57" s="69"/>
      <c r="S57" s="72"/>
      <c r="T57" s="74"/>
      <c r="U57" s="69"/>
      <c r="V57" s="71"/>
      <c r="W57" s="72"/>
      <c r="X57" s="69"/>
      <c r="Y57" s="74"/>
    </row>
    <row r="58" spans="1:25" ht="12.75" customHeight="1">
      <c r="A58" s="140" t="s">
        <v>61</v>
      </c>
      <c r="B58" s="71"/>
      <c r="C58" s="69"/>
      <c r="D58" s="72"/>
      <c r="E58" s="74"/>
      <c r="F58" s="179" t="s">
        <v>61</v>
      </c>
      <c r="G58" s="180"/>
      <c r="H58" s="181"/>
      <c r="I58" s="69"/>
      <c r="J58" s="74"/>
      <c r="K58" s="140" t="s">
        <v>61</v>
      </c>
      <c r="L58" s="71"/>
      <c r="M58" s="69"/>
      <c r="N58" s="72"/>
      <c r="O58" s="75"/>
      <c r="P58" s="140" t="s">
        <v>61</v>
      </c>
      <c r="Q58" s="71"/>
      <c r="R58" s="69"/>
      <c r="S58" s="72"/>
      <c r="T58" s="74"/>
      <c r="U58" s="140" t="s">
        <v>61</v>
      </c>
      <c r="V58" s="71"/>
      <c r="W58" s="69"/>
      <c r="X58" s="69"/>
      <c r="Y58" s="74"/>
    </row>
    <row r="59" spans="1:25" ht="12.75" customHeight="1">
      <c r="A59" s="182" t="s">
        <v>62</v>
      </c>
      <c r="B59" s="183"/>
      <c r="C59" s="184"/>
      <c r="D59" s="72"/>
      <c r="E59" s="74"/>
      <c r="F59" s="182" t="s">
        <v>62</v>
      </c>
      <c r="G59" s="183"/>
      <c r="H59" s="184"/>
      <c r="I59" s="69"/>
      <c r="J59" s="74"/>
      <c r="K59" s="182" t="s">
        <v>62</v>
      </c>
      <c r="L59" s="183"/>
      <c r="M59" s="184"/>
      <c r="N59" s="72"/>
      <c r="O59" s="75"/>
      <c r="P59" s="187" t="s">
        <v>62</v>
      </c>
      <c r="Q59" s="183"/>
      <c r="R59" s="184"/>
      <c r="S59" s="72"/>
      <c r="T59" s="74"/>
      <c r="U59" s="187" t="s">
        <v>62</v>
      </c>
      <c r="V59" s="183"/>
      <c r="W59" s="184"/>
      <c r="X59" s="69"/>
      <c r="Y59" s="74"/>
    </row>
    <row r="60" spans="1:25" ht="12.75" customHeight="1">
      <c r="A60" s="185" t="s">
        <v>63</v>
      </c>
      <c r="B60" s="183"/>
      <c r="C60" s="184"/>
      <c r="D60" s="72"/>
      <c r="E60" s="74"/>
      <c r="F60" s="185" t="s">
        <v>63</v>
      </c>
      <c r="G60" s="183"/>
      <c r="H60" s="184"/>
      <c r="I60" s="69"/>
      <c r="J60" s="74"/>
      <c r="K60" s="185" t="s">
        <v>63</v>
      </c>
      <c r="L60" s="183"/>
      <c r="M60" s="184"/>
      <c r="N60" s="72"/>
      <c r="O60" s="75"/>
      <c r="P60" s="186" t="s">
        <v>63</v>
      </c>
      <c r="Q60" s="183"/>
      <c r="R60" s="184"/>
      <c r="S60" s="72"/>
      <c r="T60" s="74"/>
      <c r="U60" s="186" t="s">
        <v>63</v>
      </c>
      <c r="V60" s="183"/>
      <c r="W60" s="184"/>
      <c r="X60" s="69"/>
      <c r="Y60" s="74"/>
    </row>
    <row r="61" spans="1:25" ht="12.75" customHeight="1">
      <c r="A61" s="185" t="s">
        <v>63</v>
      </c>
      <c r="B61" s="183"/>
      <c r="C61" s="184"/>
      <c r="D61" s="72"/>
      <c r="E61" s="74"/>
      <c r="F61" s="185" t="s">
        <v>63</v>
      </c>
      <c r="G61" s="183"/>
      <c r="H61" s="184"/>
      <c r="I61" s="69"/>
      <c r="J61" s="74"/>
      <c r="K61" s="185" t="s">
        <v>63</v>
      </c>
      <c r="L61" s="183"/>
      <c r="M61" s="184"/>
      <c r="N61" s="72"/>
      <c r="O61" s="75"/>
      <c r="P61" s="186" t="s">
        <v>63</v>
      </c>
      <c r="Q61" s="183"/>
      <c r="R61" s="184"/>
      <c r="S61" s="72"/>
      <c r="T61" s="74"/>
      <c r="U61" s="186" t="s">
        <v>63</v>
      </c>
      <c r="V61" s="183"/>
      <c r="W61" s="184"/>
      <c r="X61" s="69"/>
      <c r="Y61" s="74"/>
    </row>
    <row r="62" spans="1:25" ht="12.75" customHeight="1">
      <c r="A62" s="185" t="s">
        <v>63</v>
      </c>
      <c r="B62" s="183"/>
      <c r="C62" s="184"/>
      <c r="D62" s="72"/>
      <c r="E62" s="74"/>
      <c r="F62" s="185" t="s">
        <v>63</v>
      </c>
      <c r="G62" s="183"/>
      <c r="H62" s="184"/>
      <c r="I62" s="69"/>
      <c r="J62" s="74"/>
      <c r="K62" s="185" t="s">
        <v>63</v>
      </c>
      <c r="L62" s="183"/>
      <c r="M62" s="184"/>
      <c r="N62" s="72"/>
      <c r="O62" s="75"/>
      <c r="P62" s="186" t="s">
        <v>63</v>
      </c>
      <c r="Q62" s="183"/>
      <c r="R62" s="184"/>
      <c r="S62" s="72"/>
      <c r="T62" s="74"/>
      <c r="U62" s="186" t="s">
        <v>63</v>
      </c>
      <c r="V62" s="183"/>
      <c r="W62" s="184"/>
      <c r="X62" s="69"/>
      <c r="Y62" s="74"/>
    </row>
    <row r="63" spans="1:25" ht="12.75" customHeight="1">
      <c r="A63" s="185" t="s">
        <v>63</v>
      </c>
      <c r="B63" s="183"/>
      <c r="C63" s="184"/>
      <c r="D63" s="72"/>
      <c r="E63" s="74"/>
      <c r="F63" s="185" t="s">
        <v>63</v>
      </c>
      <c r="G63" s="183"/>
      <c r="H63" s="184"/>
      <c r="I63" s="69"/>
      <c r="J63" s="74"/>
      <c r="K63" s="185" t="s">
        <v>63</v>
      </c>
      <c r="L63" s="183"/>
      <c r="M63" s="184"/>
      <c r="N63" s="72"/>
      <c r="O63" s="75"/>
      <c r="P63" s="186" t="s">
        <v>63</v>
      </c>
      <c r="Q63" s="183"/>
      <c r="R63" s="184"/>
      <c r="S63" s="72"/>
      <c r="T63" s="74"/>
      <c r="U63" s="186" t="s">
        <v>63</v>
      </c>
      <c r="V63" s="183"/>
      <c r="W63" s="184"/>
      <c r="X63" s="69"/>
      <c r="Y63" s="74"/>
    </row>
    <row r="64" spans="1:25" ht="12.75" customHeight="1">
      <c r="A64" s="186" t="s">
        <v>63</v>
      </c>
      <c r="B64" s="183"/>
      <c r="C64" s="184"/>
      <c r="D64" s="72"/>
      <c r="E64" s="74"/>
      <c r="F64" s="186" t="s">
        <v>63</v>
      </c>
      <c r="G64" s="183"/>
      <c r="H64" s="184"/>
      <c r="I64" s="69"/>
      <c r="J64" s="74"/>
      <c r="K64" s="186" t="s">
        <v>63</v>
      </c>
      <c r="L64" s="183"/>
      <c r="M64" s="184"/>
      <c r="N64" s="72"/>
      <c r="O64" s="75"/>
      <c r="P64" s="186" t="s">
        <v>63</v>
      </c>
      <c r="Q64" s="183"/>
      <c r="R64" s="184"/>
      <c r="S64" s="72"/>
      <c r="T64" s="74"/>
      <c r="U64" s="186" t="s">
        <v>63</v>
      </c>
      <c r="V64" s="183"/>
      <c r="W64" s="184"/>
      <c r="X64" s="69"/>
      <c r="Y64" s="74"/>
    </row>
    <row r="65" spans="1:25" ht="12.75" customHeight="1">
      <c r="A65" s="186" t="s">
        <v>63</v>
      </c>
      <c r="B65" s="183"/>
      <c r="C65" s="184"/>
      <c r="D65" s="72"/>
      <c r="E65" s="74"/>
      <c r="F65" s="186" t="s">
        <v>63</v>
      </c>
      <c r="G65" s="183"/>
      <c r="H65" s="184"/>
      <c r="I65" s="69"/>
      <c r="J65" s="74"/>
      <c r="K65" s="186" t="s">
        <v>63</v>
      </c>
      <c r="L65" s="183"/>
      <c r="M65" s="184"/>
      <c r="N65" s="72"/>
      <c r="O65" s="75"/>
      <c r="P65" s="186" t="s">
        <v>63</v>
      </c>
      <c r="Q65" s="183"/>
      <c r="R65" s="184"/>
      <c r="S65" s="72"/>
      <c r="T65" s="74"/>
      <c r="U65" s="186" t="s">
        <v>63</v>
      </c>
      <c r="V65" s="183"/>
      <c r="W65" s="184"/>
      <c r="X65" s="69"/>
      <c r="Y65" s="74"/>
    </row>
    <row r="66" spans="1:25" ht="12.75" customHeight="1">
      <c r="A66" s="147"/>
      <c r="B66" s="146">
        <f>SUM(B59:B65)</f>
        <v>0</v>
      </c>
      <c r="C66" s="150">
        <f>SUM(C59:C65)</f>
        <v>0</v>
      </c>
      <c r="D66" s="148"/>
      <c r="E66" s="151"/>
      <c r="F66" s="149"/>
      <c r="G66" s="146">
        <f>SUM(G59:G65)</f>
        <v>0</v>
      </c>
      <c r="H66" s="146">
        <f t="shared" ref="H66" si="5">SUM(H59:H65)</f>
        <v>0</v>
      </c>
      <c r="I66" s="102"/>
      <c r="J66" s="151"/>
      <c r="K66" s="149"/>
      <c r="L66" s="146">
        <f>SUM(L59:L65)</f>
        <v>0</v>
      </c>
      <c r="M66" s="150">
        <f>SUM(M59:M65)</f>
        <v>0</v>
      </c>
      <c r="N66" s="148"/>
      <c r="O66" s="152"/>
      <c r="P66" s="147"/>
      <c r="Q66" s="146">
        <f>SUM(Q59:Q65)</f>
        <v>0</v>
      </c>
      <c r="R66" s="150">
        <f>SUM(R59:R65)</f>
        <v>0</v>
      </c>
      <c r="S66" s="148"/>
      <c r="T66" s="151"/>
      <c r="U66" s="149"/>
      <c r="V66" s="146">
        <f>SUM(V59:V65)</f>
        <v>0</v>
      </c>
      <c r="W66" s="150">
        <f>SUM(W59:W65)</f>
        <v>0</v>
      </c>
      <c r="X66" s="102"/>
      <c r="Y66" s="151"/>
    </row>
    <row r="67" spans="1:25" ht="12.75" customHeight="1">
      <c r="A67" s="147"/>
      <c r="B67" s="146"/>
      <c r="C67" s="102"/>
      <c r="D67" s="148"/>
      <c r="E67" s="151"/>
      <c r="F67" s="149"/>
      <c r="G67" s="146"/>
      <c r="H67" s="102"/>
      <c r="I67" s="102"/>
      <c r="J67" s="151"/>
      <c r="K67" s="149"/>
      <c r="L67" s="146"/>
      <c r="M67" s="102"/>
      <c r="N67" s="148"/>
      <c r="O67" s="152"/>
      <c r="P67" s="147"/>
      <c r="Q67" s="146"/>
      <c r="R67" s="102"/>
      <c r="S67" s="148"/>
      <c r="T67" s="151"/>
      <c r="U67" s="149"/>
      <c r="V67" s="146"/>
      <c r="W67" s="102"/>
      <c r="X67" s="102"/>
      <c r="Y67" s="151"/>
    </row>
    <row r="68" spans="1:25" ht="12.75" customHeight="1">
      <c r="A68" s="34" t="s">
        <v>51</v>
      </c>
      <c r="B68" s="35">
        <v>1</v>
      </c>
      <c r="C68" s="36" t="s">
        <v>58</v>
      </c>
      <c r="D68" s="72"/>
      <c r="E68" s="74"/>
      <c r="F68" s="20" t="s">
        <v>51</v>
      </c>
      <c r="G68" s="35">
        <v>1</v>
      </c>
      <c r="H68" s="37" t="s">
        <v>58</v>
      </c>
      <c r="I68" s="69"/>
      <c r="J68" s="74"/>
      <c r="K68" s="20" t="s">
        <v>51</v>
      </c>
      <c r="L68" s="35">
        <v>1</v>
      </c>
      <c r="M68" s="36" t="s">
        <v>58</v>
      </c>
      <c r="N68" s="72"/>
      <c r="O68" s="152"/>
      <c r="P68" s="34" t="s">
        <v>51</v>
      </c>
      <c r="Q68" s="35">
        <v>1</v>
      </c>
      <c r="R68" s="36" t="s">
        <v>58</v>
      </c>
      <c r="S68" s="72"/>
      <c r="T68" s="74"/>
      <c r="U68" s="20" t="s">
        <v>51</v>
      </c>
      <c r="V68" s="35">
        <v>1</v>
      </c>
      <c r="W68" s="37" t="s">
        <v>58</v>
      </c>
      <c r="X68" s="69"/>
      <c r="Y68" s="74"/>
    </row>
    <row r="69" spans="1:25" ht="12.75" customHeight="1">
      <c r="A69" s="34" t="s">
        <v>64</v>
      </c>
      <c r="B69" s="94"/>
      <c r="C69" s="69"/>
      <c r="D69" s="72"/>
      <c r="E69" s="74"/>
      <c r="F69" s="20" t="s">
        <v>64</v>
      </c>
      <c r="G69" s="94"/>
      <c r="H69" s="72"/>
      <c r="I69" s="69"/>
      <c r="J69" s="74"/>
      <c r="K69" s="20" t="s">
        <v>64</v>
      </c>
      <c r="L69" s="94"/>
      <c r="M69" s="69"/>
      <c r="N69" s="72"/>
      <c r="O69" s="75"/>
      <c r="P69" s="34" t="s">
        <v>64</v>
      </c>
      <c r="Q69" s="94"/>
      <c r="R69" s="69"/>
      <c r="S69" s="72"/>
      <c r="T69" s="74"/>
      <c r="U69" s="20" t="s">
        <v>64</v>
      </c>
      <c r="V69" s="94"/>
      <c r="W69" s="72"/>
      <c r="X69" s="69"/>
      <c r="Y69" s="74"/>
    </row>
    <row r="70" spans="1:25" ht="12.75" customHeight="1">
      <c r="A70" s="125" t="s">
        <v>65</v>
      </c>
      <c r="B70" s="128"/>
      <c r="C70" s="128"/>
      <c r="D70" s="72"/>
      <c r="E70" s="74"/>
      <c r="F70" s="130" t="s">
        <v>65</v>
      </c>
      <c r="G70" s="128"/>
      <c r="H70" s="133"/>
      <c r="I70" s="69"/>
      <c r="J70" s="74"/>
      <c r="K70" s="130" t="s">
        <v>65</v>
      </c>
      <c r="L70" s="128"/>
      <c r="M70" s="128"/>
      <c r="N70" s="72"/>
      <c r="O70" s="75"/>
      <c r="P70" s="125" t="s">
        <v>65</v>
      </c>
      <c r="Q70" s="128"/>
      <c r="R70" s="128"/>
      <c r="S70" s="72"/>
      <c r="T70" s="74"/>
      <c r="U70" s="130" t="s">
        <v>65</v>
      </c>
      <c r="V70" s="128"/>
      <c r="W70" s="133"/>
      <c r="X70" s="69"/>
      <c r="Y70" s="74"/>
    </row>
    <row r="71" spans="1:25" ht="12.75" customHeight="1">
      <c r="A71" s="127" t="s">
        <v>60</v>
      </c>
      <c r="B71" s="128"/>
      <c r="C71" s="128"/>
      <c r="D71" s="72"/>
      <c r="E71" s="74"/>
      <c r="F71" s="132" t="s">
        <v>60</v>
      </c>
      <c r="G71" s="128"/>
      <c r="H71" s="133"/>
      <c r="I71" s="69"/>
      <c r="J71" s="74"/>
      <c r="K71" s="132" t="s">
        <v>60</v>
      </c>
      <c r="L71" s="128"/>
      <c r="M71" s="128"/>
      <c r="N71" s="72"/>
      <c r="O71" s="75"/>
      <c r="P71" s="127" t="s">
        <v>60</v>
      </c>
      <c r="Q71" s="128"/>
      <c r="R71" s="128"/>
      <c r="S71" s="72"/>
      <c r="T71" s="74"/>
      <c r="U71" s="132" t="s">
        <v>60</v>
      </c>
      <c r="V71" s="128"/>
      <c r="W71" s="133"/>
      <c r="X71" s="69"/>
      <c r="Y71" s="74"/>
    </row>
    <row r="72" spans="1:25" ht="12.75" customHeight="1">
      <c r="A72" s="127"/>
      <c r="B72" s="128"/>
      <c r="C72" s="128"/>
      <c r="D72" s="72"/>
      <c r="E72" s="74"/>
      <c r="F72" s="132"/>
      <c r="G72" s="128"/>
      <c r="H72" s="133"/>
      <c r="I72" s="69"/>
      <c r="J72" s="74"/>
      <c r="K72" s="132"/>
      <c r="L72" s="128"/>
      <c r="M72" s="128"/>
      <c r="N72" s="72"/>
      <c r="O72" s="75"/>
      <c r="P72" s="127"/>
      <c r="Q72" s="128"/>
      <c r="R72" s="128"/>
      <c r="S72" s="72"/>
      <c r="T72" s="74"/>
      <c r="U72" s="132"/>
      <c r="V72" s="128"/>
      <c r="W72" s="133"/>
      <c r="X72" s="69"/>
      <c r="Y72" s="74"/>
    </row>
    <row r="73" spans="1:25" ht="12.75" customHeight="1">
      <c r="A73" s="127" t="s">
        <v>60</v>
      </c>
      <c r="B73" s="128"/>
      <c r="C73" s="128"/>
      <c r="D73" s="72"/>
      <c r="E73" s="74"/>
      <c r="F73" s="132" t="s">
        <v>60</v>
      </c>
      <c r="G73" s="128"/>
      <c r="H73" s="133"/>
      <c r="I73" s="69"/>
      <c r="J73" s="74"/>
      <c r="K73" s="132" t="s">
        <v>60</v>
      </c>
      <c r="L73" s="128"/>
      <c r="M73" s="128"/>
      <c r="N73" s="72"/>
      <c r="O73" s="75"/>
      <c r="P73" s="127" t="s">
        <v>60</v>
      </c>
      <c r="Q73" s="128"/>
      <c r="R73" s="128"/>
      <c r="S73" s="72"/>
      <c r="T73" s="74"/>
      <c r="U73" s="132" t="s">
        <v>60</v>
      </c>
      <c r="V73" s="128"/>
      <c r="W73" s="133"/>
      <c r="X73" s="69"/>
      <c r="Y73" s="74"/>
    </row>
    <row r="74" spans="1:25" ht="12.75" customHeight="1">
      <c r="A74" s="127" t="s">
        <v>60</v>
      </c>
      <c r="B74" s="128"/>
      <c r="C74" s="128"/>
      <c r="D74" s="72"/>
      <c r="E74" s="74"/>
      <c r="F74" s="132" t="s">
        <v>60</v>
      </c>
      <c r="G74" s="128"/>
      <c r="H74" s="133"/>
      <c r="I74" s="69"/>
      <c r="J74" s="74"/>
      <c r="K74" s="132" t="s">
        <v>60</v>
      </c>
      <c r="L74" s="128"/>
      <c r="M74" s="128"/>
      <c r="N74" s="72"/>
      <c r="O74" s="75"/>
      <c r="P74" s="127" t="s">
        <v>60</v>
      </c>
      <c r="Q74" s="128"/>
      <c r="R74" s="128"/>
      <c r="S74" s="72"/>
      <c r="T74" s="74"/>
      <c r="U74" s="132" t="s">
        <v>60</v>
      </c>
      <c r="V74" s="128"/>
      <c r="W74" s="133"/>
      <c r="X74" s="69"/>
      <c r="Y74" s="74"/>
    </row>
    <row r="75" spans="1:25" ht="12.75" customHeight="1">
      <c r="A75" s="127" t="s">
        <v>60</v>
      </c>
      <c r="B75" s="128"/>
      <c r="C75" s="128"/>
      <c r="D75" s="72"/>
      <c r="E75" s="74"/>
      <c r="F75" s="132" t="s">
        <v>60</v>
      </c>
      <c r="G75" s="128"/>
      <c r="H75" s="133"/>
      <c r="I75" s="69"/>
      <c r="J75" s="74"/>
      <c r="K75" s="132" t="s">
        <v>60</v>
      </c>
      <c r="L75" s="128"/>
      <c r="M75" s="128"/>
      <c r="N75" s="72"/>
      <c r="O75" s="75"/>
      <c r="P75" s="127" t="s">
        <v>60</v>
      </c>
      <c r="Q75" s="128"/>
      <c r="R75" s="128"/>
      <c r="S75" s="72"/>
      <c r="T75" s="74"/>
      <c r="U75" s="132" t="s">
        <v>60</v>
      </c>
      <c r="V75" s="128"/>
      <c r="W75" s="133"/>
      <c r="X75" s="69"/>
      <c r="Y75" s="74"/>
    </row>
    <row r="76" spans="1:25" ht="12.75" customHeight="1">
      <c r="A76" s="127" t="s">
        <v>60</v>
      </c>
      <c r="B76" s="128"/>
      <c r="C76" s="128"/>
      <c r="D76" s="72"/>
      <c r="E76" s="74"/>
      <c r="F76" s="132" t="s">
        <v>60</v>
      </c>
      <c r="G76" s="128"/>
      <c r="H76" s="133"/>
      <c r="I76" s="69"/>
      <c r="J76" s="74"/>
      <c r="K76" s="132" t="s">
        <v>60</v>
      </c>
      <c r="L76" s="128"/>
      <c r="M76" s="128"/>
      <c r="N76" s="72"/>
      <c r="O76" s="75"/>
      <c r="P76" s="127" t="s">
        <v>60</v>
      </c>
      <c r="Q76" s="128"/>
      <c r="R76" s="128"/>
      <c r="S76" s="72"/>
      <c r="T76" s="74"/>
      <c r="U76" s="132" t="s">
        <v>60</v>
      </c>
      <c r="V76" s="128"/>
      <c r="W76" s="133"/>
      <c r="X76" s="69"/>
      <c r="Y76" s="74"/>
    </row>
    <row r="77" spans="1:25" ht="12.75" customHeight="1">
      <c r="A77" s="127" t="s">
        <v>60</v>
      </c>
      <c r="B77" s="128"/>
      <c r="C77" s="128"/>
      <c r="D77" s="72"/>
      <c r="E77" s="74"/>
      <c r="F77" s="132" t="s">
        <v>60</v>
      </c>
      <c r="G77" s="128"/>
      <c r="H77" s="133"/>
      <c r="I77" s="69"/>
      <c r="J77" s="74"/>
      <c r="K77" s="132" t="s">
        <v>60</v>
      </c>
      <c r="L77" s="128"/>
      <c r="M77" s="128"/>
      <c r="N77" s="72"/>
      <c r="O77" s="75"/>
      <c r="P77" s="127" t="s">
        <v>60</v>
      </c>
      <c r="Q77" s="128"/>
      <c r="R77" s="128"/>
      <c r="S77" s="72"/>
      <c r="T77" s="74"/>
      <c r="U77" s="132" t="s">
        <v>60</v>
      </c>
      <c r="V77" s="128"/>
      <c r="W77" s="133"/>
      <c r="X77" s="69"/>
      <c r="Y77" s="74"/>
    </row>
    <row r="78" spans="1:25" ht="12.75" customHeight="1">
      <c r="A78" s="127" t="s">
        <v>60</v>
      </c>
      <c r="B78" s="128"/>
      <c r="C78" s="128"/>
      <c r="D78" s="72"/>
      <c r="E78" s="74"/>
      <c r="F78" s="132" t="s">
        <v>60</v>
      </c>
      <c r="G78" s="128"/>
      <c r="H78" s="133"/>
      <c r="I78" s="69"/>
      <c r="J78" s="74"/>
      <c r="K78" s="132" t="s">
        <v>60</v>
      </c>
      <c r="L78" s="128"/>
      <c r="M78" s="128"/>
      <c r="N78" s="72"/>
      <c r="O78" s="75"/>
      <c r="P78" s="127" t="s">
        <v>60</v>
      </c>
      <c r="Q78" s="128"/>
      <c r="R78" s="128"/>
      <c r="S78" s="72"/>
      <c r="T78" s="74"/>
      <c r="U78" s="132" t="s">
        <v>60</v>
      </c>
      <c r="V78" s="128"/>
      <c r="W78" s="133"/>
      <c r="X78" s="69"/>
      <c r="Y78" s="74"/>
    </row>
    <row r="79" spans="1:25" ht="12.75" customHeight="1">
      <c r="A79" s="127" t="s">
        <v>60</v>
      </c>
      <c r="B79" s="128"/>
      <c r="C79" s="128"/>
      <c r="D79" s="72"/>
      <c r="E79" s="74"/>
      <c r="F79" s="132" t="s">
        <v>60</v>
      </c>
      <c r="G79" s="128"/>
      <c r="H79" s="133"/>
      <c r="I79" s="69"/>
      <c r="J79" s="74"/>
      <c r="K79" s="132" t="s">
        <v>60</v>
      </c>
      <c r="L79" s="128"/>
      <c r="M79" s="128"/>
      <c r="N79" s="72"/>
      <c r="O79" s="75"/>
      <c r="P79" s="127" t="s">
        <v>60</v>
      </c>
      <c r="Q79" s="128"/>
      <c r="R79" s="128"/>
      <c r="S79" s="72"/>
      <c r="T79" s="74"/>
      <c r="U79" s="132" t="s">
        <v>60</v>
      </c>
      <c r="V79" s="128"/>
      <c r="W79" s="133"/>
      <c r="X79" s="69"/>
      <c r="Y79" s="74"/>
    </row>
    <row r="80" spans="1:25" ht="12.75" customHeight="1">
      <c r="A80" s="127" t="s">
        <v>60</v>
      </c>
      <c r="B80" s="129"/>
      <c r="C80" s="129"/>
      <c r="D80" s="72"/>
      <c r="E80" s="96"/>
      <c r="F80" s="132" t="s">
        <v>60</v>
      </c>
      <c r="G80" s="129"/>
      <c r="H80" s="134"/>
      <c r="I80" s="69"/>
      <c r="J80" s="74"/>
      <c r="K80" s="132" t="s">
        <v>60</v>
      </c>
      <c r="L80" s="129"/>
      <c r="M80" s="129"/>
      <c r="N80" s="72"/>
      <c r="O80" s="75"/>
      <c r="P80" s="127" t="s">
        <v>60</v>
      </c>
      <c r="Q80" s="129"/>
      <c r="R80" s="129"/>
      <c r="S80" s="72"/>
      <c r="T80" s="96"/>
      <c r="U80" s="132" t="s">
        <v>60</v>
      </c>
      <c r="V80" s="129"/>
      <c r="W80" s="134"/>
      <c r="X80" s="69"/>
      <c r="Y80" s="74"/>
    </row>
    <row r="81" spans="1:25" ht="12.75" customHeight="1">
      <c r="A81" s="38" t="s">
        <v>66</v>
      </c>
      <c r="B81" s="24">
        <f t="shared" ref="B81:C81" si="6">SUM(B70:B80)</f>
        <v>0</v>
      </c>
      <c r="C81" s="24">
        <f t="shared" si="6"/>
        <v>0</v>
      </c>
      <c r="D81" s="72"/>
      <c r="E81" s="96"/>
      <c r="F81" s="39" t="s">
        <v>66</v>
      </c>
      <c r="G81" s="24">
        <f t="shared" ref="G81:H81" si="7">SUM(G70:G80)</f>
        <v>0</v>
      </c>
      <c r="H81" s="26">
        <f t="shared" si="7"/>
        <v>0</v>
      </c>
      <c r="I81" s="69"/>
      <c r="J81" s="74"/>
      <c r="K81" s="39" t="s">
        <v>66</v>
      </c>
      <c r="L81" s="24">
        <f t="shared" ref="L81:M81" si="8">SUM(L70:L80)</f>
        <v>0</v>
      </c>
      <c r="M81" s="24">
        <f t="shared" si="8"/>
        <v>0</v>
      </c>
      <c r="N81" s="72"/>
      <c r="O81" s="75"/>
      <c r="P81" s="38" t="s">
        <v>66</v>
      </c>
      <c r="Q81" s="24">
        <f t="shared" ref="Q81:R81" si="9">SUM(Q70:Q80)</f>
        <v>0</v>
      </c>
      <c r="R81" s="24">
        <f t="shared" si="9"/>
        <v>0</v>
      </c>
      <c r="S81" s="72"/>
      <c r="T81" s="96"/>
      <c r="U81" s="39" t="s">
        <v>66</v>
      </c>
      <c r="V81" s="24">
        <f t="shared" ref="V81:W81" si="10">SUM(V70:V80)</f>
        <v>0</v>
      </c>
      <c r="W81" s="26">
        <f t="shared" si="10"/>
        <v>0</v>
      </c>
      <c r="X81" s="69"/>
      <c r="Y81" s="74"/>
    </row>
    <row r="82" spans="1:25" ht="12.75" customHeight="1">
      <c r="A82" s="95"/>
      <c r="B82" s="94"/>
      <c r="C82" s="69"/>
      <c r="D82" s="72"/>
      <c r="E82" s="74"/>
      <c r="F82" s="69"/>
      <c r="G82" s="94"/>
      <c r="H82" s="72"/>
      <c r="I82" s="69"/>
      <c r="J82" s="74"/>
      <c r="K82" s="69"/>
      <c r="L82" s="94"/>
      <c r="M82" s="69"/>
      <c r="N82" s="72"/>
      <c r="O82" s="75"/>
      <c r="P82" s="95"/>
      <c r="Q82" s="94"/>
      <c r="R82" s="69"/>
      <c r="S82" s="72"/>
      <c r="T82" s="74"/>
      <c r="U82" s="69"/>
      <c r="V82" s="94"/>
      <c r="W82" s="72"/>
      <c r="X82" s="69"/>
      <c r="Y82" s="74"/>
    </row>
    <row r="83" spans="1:25" ht="12.75" customHeight="1">
      <c r="A83" s="34" t="s">
        <v>67</v>
      </c>
      <c r="B83" s="35">
        <v>1</v>
      </c>
      <c r="C83" s="36" t="s">
        <v>58</v>
      </c>
      <c r="D83" s="72"/>
      <c r="E83" s="74"/>
      <c r="F83" s="20" t="s">
        <v>67</v>
      </c>
      <c r="G83" s="35">
        <v>1</v>
      </c>
      <c r="H83" s="37" t="s">
        <v>58</v>
      </c>
      <c r="I83" s="69"/>
      <c r="J83" s="74"/>
      <c r="K83" s="20" t="s">
        <v>67</v>
      </c>
      <c r="L83" s="35">
        <v>1</v>
      </c>
      <c r="M83" s="36" t="s">
        <v>58</v>
      </c>
      <c r="N83" s="72"/>
      <c r="O83" s="75"/>
      <c r="P83" s="34" t="s">
        <v>67</v>
      </c>
      <c r="Q83" s="35">
        <v>1</v>
      </c>
      <c r="R83" s="36" t="s">
        <v>58</v>
      </c>
      <c r="S83" s="72"/>
      <c r="T83" s="74"/>
      <c r="U83" s="20" t="s">
        <v>67</v>
      </c>
      <c r="V83" s="35">
        <v>1</v>
      </c>
      <c r="W83" s="37" t="s">
        <v>58</v>
      </c>
      <c r="X83" s="69"/>
      <c r="Y83" s="74"/>
    </row>
    <row r="84" spans="1:25" ht="12.75" customHeight="1">
      <c r="A84" s="135" t="s">
        <v>68</v>
      </c>
      <c r="B84" s="128"/>
      <c r="C84" s="128"/>
      <c r="D84" s="72"/>
      <c r="E84" s="74"/>
      <c r="F84" s="136" t="s">
        <v>68</v>
      </c>
      <c r="G84" s="128"/>
      <c r="H84" s="133"/>
      <c r="I84" s="69"/>
      <c r="J84" s="74"/>
      <c r="K84" s="136" t="s">
        <v>68</v>
      </c>
      <c r="L84" s="128"/>
      <c r="M84" s="128"/>
      <c r="N84" s="72"/>
      <c r="O84" s="75"/>
      <c r="P84" s="135" t="s">
        <v>68</v>
      </c>
      <c r="Q84" s="128"/>
      <c r="R84" s="128"/>
      <c r="S84" s="72"/>
      <c r="T84" s="74"/>
      <c r="U84" s="136" t="s">
        <v>68</v>
      </c>
      <c r="V84" s="128"/>
      <c r="W84" s="133"/>
      <c r="X84" s="69"/>
      <c r="Y84" s="74"/>
    </row>
    <row r="85" spans="1:25" ht="12.75" customHeight="1">
      <c r="A85" s="127" t="s">
        <v>60</v>
      </c>
      <c r="B85" s="128"/>
      <c r="C85" s="128"/>
      <c r="D85" s="72"/>
      <c r="E85" s="74"/>
      <c r="F85" s="132" t="s">
        <v>60</v>
      </c>
      <c r="G85" s="128"/>
      <c r="H85" s="133"/>
      <c r="I85" s="69"/>
      <c r="J85" s="74"/>
      <c r="K85" s="132" t="s">
        <v>60</v>
      </c>
      <c r="L85" s="128"/>
      <c r="M85" s="128"/>
      <c r="N85" s="72"/>
      <c r="O85" s="75"/>
      <c r="P85" s="127" t="s">
        <v>60</v>
      </c>
      <c r="Q85" s="128"/>
      <c r="R85" s="128"/>
      <c r="S85" s="72"/>
      <c r="T85" s="74"/>
      <c r="U85" s="132" t="s">
        <v>60</v>
      </c>
      <c r="V85" s="128"/>
      <c r="W85" s="133"/>
      <c r="X85" s="69"/>
      <c r="Y85" s="74"/>
    </row>
    <row r="86" spans="1:25" ht="12.75" customHeight="1">
      <c r="A86" s="127" t="s">
        <v>60</v>
      </c>
      <c r="B86" s="129"/>
      <c r="C86" s="129"/>
      <c r="D86" s="72"/>
      <c r="E86" s="74"/>
      <c r="F86" s="132" t="s">
        <v>60</v>
      </c>
      <c r="G86" s="129"/>
      <c r="H86" s="134"/>
      <c r="I86" s="69"/>
      <c r="J86" s="74"/>
      <c r="K86" s="132" t="s">
        <v>60</v>
      </c>
      <c r="L86" s="129"/>
      <c r="M86" s="129"/>
      <c r="N86" s="72"/>
      <c r="O86" s="75"/>
      <c r="P86" s="127" t="s">
        <v>60</v>
      </c>
      <c r="Q86" s="129"/>
      <c r="R86" s="129"/>
      <c r="S86" s="72"/>
      <c r="T86" s="74"/>
      <c r="U86" s="132" t="s">
        <v>60</v>
      </c>
      <c r="V86" s="129"/>
      <c r="W86" s="134"/>
      <c r="X86" s="69"/>
      <c r="Y86" s="74"/>
    </row>
    <row r="87" spans="1:25" ht="12.75" customHeight="1">
      <c r="A87" s="95"/>
      <c r="B87" s="24">
        <f t="shared" ref="B87:C87" si="11">B84+B85+B86</f>
        <v>0</v>
      </c>
      <c r="C87" s="24">
        <f t="shared" si="11"/>
        <v>0</v>
      </c>
      <c r="D87" s="72"/>
      <c r="E87" s="74"/>
      <c r="F87" s="69"/>
      <c r="G87" s="24">
        <f t="shared" ref="G87:H87" si="12">G84+G85+G86</f>
        <v>0</v>
      </c>
      <c r="H87" s="26">
        <f t="shared" si="12"/>
        <v>0</v>
      </c>
      <c r="I87" s="69"/>
      <c r="J87" s="74"/>
      <c r="K87" s="69"/>
      <c r="L87" s="24">
        <f t="shared" ref="L87:M87" si="13">L84+L85+L86</f>
        <v>0</v>
      </c>
      <c r="M87" s="24">
        <f t="shared" si="13"/>
        <v>0</v>
      </c>
      <c r="N87" s="72"/>
      <c r="O87" s="75"/>
      <c r="P87" s="95"/>
      <c r="Q87" s="24">
        <f t="shared" ref="Q87:R87" si="14">Q84+Q85+Q86</f>
        <v>0</v>
      </c>
      <c r="R87" s="24">
        <f t="shared" si="14"/>
        <v>0</v>
      </c>
      <c r="S87" s="72"/>
      <c r="T87" s="74"/>
      <c r="U87" s="69"/>
      <c r="V87" s="24">
        <f t="shared" ref="V87:W87" si="15">V84+V85+V86</f>
        <v>0</v>
      </c>
      <c r="W87" s="26">
        <f t="shared" si="15"/>
        <v>0</v>
      </c>
      <c r="X87" s="69"/>
      <c r="Y87" s="74"/>
    </row>
    <row r="88" spans="1:25" ht="12.75" customHeight="1">
      <c r="A88" s="95"/>
      <c r="B88" s="71"/>
      <c r="C88" s="69"/>
      <c r="D88" s="72"/>
      <c r="E88" s="74"/>
      <c r="F88" s="69"/>
      <c r="G88" s="71"/>
      <c r="H88" s="72"/>
      <c r="I88" s="69"/>
      <c r="J88" s="74"/>
      <c r="K88" s="69"/>
      <c r="L88" s="71"/>
      <c r="M88" s="69"/>
      <c r="N88" s="72"/>
      <c r="O88" s="75"/>
      <c r="P88" s="95"/>
      <c r="Q88" s="71"/>
      <c r="R88" s="69"/>
      <c r="S88" s="72"/>
      <c r="T88" s="74"/>
      <c r="U88" s="69"/>
      <c r="V88" s="71"/>
      <c r="W88" s="72"/>
      <c r="X88" s="69"/>
      <c r="Y88" s="74"/>
    </row>
    <row r="89" spans="1:25" ht="12.75" customHeight="1">
      <c r="A89" s="97"/>
      <c r="B89" s="76"/>
      <c r="C89" s="70"/>
      <c r="D89" s="78"/>
      <c r="E89" s="98"/>
      <c r="F89" s="70"/>
      <c r="G89" s="76"/>
      <c r="H89" s="78"/>
      <c r="I89" s="70"/>
      <c r="J89" s="74"/>
      <c r="K89" s="70"/>
      <c r="L89" s="76"/>
      <c r="M89" s="70"/>
      <c r="N89" s="78"/>
      <c r="O89" s="75"/>
      <c r="P89" s="97"/>
      <c r="Q89" s="76"/>
      <c r="R89" s="70"/>
      <c r="S89" s="78"/>
      <c r="T89" s="98"/>
      <c r="U89" s="70"/>
      <c r="V89" s="76"/>
      <c r="W89" s="78"/>
      <c r="X89" s="70"/>
      <c r="Y89" s="74"/>
    </row>
    <row r="90" spans="1:25" ht="12.75" customHeight="1">
      <c r="A90" s="38" t="s">
        <v>69</v>
      </c>
      <c r="B90" s="40">
        <v>262</v>
      </c>
      <c r="C90" s="69"/>
      <c r="D90" s="72"/>
      <c r="E90" s="74"/>
      <c r="F90" s="39" t="s">
        <v>69</v>
      </c>
      <c r="G90" s="40">
        <v>262</v>
      </c>
      <c r="H90" s="72"/>
      <c r="I90" s="69"/>
      <c r="J90" s="74"/>
      <c r="K90" s="39" t="s">
        <v>69</v>
      </c>
      <c r="L90" s="40">
        <v>262</v>
      </c>
      <c r="M90" s="69"/>
      <c r="N90" s="72"/>
      <c r="O90" s="75"/>
      <c r="P90" s="38" t="s">
        <v>69</v>
      </c>
      <c r="Q90" s="40">
        <v>262</v>
      </c>
      <c r="R90" s="69"/>
      <c r="S90" s="72"/>
      <c r="T90" s="74"/>
      <c r="U90" s="39" t="s">
        <v>69</v>
      </c>
      <c r="V90" s="40">
        <v>262</v>
      </c>
      <c r="W90" s="72"/>
      <c r="X90" s="69"/>
      <c r="Y90" s="74"/>
    </row>
    <row r="91" spans="1:25" ht="12.75" customHeight="1">
      <c r="A91" s="38" t="s">
        <v>70</v>
      </c>
      <c r="B91" s="40">
        <v>25</v>
      </c>
      <c r="C91" s="69"/>
      <c r="D91" s="72"/>
      <c r="E91" s="74"/>
      <c r="F91" s="39" t="s">
        <v>70</v>
      </c>
      <c r="G91" s="40">
        <v>25</v>
      </c>
      <c r="H91" s="72"/>
      <c r="I91" s="69"/>
      <c r="J91" s="74"/>
      <c r="K91" s="39" t="s">
        <v>70</v>
      </c>
      <c r="L91" s="40">
        <v>25</v>
      </c>
      <c r="M91" s="69"/>
      <c r="N91" s="72"/>
      <c r="O91" s="75"/>
      <c r="P91" s="38" t="s">
        <v>70</v>
      </c>
      <c r="Q91" s="40">
        <v>25</v>
      </c>
      <c r="R91" s="69"/>
      <c r="S91" s="72"/>
      <c r="T91" s="74"/>
      <c r="U91" s="39" t="s">
        <v>70</v>
      </c>
      <c r="V91" s="40">
        <v>25</v>
      </c>
      <c r="W91" s="72"/>
      <c r="X91" s="69"/>
      <c r="Y91" s="74"/>
    </row>
    <row r="92" spans="1:25" ht="12.75" customHeight="1">
      <c r="A92" s="38" t="s">
        <v>71</v>
      </c>
      <c r="B92" s="99">
        <v>6</v>
      </c>
      <c r="C92" s="69"/>
      <c r="D92" s="72"/>
      <c r="E92" s="74"/>
      <c r="F92" s="39" t="s">
        <v>71</v>
      </c>
      <c r="G92" s="99">
        <v>6</v>
      </c>
      <c r="H92" s="72"/>
      <c r="I92" s="69"/>
      <c r="J92" s="74"/>
      <c r="K92" s="39" t="s">
        <v>71</v>
      </c>
      <c r="L92" s="99">
        <v>6</v>
      </c>
      <c r="M92" s="69"/>
      <c r="N92" s="72"/>
      <c r="O92" s="75"/>
      <c r="P92" s="38" t="s">
        <v>71</v>
      </c>
      <c r="Q92" s="99">
        <v>6</v>
      </c>
      <c r="R92" s="69"/>
      <c r="S92" s="72"/>
      <c r="T92" s="74"/>
      <c r="U92" s="39" t="s">
        <v>71</v>
      </c>
      <c r="V92" s="99">
        <v>6</v>
      </c>
      <c r="W92" s="72"/>
      <c r="X92" s="69"/>
      <c r="Y92" s="74"/>
    </row>
    <row r="93" spans="1:25" ht="12.75" customHeight="1">
      <c r="A93" s="95"/>
      <c r="B93" s="71"/>
      <c r="C93" s="69"/>
      <c r="D93" s="72"/>
      <c r="E93" s="74"/>
      <c r="F93" s="69"/>
      <c r="G93" s="71"/>
      <c r="H93" s="72"/>
      <c r="I93" s="69"/>
      <c r="J93" s="74"/>
      <c r="K93" s="69"/>
      <c r="L93" s="71"/>
      <c r="M93" s="69"/>
      <c r="N93" s="72"/>
      <c r="O93" s="75"/>
      <c r="P93" s="95"/>
      <c r="Q93" s="71"/>
      <c r="R93" s="69"/>
      <c r="S93" s="72"/>
      <c r="T93" s="74"/>
      <c r="U93" s="69"/>
      <c r="V93" s="71"/>
      <c r="W93" s="72"/>
      <c r="X93" s="69"/>
      <c r="Y93" s="74"/>
    </row>
    <row r="94" spans="1:25" ht="12.75" customHeight="1">
      <c r="A94" s="41" t="s">
        <v>72</v>
      </c>
      <c r="B94" s="82">
        <f>B90-B91-B92</f>
        <v>231</v>
      </c>
      <c r="C94" s="70"/>
      <c r="D94" s="78"/>
      <c r="E94" s="98"/>
      <c r="F94" s="100" t="s">
        <v>72</v>
      </c>
      <c r="G94" s="82">
        <f>G90-G91-G92</f>
        <v>231</v>
      </c>
      <c r="H94" s="78"/>
      <c r="I94" s="70"/>
      <c r="J94" s="98"/>
      <c r="K94" s="100" t="s">
        <v>72</v>
      </c>
      <c r="L94" s="82">
        <f>L90-L91-L92</f>
        <v>231</v>
      </c>
      <c r="M94" s="70"/>
      <c r="N94" s="78"/>
      <c r="O94" s="92"/>
      <c r="P94" s="41" t="s">
        <v>72</v>
      </c>
      <c r="Q94" s="82">
        <f>Q90-Q91-Q92</f>
        <v>231</v>
      </c>
      <c r="R94" s="70"/>
      <c r="S94" s="78"/>
      <c r="T94" s="98"/>
      <c r="U94" s="100" t="s">
        <v>72</v>
      </c>
      <c r="V94" s="82">
        <f>V90-V91-V92</f>
        <v>231</v>
      </c>
      <c r="W94" s="78"/>
      <c r="X94" s="70"/>
      <c r="Y94" s="98"/>
    </row>
    <row r="95" spans="1:25" ht="12.75" customHeight="1">
      <c r="A95" s="70"/>
      <c r="B95" s="76"/>
      <c r="C95" s="70"/>
      <c r="D95" s="70"/>
      <c r="E95" s="101"/>
      <c r="F95" s="70"/>
      <c r="G95" s="76"/>
      <c r="H95" s="70"/>
      <c r="I95" s="70"/>
      <c r="J95" s="101"/>
      <c r="K95" s="70"/>
      <c r="L95" s="71"/>
      <c r="M95" s="69"/>
      <c r="N95" s="69"/>
      <c r="O95" s="102"/>
      <c r="P95" s="70"/>
      <c r="Q95" s="76"/>
      <c r="R95" s="70"/>
      <c r="S95" s="70"/>
      <c r="T95" s="101"/>
      <c r="U95" s="70"/>
      <c r="V95" s="76"/>
      <c r="W95" s="70"/>
      <c r="X95" s="70"/>
      <c r="Y95" s="101"/>
    </row>
    <row r="96" spans="1:25" ht="12.75" customHeight="1">
      <c r="A96" s="223" t="s">
        <v>73</v>
      </c>
      <c r="B96" s="212"/>
      <c r="C96" s="212"/>
      <c r="D96" s="212"/>
      <c r="E96" s="212"/>
      <c r="F96" s="212"/>
      <c r="G96" s="212"/>
      <c r="H96" s="224"/>
      <c r="I96" s="229" t="s">
        <v>74</v>
      </c>
      <c r="J96" s="227"/>
      <c r="K96" s="228"/>
      <c r="L96" s="71"/>
      <c r="M96" s="69"/>
      <c r="N96" s="69"/>
      <c r="O96" s="102"/>
      <c r="P96" s="223" t="s">
        <v>73</v>
      </c>
      <c r="Q96" s="212"/>
      <c r="R96" s="212"/>
      <c r="S96" s="212"/>
      <c r="T96" s="212"/>
      <c r="U96" s="212"/>
      <c r="V96" s="212"/>
      <c r="W96" s="224"/>
      <c r="X96" s="229" t="s">
        <v>74</v>
      </c>
      <c r="Y96" s="228"/>
    </row>
    <row r="97" spans="1:25" ht="12.75" customHeight="1">
      <c r="A97" s="225"/>
      <c r="B97" s="212"/>
      <c r="C97" s="212"/>
      <c r="D97" s="212"/>
      <c r="E97" s="212"/>
      <c r="F97" s="212"/>
      <c r="G97" s="212"/>
      <c r="H97" s="224"/>
      <c r="I97" s="230"/>
      <c r="J97" s="227"/>
      <c r="K97" s="228"/>
      <c r="L97" s="71"/>
      <c r="M97" s="69"/>
      <c r="N97" s="69"/>
      <c r="O97" s="102"/>
      <c r="P97" s="225"/>
      <c r="Q97" s="212"/>
      <c r="R97" s="212"/>
      <c r="S97" s="212"/>
      <c r="T97" s="212"/>
      <c r="U97" s="212"/>
      <c r="V97" s="212"/>
      <c r="W97" s="224"/>
      <c r="X97" s="230"/>
      <c r="Y97" s="228"/>
    </row>
    <row r="98" spans="1:25" ht="12.75" customHeight="1">
      <c r="A98" s="226"/>
      <c r="B98" s="227"/>
      <c r="C98" s="227"/>
      <c r="D98" s="227"/>
      <c r="E98" s="227"/>
      <c r="F98" s="227"/>
      <c r="G98" s="227"/>
      <c r="H98" s="228"/>
      <c r="I98" s="216">
        <v>0</v>
      </c>
      <c r="J98" s="231"/>
      <c r="K98" s="217"/>
      <c r="L98" s="166"/>
      <c r="M98" s="166"/>
      <c r="N98" s="166"/>
      <c r="O98" s="166"/>
      <c r="P98" s="226"/>
      <c r="Q98" s="227"/>
      <c r="R98" s="227"/>
      <c r="S98" s="227"/>
      <c r="T98" s="227"/>
      <c r="U98" s="227"/>
      <c r="V98" s="227"/>
      <c r="W98" s="228"/>
      <c r="X98" s="216">
        <v>0</v>
      </c>
      <c r="Y98" s="217"/>
    </row>
    <row r="99" spans="1:25" ht="12.75" customHeight="1">
      <c r="A99" s="166"/>
      <c r="B99" s="166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8"/>
      <c r="Q99" s="168"/>
      <c r="R99" s="168"/>
      <c r="S99" s="168"/>
      <c r="T99" s="149"/>
      <c r="U99" s="149"/>
      <c r="V99" s="149"/>
      <c r="W99" s="149"/>
      <c r="X99" s="149"/>
      <c r="Y99" s="149"/>
    </row>
    <row r="100" spans="1:25" ht="12.75" customHeight="1">
      <c r="A100" s="164"/>
      <c r="B100" s="165"/>
      <c r="C100" s="165"/>
      <c r="D100" s="165"/>
      <c r="E100" s="165"/>
      <c r="F100" s="165"/>
      <c r="G100" s="165"/>
      <c r="H100" s="166"/>
      <c r="I100" s="166"/>
      <c r="J100" s="166"/>
      <c r="K100" s="166"/>
      <c r="L100" s="166"/>
      <c r="M100" s="166"/>
      <c r="N100" s="166"/>
      <c r="O100" s="166"/>
      <c r="P100" s="218"/>
      <c r="Q100" s="219"/>
      <c r="R100" s="219"/>
      <c r="S100" s="219"/>
      <c r="T100" s="219"/>
      <c r="U100" s="219"/>
      <c r="V100" s="219"/>
      <c r="W100" s="220"/>
      <c r="X100" s="221"/>
      <c r="Y100" s="220"/>
    </row>
    <row r="101" spans="1:25" ht="12.75" customHeight="1">
      <c r="A101" s="166"/>
      <c r="B101" s="166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220"/>
      <c r="Q101" s="219"/>
      <c r="R101" s="219"/>
      <c r="S101" s="219"/>
      <c r="T101" s="219"/>
      <c r="U101" s="219"/>
      <c r="V101" s="219"/>
      <c r="W101" s="220"/>
      <c r="X101" s="222"/>
      <c r="Y101" s="220"/>
    </row>
    <row r="102" spans="1:25" ht="12.75" customHeight="1">
      <c r="A102" s="166"/>
      <c r="B102" s="166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220"/>
      <c r="Q102" s="220"/>
      <c r="R102" s="220"/>
      <c r="S102" s="220"/>
      <c r="T102" s="220"/>
      <c r="U102" s="220"/>
      <c r="V102" s="220"/>
      <c r="W102" s="220"/>
      <c r="X102" s="237"/>
      <c r="Y102" s="238"/>
    </row>
    <row r="103" spans="1:25" ht="12.75" customHeight="1">
      <c r="A103" s="167"/>
      <c r="B103" s="167"/>
      <c r="C103" s="167"/>
      <c r="D103" s="167"/>
      <c r="E103" s="167"/>
      <c r="F103" s="167"/>
      <c r="G103" s="167"/>
      <c r="H103" s="167"/>
      <c r="I103" s="167"/>
      <c r="J103" s="167"/>
      <c r="K103" s="167"/>
      <c r="L103" s="167"/>
      <c r="M103" s="167"/>
      <c r="N103" s="167"/>
      <c r="O103" s="167"/>
      <c r="P103" s="70"/>
      <c r="Q103" s="70"/>
      <c r="R103" s="70"/>
      <c r="S103" s="70"/>
      <c r="T103" s="101"/>
      <c r="U103" s="101"/>
      <c r="V103" s="101"/>
      <c r="W103" s="101"/>
      <c r="X103" s="101"/>
      <c r="Y103" s="101"/>
    </row>
    <row r="104" spans="1:25" ht="30" customHeight="1">
      <c r="A104" s="239" t="s">
        <v>75</v>
      </c>
      <c r="B104" s="240"/>
      <c r="C104" s="240"/>
      <c r="D104" s="240"/>
      <c r="E104" s="240"/>
      <c r="F104" s="240"/>
      <c r="G104" s="240"/>
      <c r="H104" s="240"/>
      <c r="I104" s="240"/>
      <c r="J104" s="240"/>
      <c r="K104" s="240"/>
      <c r="L104" s="240"/>
      <c r="M104" s="240"/>
      <c r="N104" s="240"/>
      <c r="O104" s="241"/>
      <c r="P104" s="239" t="s">
        <v>75</v>
      </c>
      <c r="Q104" s="240"/>
      <c r="R104" s="240"/>
      <c r="S104" s="240"/>
      <c r="T104" s="240"/>
      <c r="U104" s="240"/>
      <c r="V104" s="240"/>
      <c r="W104" s="240"/>
      <c r="X104" s="240"/>
      <c r="Y104" s="241"/>
    </row>
    <row r="105" spans="1:25" ht="12.75" customHeight="1">
      <c r="A105" s="232"/>
      <c r="B105" s="233"/>
      <c r="C105" s="233"/>
      <c r="D105" s="233"/>
      <c r="E105" s="233"/>
      <c r="F105" s="233"/>
      <c r="G105" s="233"/>
      <c r="H105" s="233"/>
      <c r="I105" s="233"/>
      <c r="J105" s="233"/>
      <c r="K105" s="233"/>
      <c r="L105" s="233"/>
      <c r="M105" s="233"/>
      <c r="N105" s="233"/>
      <c r="O105" s="234"/>
      <c r="P105" s="232"/>
      <c r="Q105" s="235"/>
      <c r="R105" s="235"/>
      <c r="S105" s="235"/>
      <c r="T105" s="235"/>
      <c r="U105" s="235"/>
      <c r="V105" s="235"/>
      <c r="W105" s="235"/>
      <c r="X105" s="235"/>
      <c r="Y105" s="236"/>
    </row>
    <row r="106" spans="1:25" ht="12.75" customHeight="1">
      <c r="A106" s="232"/>
      <c r="B106" s="233"/>
      <c r="C106" s="233"/>
      <c r="D106" s="233"/>
      <c r="E106" s="233"/>
      <c r="F106" s="233"/>
      <c r="G106" s="233"/>
      <c r="H106" s="233"/>
      <c r="I106" s="233"/>
      <c r="J106" s="233"/>
      <c r="K106" s="233"/>
      <c r="L106" s="233"/>
      <c r="M106" s="233"/>
      <c r="N106" s="233"/>
      <c r="O106" s="234"/>
      <c r="P106" s="232"/>
      <c r="Q106" s="235"/>
      <c r="R106" s="235"/>
      <c r="S106" s="235"/>
      <c r="T106" s="235"/>
      <c r="U106" s="235"/>
      <c r="V106" s="235"/>
      <c r="W106" s="235"/>
      <c r="X106" s="235"/>
      <c r="Y106" s="236"/>
    </row>
    <row r="107" spans="1:25" ht="12.75" customHeight="1">
      <c r="A107" s="232"/>
      <c r="B107" s="233"/>
      <c r="C107" s="233"/>
      <c r="D107" s="233"/>
      <c r="E107" s="233"/>
      <c r="F107" s="233"/>
      <c r="G107" s="233"/>
      <c r="H107" s="233"/>
      <c r="I107" s="233"/>
      <c r="J107" s="233"/>
      <c r="K107" s="233"/>
      <c r="L107" s="233"/>
      <c r="M107" s="233"/>
      <c r="N107" s="233"/>
      <c r="O107" s="234"/>
      <c r="P107" s="232"/>
      <c r="Q107" s="235"/>
      <c r="R107" s="235"/>
      <c r="S107" s="235"/>
      <c r="T107" s="235"/>
      <c r="U107" s="235"/>
      <c r="V107" s="235"/>
      <c r="W107" s="235"/>
      <c r="X107" s="235"/>
      <c r="Y107" s="236"/>
    </row>
    <row r="108" spans="1:25" ht="12.75" customHeight="1">
      <c r="A108" s="232"/>
      <c r="B108" s="233"/>
      <c r="C108" s="233"/>
      <c r="D108" s="233"/>
      <c r="E108" s="233"/>
      <c r="F108" s="233"/>
      <c r="G108" s="233"/>
      <c r="H108" s="233"/>
      <c r="I108" s="233"/>
      <c r="J108" s="233"/>
      <c r="K108" s="233"/>
      <c r="L108" s="233"/>
      <c r="M108" s="233"/>
      <c r="N108" s="233"/>
      <c r="O108" s="234"/>
      <c r="P108" s="232"/>
      <c r="Q108" s="235"/>
      <c r="R108" s="235"/>
      <c r="S108" s="235"/>
      <c r="T108" s="235"/>
      <c r="U108" s="235"/>
      <c r="V108" s="235"/>
      <c r="W108" s="235"/>
      <c r="X108" s="235"/>
      <c r="Y108" s="236"/>
    </row>
    <row r="109" spans="1:25" ht="12.75" customHeight="1">
      <c r="A109" s="232"/>
      <c r="B109" s="233"/>
      <c r="C109" s="233"/>
      <c r="D109" s="233"/>
      <c r="E109" s="233"/>
      <c r="F109" s="233"/>
      <c r="G109" s="233"/>
      <c r="H109" s="233"/>
      <c r="I109" s="233"/>
      <c r="J109" s="233"/>
      <c r="K109" s="233"/>
      <c r="L109" s="233"/>
      <c r="M109" s="233"/>
      <c r="N109" s="233"/>
      <c r="O109" s="234"/>
      <c r="P109" s="232"/>
      <c r="Q109" s="235"/>
      <c r="R109" s="235"/>
      <c r="S109" s="235"/>
      <c r="T109" s="235"/>
      <c r="U109" s="235"/>
      <c r="V109" s="235"/>
      <c r="W109" s="235"/>
      <c r="X109" s="235"/>
      <c r="Y109" s="236"/>
    </row>
    <row r="110" spans="1:25" ht="12.75" customHeight="1">
      <c r="A110" s="232"/>
      <c r="B110" s="233"/>
      <c r="C110" s="233"/>
      <c r="D110" s="233"/>
      <c r="E110" s="233"/>
      <c r="F110" s="233"/>
      <c r="G110" s="233"/>
      <c r="H110" s="233"/>
      <c r="I110" s="233"/>
      <c r="J110" s="233"/>
      <c r="K110" s="233"/>
      <c r="L110" s="233"/>
      <c r="M110" s="233"/>
      <c r="N110" s="233"/>
      <c r="O110" s="234"/>
      <c r="P110" s="232"/>
      <c r="Q110" s="235"/>
      <c r="R110" s="235"/>
      <c r="S110" s="235"/>
      <c r="T110" s="235"/>
      <c r="U110" s="235"/>
      <c r="V110" s="235"/>
      <c r="W110" s="235"/>
      <c r="X110" s="235"/>
      <c r="Y110" s="236"/>
    </row>
    <row r="111" spans="1:25" ht="12.75" customHeight="1">
      <c r="A111" s="232"/>
      <c r="B111" s="233"/>
      <c r="C111" s="233"/>
      <c r="D111" s="233"/>
      <c r="E111" s="233"/>
      <c r="F111" s="233"/>
      <c r="G111" s="233"/>
      <c r="H111" s="233"/>
      <c r="I111" s="233"/>
      <c r="J111" s="233"/>
      <c r="K111" s="233"/>
      <c r="L111" s="233"/>
      <c r="M111" s="233"/>
      <c r="N111" s="233"/>
      <c r="O111" s="234"/>
      <c r="P111" s="232"/>
      <c r="Q111" s="235"/>
      <c r="R111" s="235"/>
      <c r="S111" s="235"/>
      <c r="T111" s="235"/>
      <c r="U111" s="235"/>
      <c r="V111" s="235"/>
      <c r="W111" s="235"/>
      <c r="X111" s="235"/>
      <c r="Y111" s="236"/>
    </row>
    <row r="112" spans="1:25" ht="12.75" customHeight="1">
      <c r="A112" s="232"/>
      <c r="B112" s="233"/>
      <c r="C112" s="233"/>
      <c r="D112" s="233"/>
      <c r="E112" s="233"/>
      <c r="F112" s="233"/>
      <c r="G112" s="233"/>
      <c r="H112" s="233"/>
      <c r="I112" s="233"/>
      <c r="J112" s="233"/>
      <c r="K112" s="233"/>
      <c r="L112" s="233"/>
      <c r="M112" s="233"/>
      <c r="N112" s="233"/>
      <c r="O112" s="234"/>
      <c r="P112" s="232"/>
      <c r="Q112" s="235"/>
      <c r="R112" s="235"/>
      <c r="S112" s="235"/>
      <c r="T112" s="235"/>
      <c r="U112" s="235"/>
      <c r="V112" s="235"/>
      <c r="W112" s="235"/>
      <c r="X112" s="235"/>
      <c r="Y112" s="236"/>
    </row>
    <row r="113" spans="1:25" ht="12.75" customHeight="1">
      <c r="A113" s="232"/>
      <c r="B113" s="233"/>
      <c r="C113" s="233"/>
      <c r="D113" s="233"/>
      <c r="E113" s="233"/>
      <c r="F113" s="233"/>
      <c r="G113" s="233"/>
      <c r="H113" s="233"/>
      <c r="I113" s="233"/>
      <c r="J113" s="233"/>
      <c r="K113" s="233"/>
      <c r="L113" s="233"/>
      <c r="M113" s="233"/>
      <c r="N113" s="233"/>
      <c r="O113" s="234"/>
      <c r="P113" s="232"/>
      <c r="Q113" s="235"/>
      <c r="R113" s="235"/>
      <c r="S113" s="235"/>
      <c r="T113" s="235"/>
      <c r="U113" s="235"/>
      <c r="V113" s="235"/>
      <c r="W113" s="235"/>
      <c r="X113" s="235"/>
      <c r="Y113" s="236"/>
    </row>
    <row r="114" spans="1:25" ht="12.75" customHeight="1">
      <c r="A114" s="232"/>
      <c r="B114" s="233"/>
      <c r="C114" s="233"/>
      <c r="D114" s="233"/>
      <c r="E114" s="233"/>
      <c r="F114" s="233"/>
      <c r="G114" s="233"/>
      <c r="H114" s="233"/>
      <c r="I114" s="233"/>
      <c r="J114" s="233"/>
      <c r="K114" s="233"/>
      <c r="L114" s="233"/>
      <c r="M114" s="233"/>
      <c r="N114" s="233"/>
      <c r="O114" s="234"/>
      <c r="P114" s="232"/>
      <c r="Q114" s="235"/>
      <c r="R114" s="235"/>
      <c r="S114" s="235"/>
      <c r="T114" s="235"/>
      <c r="U114" s="235"/>
      <c r="V114" s="235"/>
      <c r="W114" s="235"/>
      <c r="X114" s="235"/>
      <c r="Y114" s="236"/>
    </row>
    <row r="115" spans="1:25" ht="12.75" customHeight="1">
      <c r="A115" s="232"/>
      <c r="B115" s="233"/>
      <c r="C115" s="233"/>
      <c r="D115" s="233"/>
      <c r="E115" s="233"/>
      <c r="F115" s="233"/>
      <c r="G115" s="233"/>
      <c r="H115" s="233"/>
      <c r="I115" s="233"/>
      <c r="J115" s="233"/>
      <c r="K115" s="233"/>
      <c r="L115" s="233"/>
      <c r="M115" s="233"/>
      <c r="N115" s="233"/>
      <c r="O115" s="234"/>
      <c r="P115" s="232"/>
      <c r="Q115" s="235"/>
      <c r="R115" s="235"/>
      <c r="S115" s="235"/>
      <c r="T115" s="235"/>
      <c r="U115" s="235"/>
      <c r="V115" s="235"/>
      <c r="W115" s="235"/>
      <c r="X115" s="235"/>
      <c r="Y115" s="236"/>
    </row>
    <row r="116" spans="1:25" ht="12.75" customHeight="1">
      <c r="A116" s="232"/>
      <c r="B116" s="233"/>
      <c r="C116" s="233"/>
      <c r="D116" s="233"/>
      <c r="E116" s="233"/>
      <c r="F116" s="233"/>
      <c r="G116" s="233"/>
      <c r="H116" s="233"/>
      <c r="I116" s="233"/>
      <c r="J116" s="233"/>
      <c r="K116" s="233"/>
      <c r="L116" s="233"/>
      <c r="M116" s="233"/>
      <c r="N116" s="233"/>
      <c r="O116" s="234"/>
      <c r="P116" s="232"/>
      <c r="Q116" s="235"/>
      <c r="R116" s="235"/>
      <c r="S116" s="235"/>
      <c r="T116" s="235"/>
      <c r="U116" s="235"/>
      <c r="V116" s="235"/>
      <c r="W116" s="235"/>
      <c r="X116" s="235"/>
      <c r="Y116" s="236"/>
    </row>
    <row r="117" spans="1:25" ht="12.75" customHeight="1">
      <c r="A117" s="232"/>
      <c r="B117" s="233"/>
      <c r="C117" s="233"/>
      <c r="D117" s="233"/>
      <c r="E117" s="233"/>
      <c r="F117" s="233"/>
      <c r="G117" s="233"/>
      <c r="H117" s="233"/>
      <c r="I117" s="233"/>
      <c r="J117" s="233"/>
      <c r="K117" s="233"/>
      <c r="L117" s="233"/>
      <c r="M117" s="233"/>
      <c r="N117" s="233"/>
      <c r="O117" s="234"/>
      <c r="P117" s="232"/>
      <c r="Q117" s="235"/>
      <c r="R117" s="235"/>
      <c r="S117" s="235"/>
      <c r="T117" s="235"/>
      <c r="U117" s="235"/>
      <c r="V117" s="235"/>
      <c r="W117" s="235"/>
      <c r="X117" s="235"/>
      <c r="Y117" s="236"/>
    </row>
    <row r="118" spans="1:25" ht="12.75" customHeight="1">
      <c r="A118" s="232"/>
      <c r="B118" s="233"/>
      <c r="C118" s="233"/>
      <c r="D118" s="233"/>
      <c r="E118" s="233"/>
      <c r="F118" s="233"/>
      <c r="G118" s="233"/>
      <c r="H118" s="233"/>
      <c r="I118" s="233"/>
      <c r="J118" s="233"/>
      <c r="K118" s="233"/>
      <c r="L118" s="233"/>
      <c r="M118" s="233"/>
      <c r="N118" s="233"/>
      <c r="O118" s="234"/>
      <c r="P118" s="232"/>
      <c r="Q118" s="235"/>
      <c r="R118" s="235"/>
      <c r="S118" s="235"/>
      <c r="T118" s="235"/>
      <c r="U118" s="235"/>
      <c r="V118" s="235"/>
      <c r="W118" s="235"/>
      <c r="X118" s="235"/>
      <c r="Y118" s="236"/>
    </row>
    <row r="119" spans="1:25" ht="12.75" customHeight="1">
      <c r="A119" s="232"/>
      <c r="B119" s="233"/>
      <c r="C119" s="233"/>
      <c r="D119" s="233"/>
      <c r="E119" s="233"/>
      <c r="F119" s="233"/>
      <c r="G119" s="233"/>
      <c r="H119" s="233"/>
      <c r="I119" s="233"/>
      <c r="J119" s="233"/>
      <c r="K119" s="233"/>
      <c r="L119" s="233"/>
      <c r="M119" s="233"/>
      <c r="N119" s="233"/>
      <c r="O119" s="234"/>
      <c r="P119" s="232"/>
      <c r="Q119" s="233"/>
      <c r="R119" s="233"/>
      <c r="S119" s="233"/>
      <c r="T119" s="233"/>
      <c r="U119" s="233"/>
      <c r="V119" s="233"/>
      <c r="W119" s="233"/>
      <c r="X119" s="233"/>
      <c r="Y119" s="233"/>
    </row>
    <row r="120" spans="1:25" ht="12.75" customHeight="1">
      <c r="A120" s="232"/>
      <c r="B120" s="233"/>
      <c r="C120" s="233"/>
      <c r="D120" s="233"/>
      <c r="E120" s="233"/>
      <c r="F120" s="233"/>
      <c r="G120" s="233"/>
      <c r="H120" s="233"/>
      <c r="I120" s="233"/>
      <c r="J120" s="233"/>
      <c r="K120" s="233"/>
      <c r="L120" s="233"/>
      <c r="M120" s="233"/>
      <c r="N120" s="233"/>
      <c r="O120" s="234"/>
      <c r="P120" s="232"/>
      <c r="Q120" s="233"/>
      <c r="R120" s="233"/>
      <c r="S120" s="233"/>
      <c r="T120" s="233"/>
      <c r="U120" s="233"/>
      <c r="V120" s="233"/>
      <c r="W120" s="233"/>
      <c r="X120" s="233"/>
      <c r="Y120" s="233"/>
    </row>
    <row r="121" spans="1:25" ht="12.75" customHeight="1">
      <c r="A121" s="232"/>
      <c r="B121" s="233"/>
      <c r="C121" s="233"/>
      <c r="D121" s="233"/>
      <c r="E121" s="233"/>
      <c r="F121" s="233"/>
      <c r="G121" s="233"/>
      <c r="H121" s="233"/>
      <c r="I121" s="233"/>
      <c r="J121" s="233"/>
      <c r="K121" s="233"/>
      <c r="L121" s="233"/>
      <c r="M121" s="233"/>
      <c r="N121" s="233"/>
      <c r="O121" s="234"/>
      <c r="P121" s="232"/>
      <c r="Q121" s="233"/>
      <c r="R121" s="233"/>
      <c r="S121" s="233"/>
      <c r="T121" s="233"/>
      <c r="U121" s="233"/>
      <c r="V121" s="233"/>
      <c r="W121" s="233"/>
      <c r="X121" s="233"/>
      <c r="Y121" s="233"/>
    </row>
    <row r="122" spans="1:25" ht="12.75" customHeight="1">
      <c r="A122" s="242"/>
      <c r="B122" s="231"/>
      <c r="C122" s="231"/>
      <c r="D122" s="231"/>
      <c r="E122" s="231"/>
      <c r="F122" s="231"/>
      <c r="G122" s="231"/>
      <c r="H122" s="231"/>
      <c r="I122" s="231"/>
      <c r="J122" s="231"/>
      <c r="K122" s="231"/>
      <c r="L122" s="231"/>
      <c r="M122" s="231"/>
      <c r="N122" s="231"/>
      <c r="O122" s="217"/>
      <c r="P122" s="242"/>
      <c r="Q122" s="231"/>
      <c r="R122" s="231"/>
      <c r="S122" s="231"/>
      <c r="T122" s="231"/>
      <c r="U122" s="231"/>
      <c r="V122" s="231"/>
      <c r="W122" s="231"/>
      <c r="X122" s="231"/>
      <c r="Y122" s="231"/>
    </row>
    <row r="123" spans="1:25" ht="12.75" customHeight="1">
      <c r="A123" s="69"/>
      <c r="B123" s="69"/>
      <c r="C123" s="69"/>
      <c r="D123" s="69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</row>
    <row r="124" spans="1:25" ht="12.75" customHeight="1">
      <c r="A124" s="42" t="s">
        <v>76</v>
      </c>
      <c r="B124" s="69"/>
      <c r="C124" s="69"/>
      <c r="D124" s="69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</row>
    <row r="125" spans="1:25" ht="12.75" customHeight="1">
      <c r="A125" s="43" t="s">
        <v>59</v>
      </c>
      <c r="B125" s="69"/>
      <c r="C125" s="44" t="s">
        <v>77</v>
      </c>
      <c r="D125" s="69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</row>
    <row r="126" spans="1:25" ht="12.75" customHeight="1">
      <c r="A126" s="43" t="s">
        <v>65</v>
      </c>
      <c r="B126" s="69"/>
      <c r="C126" s="44" t="s">
        <v>78</v>
      </c>
      <c r="D126" s="69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</row>
    <row r="127" spans="1:25" ht="15.9" customHeight="1">
      <c r="A127" s="43" t="s">
        <v>68</v>
      </c>
      <c r="B127" s="69"/>
      <c r="C127" s="44" t="s">
        <v>79</v>
      </c>
      <c r="D127" s="69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</row>
    <row r="128" spans="1:25" ht="11.1" customHeight="1">
      <c r="A128" s="141" t="s">
        <v>62</v>
      </c>
      <c r="B128" s="69"/>
      <c r="C128" s="141" t="s">
        <v>80</v>
      </c>
      <c r="D128" s="69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</row>
    <row r="129" spans="1:1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2.75" customHeight="1"/>
    <row r="132" spans="1:15" ht="12.75" customHeight="1"/>
    <row r="133" spans="1:15" ht="12.75" customHeight="1"/>
    <row r="134" spans="1:15" ht="12.75" customHeight="1"/>
    <row r="135" spans="1:15" ht="12.75" customHeight="1"/>
    <row r="136" spans="1:15" ht="12.75" customHeight="1"/>
    <row r="137" spans="1:15" ht="12.75" customHeight="1"/>
    <row r="138" spans="1:15" ht="12.75" customHeight="1"/>
    <row r="139" spans="1:15" ht="12.75" customHeight="1"/>
    <row r="140" spans="1:15" ht="12.75" customHeight="1"/>
    <row r="141" spans="1:15" ht="12.75" customHeight="1"/>
    <row r="142" spans="1:15" ht="12.75" customHeight="1"/>
    <row r="143" spans="1:15" ht="12.75" customHeight="1"/>
    <row r="144" spans="1:15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12.75" customHeight="1"/>
  </sheetData>
  <sheetProtection algorithmName="SHA-512" hashValue="TwetImorz0Lcfr1ZlyNf2It418nqhpy3RRw4/vke039qY/ZjHH4rTpC+ybLWVRbCtNMw1KZ5tJqwCqJP+kwJxg==" saltValue="IiU+70iiRwzyAR/7MlCa4Q==" spinCount="100000" sheet="1" selectLockedCells="1"/>
  <mergeCells count="55">
    <mergeCell ref="A121:O121"/>
    <mergeCell ref="P121:Y121"/>
    <mergeCell ref="A122:O122"/>
    <mergeCell ref="P122:Y122"/>
    <mergeCell ref="A119:O119"/>
    <mergeCell ref="P119:Y119"/>
    <mergeCell ref="A120:O120"/>
    <mergeCell ref="P120:Y120"/>
    <mergeCell ref="A117:O117"/>
    <mergeCell ref="P117:Y117"/>
    <mergeCell ref="A118:O118"/>
    <mergeCell ref="P118:Y118"/>
    <mergeCell ref="A115:O115"/>
    <mergeCell ref="P115:Y115"/>
    <mergeCell ref="A116:O116"/>
    <mergeCell ref="P116:Y116"/>
    <mergeCell ref="A113:O113"/>
    <mergeCell ref="P113:Y113"/>
    <mergeCell ref="A114:O114"/>
    <mergeCell ref="P114:Y114"/>
    <mergeCell ref="A111:O111"/>
    <mergeCell ref="P111:Y111"/>
    <mergeCell ref="A112:O112"/>
    <mergeCell ref="P112:Y112"/>
    <mergeCell ref="A109:O109"/>
    <mergeCell ref="P109:Y109"/>
    <mergeCell ref="A110:O110"/>
    <mergeCell ref="P110:Y110"/>
    <mergeCell ref="A107:O107"/>
    <mergeCell ref="P107:Y107"/>
    <mergeCell ref="A108:O108"/>
    <mergeCell ref="P108:Y108"/>
    <mergeCell ref="A105:O105"/>
    <mergeCell ref="P105:Y105"/>
    <mergeCell ref="A106:O106"/>
    <mergeCell ref="P106:Y106"/>
    <mergeCell ref="X102:Y102"/>
    <mergeCell ref="A104:O104"/>
    <mergeCell ref="P104:Y104"/>
    <mergeCell ref="X98:Y98"/>
    <mergeCell ref="P100:W102"/>
    <mergeCell ref="X100:Y100"/>
    <mergeCell ref="X101:Y101"/>
    <mergeCell ref="A96:H98"/>
    <mergeCell ref="I96:K96"/>
    <mergeCell ref="P96:W98"/>
    <mergeCell ref="X96:Y96"/>
    <mergeCell ref="I97:K97"/>
    <mergeCell ref="X97:Y97"/>
    <mergeCell ref="I98:K98"/>
    <mergeCell ref="A1:D1"/>
    <mergeCell ref="B3:D3"/>
    <mergeCell ref="B4:D4"/>
    <mergeCell ref="A5:N5"/>
    <mergeCell ref="P5:X5"/>
  </mergeCells>
  <pageMargins left="0.7" right="0.7" top="0.75" bottom="0.75" header="0" footer="0"/>
  <pageSetup paperSize="8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zoomScale="130" zoomScaleNormal="130" workbookViewId="0">
      <selection activeCell="E6" sqref="E6"/>
    </sheetView>
  </sheetViews>
  <sheetFormatPr defaultColWidth="12.6640625" defaultRowHeight="15" customHeight="1"/>
  <cols>
    <col min="1" max="3" width="7.6640625" customWidth="1"/>
    <col min="4" max="4" width="17.6640625" customWidth="1"/>
    <col min="5" max="5" width="26.33203125" customWidth="1"/>
    <col min="6" max="6" width="7.6640625" customWidth="1"/>
    <col min="7" max="7" width="9.33203125" customWidth="1"/>
    <col min="8" max="8" width="7.6640625" customWidth="1"/>
    <col min="9" max="9" width="8.88671875" style="104" bestFit="1" customWidth="1"/>
    <col min="10" max="10" width="12.33203125" style="104" bestFit="1" customWidth="1"/>
    <col min="11" max="12" width="7.6640625" style="104" customWidth="1"/>
    <col min="13" max="13" width="11.44140625" style="104" customWidth="1"/>
    <col min="14" max="14" width="9.109375" style="104" hidden="1" customWidth="1"/>
    <col min="15" max="15" width="11.6640625" style="104" hidden="1" customWidth="1"/>
    <col min="16" max="17" width="7.6640625" style="104" hidden="1" customWidth="1"/>
    <col min="18" max="18" width="17.33203125" style="104" customWidth="1"/>
    <col min="19" max="19" width="11.6640625" style="104" customWidth="1"/>
    <col min="20" max="20" width="20.44140625" style="104" customWidth="1"/>
    <col min="21" max="21" width="8.44140625" bestFit="1" customWidth="1"/>
    <col min="22" max="25" width="7.6640625" customWidth="1"/>
  </cols>
  <sheetData>
    <row r="1" spans="1:20" ht="12.75" customHeight="1"/>
    <row r="2" spans="1:20" ht="12.75" customHeight="1">
      <c r="A2" s="3" t="s">
        <v>81</v>
      </c>
    </row>
    <row r="3" spans="1:20" ht="12.75" customHeight="1">
      <c r="H3" s="103"/>
      <c r="N3" s="105"/>
    </row>
    <row r="4" spans="1:20" ht="12.75" customHeight="1">
      <c r="D4" s="188" t="s">
        <v>82</v>
      </c>
      <c r="E4" s="189"/>
      <c r="F4" s="189"/>
      <c r="G4" s="189"/>
      <c r="H4" s="103"/>
    </row>
    <row r="5" spans="1:20" ht="12.75" customHeight="1">
      <c r="A5" s="7" t="s">
        <v>83</v>
      </c>
      <c r="B5" s="7"/>
      <c r="C5" s="7"/>
      <c r="D5" s="7" t="s">
        <v>84</v>
      </c>
      <c r="E5" s="7" t="s">
        <v>85</v>
      </c>
      <c r="F5" s="17" t="s">
        <v>86</v>
      </c>
      <c r="G5" s="7"/>
      <c r="H5" s="103"/>
      <c r="M5" s="106"/>
      <c r="N5" s="106"/>
      <c r="O5" s="106"/>
      <c r="P5" s="106"/>
      <c r="Q5" s="107"/>
    </row>
    <row r="6" spans="1:20" ht="12.75" customHeight="1">
      <c r="A6" s="7">
        <v>1</v>
      </c>
      <c r="B6" s="7"/>
      <c r="C6" s="7"/>
      <c r="D6" s="8">
        <v>30</v>
      </c>
      <c r="E6" s="118">
        <v>0</v>
      </c>
      <c r="F6" s="16">
        <v>0.01</v>
      </c>
      <c r="G6" s="18">
        <f>E6*F6</f>
        <v>0</v>
      </c>
      <c r="H6" s="103"/>
      <c r="M6" s="106"/>
      <c r="N6" s="106"/>
      <c r="O6" s="106"/>
      <c r="P6" s="106"/>
      <c r="Q6" s="108"/>
      <c r="R6" s="106"/>
      <c r="S6" s="106"/>
      <c r="T6" s="106"/>
    </row>
    <row r="7" spans="1:20" ht="12.75" customHeight="1">
      <c r="A7" s="7">
        <v>2</v>
      </c>
      <c r="B7" s="7"/>
      <c r="C7" s="7"/>
      <c r="D7" s="8">
        <v>32.5</v>
      </c>
      <c r="E7" s="118">
        <v>0</v>
      </c>
      <c r="F7" s="16">
        <v>0.01</v>
      </c>
      <c r="G7" s="18">
        <f t="shared" ref="G7:G23" si="0">F7*E7</f>
        <v>0</v>
      </c>
      <c r="H7" s="103"/>
      <c r="M7" s="106"/>
      <c r="N7" s="106"/>
      <c r="O7" s="106"/>
      <c r="P7" s="106"/>
      <c r="Q7" s="108"/>
      <c r="R7" s="106"/>
      <c r="S7" s="106"/>
      <c r="T7" s="106"/>
    </row>
    <row r="8" spans="1:20" ht="12.75" customHeight="1">
      <c r="A8" s="7">
        <v>3</v>
      </c>
      <c r="B8" s="7"/>
      <c r="C8" s="7"/>
      <c r="D8" s="8">
        <v>32.5</v>
      </c>
      <c r="E8" s="118">
        <v>0</v>
      </c>
      <c r="F8" s="16">
        <v>0.01</v>
      </c>
      <c r="G8" s="18">
        <f t="shared" si="0"/>
        <v>0</v>
      </c>
      <c r="H8" s="103"/>
      <c r="M8" s="106"/>
      <c r="N8" s="109"/>
      <c r="O8" s="109"/>
      <c r="P8" s="106"/>
      <c r="Q8" s="108"/>
      <c r="R8" s="109"/>
      <c r="S8" s="109"/>
      <c r="T8" s="106"/>
    </row>
    <row r="9" spans="1:20" ht="12.75" customHeight="1">
      <c r="A9" s="7">
        <v>4</v>
      </c>
      <c r="B9" s="7"/>
      <c r="C9" s="7"/>
      <c r="D9" s="8">
        <v>35</v>
      </c>
      <c r="E9" s="118">
        <v>0</v>
      </c>
      <c r="F9" s="16">
        <v>0.01</v>
      </c>
      <c r="G9" s="18">
        <f t="shared" si="0"/>
        <v>0</v>
      </c>
      <c r="H9" s="103"/>
      <c r="M9" s="106"/>
      <c r="N9" s="109"/>
      <c r="O9" s="109"/>
      <c r="P9" s="106"/>
      <c r="Q9" s="108"/>
      <c r="R9" s="109"/>
      <c r="S9" s="109"/>
      <c r="T9" s="106"/>
    </row>
    <row r="10" spans="1:20" ht="12.75" customHeight="1">
      <c r="A10" s="7">
        <v>5</v>
      </c>
      <c r="B10" s="7"/>
      <c r="C10" s="7"/>
      <c r="D10" s="8">
        <v>37.5</v>
      </c>
      <c r="E10" s="118">
        <v>0</v>
      </c>
      <c r="F10" s="16">
        <v>0.01</v>
      </c>
      <c r="G10" s="18">
        <f t="shared" si="0"/>
        <v>0</v>
      </c>
      <c r="H10" s="103"/>
      <c r="M10" s="106"/>
      <c r="N10" s="109"/>
      <c r="O10" s="109"/>
      <c r="P10" s="106"/>
      <c r="Q10" s="108"/>
      <c r="R10" s="109"/>
      <c r="S10" s="109"/>
      <c r="T10" s="106"/>
    </row>
    <row r="11" spans="1:20" ht="12.75" customHeight="1">
      <c r="A11" s="7">
        <v>6</v>
      </c>
      <c r="B11" s="7"/>
      <c r="C11" s="7"/>
      <c r="D11" s="8">
        <v>42.5</v>
      </c>
      <c r="E11" s="118">
        <v>0</v>
      </c>
      <c r="F11" s="16">
        <v>0.01</v>
      </c>
      <c r="G11" s="18">
        <f t="shared" si="0"/>
        <v>0</v>
      </c>
      <c r="H11" s="103"/>
      <c r="M11" s="106"/>
      <c r="N11" s="109"/>
      <c r="O11" s="109"/>
      <c r="P11" s="106"/>
      <c r="Q11" s="108"/>
      <c r="R11" s="109"/>
      <c r="S11" s="109"/>
      <c r="T11" s="106"/>
    </row>
    <row r="12" spans="1:20" ht="12.75" customHeight="1">
      <c r="A12" s="7">
        <v>7</v>
      </c>
      <c r="B12" s="7"/>
      <c r="C12" s="7"/>
      <c r="D12" s="8">
        <v>50</v>
      </c>
      <c r="E12" s="118">
        <v>0</v>
      </c>
      <c r="F12" s="16">
        <v>0.05</v>
      </c>
      <c r="G12" s="18">
        <f t="shared" si="0"/>
        <v>0</v>
      </c>
      <c r="H12" s="103"/>
      <c r="I12" s="110"/>
      <c r="M12" s="106"/>
      <c r="N12" s="109"/>
      <c r="O12" s="109"/>
      <c r="P12" s="106"/>
      <c r="Q12" s="108"/>
      <c r="R12" s="109"/>
      <c r="S12" s="109"/>
      <c r="T12" s="106"/>
    </row>
    <row r="13" spans="1:20" ht="12.75" customHeight="1">
      <c r="A13" s="7">
        <v>8</v>
      </c>
      <c r="B13" s="7"/>
      <c r="C13" s="7"/>
      <c r="D13" s="8">
        <v>60</v>
      </c>
      <c r="E13" s="118">
        <v>0</v>
      </c>
      <c r="F13" s="16">
        <v>0.05</v>
      </c>
      <c r="G13" s="18">
        <f t="shared" si="0"/>
        <v>0</v>
      </c>
      <c r="H13" s="103"/>
      <c r="I13" s="110"/>
      <c r="J13" s="110"/>
      <c r="M13" s="106"/>
      <c r="N13" s="109"/>
      <c r="O13" s="109"/>
      <c r="P13" s="106"/>
      <c r="Q13" s="108"/>
      <c r="R13" s="109"/>
      <c r="S13" s="109"/>
      <c r="T13" s="106"/>
    </row>
    <row r="14" spans="1:20" ht="12.75" customHeight="1">
      <c r="A14" s="7">
        <v>9</v>
      </c>
      <c r="B14" s="7"/>
      <c r="C14" s="7"/>
      <c r="D14" s="8">
        <v>70</v>
      </c>
      <c r="E14" s="118">
        <v>0</v>
      </c>
      <c r="F14" s="16">
        <v>0.2</v>
      </c>
      <c r="G14" s="18">
        <f t="shared" si="0"/>
        <v>0</v>
      </c>
      <c r="H14" s="47"/>
      <c r="I14" s="110"/>
      <c r="J14" s="110"/>
      <c r="M14" s="106"/>
      <c r="N14" s="111"/>
      <c r="O14" s="106"/>
      <c r="P14" s="106"/>
      <c r="Q14" s="108"/>
      <c r="R14" s="111"/>
      <c r="S14" s="106"/>
      <c r="T14" s="106"/>
    </row>
    <row r="15" spans="1:20" ht="12.75" customHeight="1">
      <c r="A15" s="7">
        <v>10</v>
      </c>
      <c r="B15" s="7"/>
      <c r="C15" s="7"/>
      <c r="D15" s="8">
        <v>85</v>
      </c>
      <c r="E15" s="118">
        <v>0</v>
      </c>
      <c r="F15" s="16">
        <v>0.2</v>
      </c>
      <c r="G15" s="18">
        <f t="shared" si="0"/>
        <v>0</v>
      </c>
      <c r="H15" s="103"/>
      <c r="I15" s="110"/>
      <c r="J15" s="110"/>
      <c r="M15" s="106"/>
      <c r="N15" s="111"/>
      <c r="O15" s="106"/>
      <c r="P15" s="111"/>
      <c r="Q15" s="108"/>
      <c r="R15" s="111"/>
      <c r="S15" s="106"/>
      <c r="T15" s="111"/>
    </row>
    <row r="16" spans="1:20" ht="12.75" customHeight="1">
      <c r="A16" s="7">
        <v>11</v>
      </c>
      <c r="B16" s="7"/>
      <c r="C16" s="7"/>
      <c r="D16" s="8">
        <v>95</v>
      </c>
      <c r="E16" s="118">
        <v>0</v>
      </c>
      <c r="F16" s="16">
        <v>0.2</v>
      </c>
      <c r="G16" s="18">
        <f t="shared" si="0"/>
        <v>0</v>
      </c>
      <c r="H16" s="103"/>
      <c r="I16" s="110"/>
      <c r="M16" s="106"/>
      <c r="N16" s="111"/>
      <c r="O16" s="111"/>
      <c r="P16" s="111"/>
      <c r="Q16" s="108"/>
      <c r="R16" s="111"/>
      <c r="S16" s="111"/>
      <c r="T16" s="111"/>
    </row>
    <row r="17" spans="1:20" ht="12.75" customHeight="1">
      <c r="A17" s="7">
        <v>12</v>
      </c>
      <c r="B17" s="7"/>
      <c r="C17" s="7"/>
      <c r="D17" s="8">
        <v>105</v>
      </c>
      <c r="E17" s="118">
        <v>0</v>
      </c>
      <c r="F17" s="16">
        <v>0.15</v>
      </c>
      <c r="G17" s="18">
        <f t="shared" si="0"/>
        <v>0</v>
      </c>
      <c r="H17" s="103"/>
      <c r="I17" s="110"/>
      <c r="M17" s="106"/>
      <c r="N17" s="111"/>
      <c r="O17" s="111"/>
      <c r="P17" s="111"/>
      <c r="Q17" s="108"/>
      <c r="R17" s="111"/>
      <c r="S17" s="111"/>
      <c r="T17" s="111"/>
    </row>
    <row r="18" spans="1:20" ht="12.75" customHeight="1">
      <c r="A18" s="7">
        <v>13</v>
      </c>
      <c r="B18" s="7"/>
      <c r="C18" s="7"/>
      <c r="D18" s="8">
        <v>115</v>
      </c>
      <c r="E18" s="118">
        <v>0</v>
      </c>
      <c r="F18" s="16">
        <v>0.04</v>
      </c>
      <c r="G18" s="18">
        <f t="shared" si="0"/>
        <v>0</v>
      </c>
      <c r="H18" s="103"/>
      <c r="I18" s="110"/>
      <c r="M18" s="106"/>
      <c r="N18" s="112"/>
      <c r="O18" s="111"/>
      <c r="P18" s="106"/>
      <c r="Q18" s="108"/>
      <c r="R18" s="112"/>
      <c r="S18" s="111"/>
      <c r="T18" s="106"/>
    </row>
    <row r="19" spans="1:20" ht="12.75" customHeight="1">
      <c r="A19" s="7">
        <v>14</v>
      </c>
      <c r="B19" s="7"/>
      <c r="C19" s="7"/>
      <c r="D19" s="8">
        <v>125</v>
      </c>
      <c r="E19" s="118">
        <v>0</v>
      </c>
      <c r="F19" s="16">
        <v>0.01</v>
      </c>
      <c r="G19" s="18">
        <f t="shared" si="0"/>
        <v>0</v>
      </c>
      <c r="H19" s="103"/>
      <c r="I19" s="110"/>
      <c r="M19" s="106"/>
      <c r="N19" s="112"/>
      <c r="O19" s="111"/>
      <c r="P19" s="106"/>
      <c r="Q19" s="108"/>
      <c r="R19" s="112"/>
      <c r="S19" s="111"/>
      <c r="T19" s="106"/>
    </row>
    <row r="20" spans="1:20" ht="12.75" customHeight="1">
      <c r="A20" s="7">
        <v>15</v>
      </c>
      <c r="B20" s="7"/>
      <c r="C20" s="7"/>
      <c r="D20" s="8">
        <v>140</v>
      </c>
      <c r="E20" s="118">
        <v>0</v>
      </c>
      <c r="F20" s="16">
        <v>0.01</v>
      </c>
      <c r="G20" s="18">
        <f t="shared" si="0"/>
        <v>0</v>
      </c>
      <c r="H20" s="103"/>
      <c r="I20" s="110"/>
      <c r="M20" s="106"/>
      <c r="N20" s="112"/>
      <c r="O20" s="111"/>
      <c r="P20" s="106"/>
      <c r="Q20" s="108"/>
      <c r="R20" s="112"/>
      <c r="S20" s="111"/>
      <c r="T20" s="106"/>
    </row>
    <row r="21" spans="1:20" ht="12.75" customHeight="1">
      <c r="A21" s="7">
        <v>16</v>
      </c>
      <c r="B21" s="7"/>
      <c r="C21" s="7"/>
      <c r="D21" s="8">
        <v>150</v>
      </c>
      <c r="E21" s="118">
        <v>0</v>
      </c>
      <c r="F21" s="16">
        <v>0.01</v>
      </c>
      <c r="G21" s="18">
        <f t="shared" si="0"/>
        <v>0</v>
      </c>
      <c r="H21" s="103"/>
      <c r="I21" s="110"/>
      <c r="M21" s="106"/>
      <c r="N21" s="112"/>
      <c r="O21" s="111"/>
      <c r="P21" s="106"/>
      <c r="Q21" s="108"/>
      <c r="R21" s="112"/>
      <c r="S21" s="111"/>
      <c r="T21" s="106"/>
    </row>
    <row r="22" spans="1:20" ht="12.75" customHeight="1">
      <c r="A22" s="7">
        <v>17</v>
      </c>
      <c r="B22" s="7"/>
      <c r="C22" s="7"/>
      <c r="D22" s="8">
        <v>160</v>
      </c>
      <c r="E22" s="118">
        <v>0</v>
      </c>
      <c r="F22" s="16">
        <v>0.01</v>
      </c>
      <c r="G22" s="18">
        <f t="shared" si="0"/>
        <v>0</v>
      </c>
      <c r="H22" s="103"/>
      <c r="I22" s="110"/>
      <c r="N22" s="107"/>
      <c r="O22" s="113"/>
      <c r="P22" s="114"/>
      <c r="Q22" s="108"/>
    </row>
    <row r="23" spans="1:20" ht="12.75" customHeight="1">
      <c r="A23" s="7">
        <v>18</v>
      </c>
      <c r="B23" s="7"/>
      <c r="C23" s="7"/>
      <c r="D23" s="8">
        <v>175</v>
      </c>
      <c r="E23" s="118">
        <v>0</v>
      </c>
      <c r="F23" s="16">
        <v>0.01</v>
      </c>
      <c r="G23" s="18">
        <f t="shared" si="0"/>
        <v>0</v>
      </c>
      <c r="H23" s="103"/>
      <c r="N23" s="107"/>
      <c r="O23" s="113"/>
      <c r="P23" s="114"/>
      <c r="Q23" s="108"/>
    </row>
    <row r="24" spans="1:20" ht="12.75" customHeight="1">
      <c r="E24" s="16"/>
      <c r="F24" s="19">
        <f t="shared" ref="F24:G24" si="1">SUM(F6:F23)</f>
        <v>1</v>
      </c>
      <c r="G24" s="18">
        <f t="shared" si="1"/>
        <v>0</v>
      </c>
      <c r="H24" s="103"/>
      <c r="N24" s="115"/>
      <c r="O24" s="116"/>
      <c r="P24" s="115"/>
      <c r="Q24" s="117"/>
    </row>
    <row r="25" spans="1:20" ht="12.75" customHeight="1"/>
    <row r="26" spans="1:20" ht="12.75" customHeight="1"/>
    <row r="27" spans="1:20" ht="12.75" customHeight="1">
      <c r="D27" s="3"/>
    </row>
    <row r="28" spans="1:20" ht="12.75" customHeight="1"/>
    <row r="29" spans="1:20" ht="12.75" customHeight="1"/>
    <row r="30" spans="1:20" ht="12.75" customHeight="1"/>
    <row r="31" spans="1:20" ht="12.75" customHeight="1"/>
    <row r="32" spans="1:20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algorithmName="SHA-512" hashValue="/BU6gViSA/e0eDrtvDZdVb6mx9XFGnT1Ovid4zPPJe4np/klqICZ/yf5ky/K4QJKHvktAU4HUw6xiR31GlfOHQ==" saltValue="TnmfuzOTUDarvnkgjMBnDg==" spinCount="100000" sheet="1" selectLockedCells="1"/>
  <pageMargins left="0.7" right="0.7" top="0.75" bottom="0.75" header="0" footer="0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BDEB1CE273674DBC847D746FC554B4" ma:contentTypeVersion="6" ma:contentTypeDescription="Een nieuw document maken." ma:contentTypeScope="" ma:versionID="d0f58ce7c5a70e9a32d1d6fbbeaa100c">
  <xsd:schema xmlns:xsd="http://www.w3.org/2001/XMLSchema" xmlns:xs="http://www.w3.org/2001/XMLSchema" xmlns:p="http://schemas.microsoft.com/office/2006/metadata/properties" xmlns:ns2="70abf424-04b5-40b2-86d9-0b6ca2bb6a58" xmlns:ns3="bde60300-24a9-49bd-bf5e-809813513898" targetNamespace="http://schemas.microsoft.com/office/2006/metadata/properties" ma:root="true" ma:fieldsID="864ffc30b73c9e01ea1101e1c29c736f" ns2:_="" ns3:_="">
    <xsd:import namespace="70abf424-04b5-40b2-86d9-0b6ca2bb6a58"/>
    <xsd:import namespace="bde60300-24a9-49bd-bf5e-8098135138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abf424-04b5-40b2-86d9-0b6ca2bb6a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e60300-24a9-49bd-bf5e-80981351389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1DDCA9-549B-403E-81B3-778C71F98FE2}">
  <ds:schemaRefs>
    <ds:schemaRef ds:uri="http://purl.org/dc/terms/"/>
    <ds:schemaRef ds:uri="http://purl.org/dc/dcmitype/"/>
    <ds:schemaRef ds:uri="70abf424-04b5-40b2-86d9-0b6ca2bb6a58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bde60300-24a9-49bd-bf5e-80981351389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5F80FAB-0599-4F32-9248-937C2D5B15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872BCD-1B4B-4E95-816B-F6DF03F54E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abf424-04b5-40b2-86d9-0b6ca2bb6a58"/>
    <ds:schemaRef ds:uri="bde60300-24a9-49bd-bf5e-8098135138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Prijzenblad</vt:lpstr>
      <vt:lpstr>invulmodellen uitzend en payrol</vt:lpstr>
      <vt:lpstr>Doelstellingspercentage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Hein Machielse - HIP</dc:creator>
  <cp:keywords/>
  <dc:description/>
  <cp:lastModifiedBy>Hein Machielse - HIP</cp:lastModifiedBy>
  <cp:revision/>
  <dcterms:created xsi:type="dcterms:W3CDTF">2024-03-19T10:33:00Z</dcterms:created>
  <dcterms:modified xsi:type="dcterms:W3CDTF">2024-06-12T11:07:56Z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0x010100BCBDEB1CE273674DBC847D746FC554B4</vt:lpwstr>
  </property>
</Properties>
</file>