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rvdommel05\users$\valkr1\Desktop\"/>
    </mc:Choice>
  </mc:AlternateContent>
  <bookViews>
    <workbookView xWindow="0" yWindow="0" windowWidth="23040" windowHeight="9192"/>
  </bookViews>
  <sheets>
    <sheet name="TCO" sheetId="3" r:id="rId1"/>
    <sheet name="UITGANGSPUNTEN" sheetId="1" r:id="rId2"/>
    <sheet name="CENTRIFUGES" sheetId="6" r:id="rId3"/>
    <sheet name="MEERJARIG OH" sheetId="5" r:id="rId4"/>
    <sheet name="ENERGIE 15 jr " sheetId="4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4" l="1"/>
  <c r="C4" i="3" l="1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E4" i="5"/>
  <c r="E3" i="5"/>
  <c r="E8" i="4"/>
  <c r="D11" i="4" s="1"/>
  <c r="E19" i="5" l="1"/>
  <c r="C5" i="3" s="1"/>
  <c r="D12" i="4"/>
  <c r="E11" i="4"/>
  <c r="D13" i="4" l="1"/>
  <c r="E12" i="4"/>
  <c r="D14" i="4" l="1"/>
  <c r="E13" i="4"/>
  <c r="D15" i="4" l="1"/>
  <c r="E14" i="4"/>
  <c r="D16" i="4" l="1"/>
  <c r="E15" i="4"/>
  <c r="D17" i="4" l="1"/>
  <c r="E16" i="4"/>
  <c r="D18" i="4" l="1"/>
  <c r="E17" i="4"/>
  <c r="D19" i="4" l="1"/>
  <c r="E18" i="4"/>
  <c r="D20" i="4" l="1"/>
  <c r="E19" i="4"/>
  <c r="D21" i="4" l="1"/>
  <c r="E20" i="4"/>
  <c r="D22" i="4" l="1"/>
  <c r="E21" i="4"/>
  <c r="D23" i="4" l="1"/>
  <c r="E22" i="4"/>
  <c r="D24" i="4" l="1"/>
  <c r="E23" i="4"/>
  <c r="D25" i="4" l="1"/>
  <c r="E24" i="4"/>
  <c r="D26" i="4" l="1"/>
  <c r="E26" i="4" s="1"/>
  <c r="E25" i="4"/>
  <c r="E28" i="4" l="1"/>
  <c r="C7" i="3" s="1"/>
  <c r="C10" i="3" s="1"/>
</calcChain>
</file>

<file path=xl/sharedStrings.xml><?xml version="1.0" encoding="utf-8"?>
<sst xmlns="http://schemas.openxmlformats.org/spreadsheetml/2006/main" count="38" uniqueCount="33">
  <si>
    <t>centrifuges</t>
  </si>
  <si>
    <t xml:space="preserve">inflatie/indexering </t>
  </si>
  <si>
    <t>jaar</t>
  </si>
  <si>
    <t>kalenderjaar</t>
  </si>
  <si>
    <t>Incl. fictieve  inflatie</t>
  </si>
  <si>
    <t>BEDRAG</t>
  </si>
  <si>
    <t>Uitgangspunten</t>
  </si>
  <si>
    <t>Totaal onderhoud</t>
  </si>
  <si>
    <t>voor 4 machines</t>
  </si>
  <si>
    <t>per kWh</t>
  </si>
  <si>
    <t>Energieprijs</t>
  </si>
  <si>
    <t>Energiekosten</t>
  </si>
  <si>
    <t>Bedrag energiekosten prijspeil 2025</t>
  </si>
  <si>
    <t>voor 4 machines excl. btw</t>
  </si>
  <si>
    <t>MEERJARIG ONDERHOUD</t>
  </si>
  <si>
    <t>per jaar</t>
  </si>
  <si>
    <t>aanbesteding TCO</t>
  </si>
  <si>
    <t>CENTRIFUGES</t>
  </si>
  <si>
    <t>ENERGIE</t>
  </si>
  <si>
    <t>De onderhoudskosten worden getoetst op marktconformiteit</t>
  </si>
  <si>
    <t>kWh totaal voor 18000 tds per jaar</t>
  </si>
  <si>
    <t>Gemeten in de FO ( inclusief 2,00% verliezen)</t>
  </si>
  <si>
    <t xml:space="preserve">ENERGIEVERBRUIK </t>
  </si>
  <si>
    <t>garantiewaarde</t>
  </si>
  <si>
    <t>kWh per tds ingaand bij een afscheiding rendement van minimaal 97%.</t>
  </si>
  <si>
    <t>Engineering, leveren, plaatsen , testen, inbedrijfstellen, asbuilt-engineering, opleveren CONFORM UITVRAAG bestek incl. bijlagen</t>
  </si>
  <si>
    <t xml:space="preserve">LET OP : onderhoudskosten in TABBLAD MEERJARIG OH dienen volledig te correleren met  inhoud van het MJOP. </t>
  </si>
  <si>
    <t>MEERJARIG ONDERHOUD preventief ( inclusief materialen)</t>
  </si>
  <si>
    <t>Bedrag onderhoudskosten PREVENTIEF  prijspeil 2025 excl btw 4 machines</t>
  </si>
  <si>
    <t xml:space="preserve">korte omschrijving preventief onderhoud </t>
  </si>
  <si>
    <t>NETTO STELPOST ONDERHOUD correctief ( 15 jr)</t>
  </si>
  <si>
    <t>Total Cost of Ownership</t>
  </si>
  <si>
    <t xml:space="preserve">Deze prijs dient overgenomen te worden in TenderNed. In geval van afwijkingen is de ingevulde prijs hierboven leidend. De aanbestedende dienst zal dan de inschrijfprijs in TenderNed hierop aanpassen.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</si>
</sst>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 &quot;€&quot;\ * #,##0.00_ ;_ &quot;€&quot;\ * \-#,##0.00_ ;_ &quot;€&quot;\ * &quot;-&quot;??_ ;_ @_ "/>
    <numFmt numFmtId="164" formatCode="_ &quot;€&quot;\ * #,##0_ ;_ &quot;€&quot;\ * \-#,##0_ ;_ &quot;€&quot;\ * &quot;-&quot;??_ ;_ @_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76A5"/>
      <name val="Arial"/>
      <family val="2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">
    <xf numFmtId="0" fontId="0" fillId="0" borderId="0" xfId="0"/>
    <xf numFmtId="44" fontId="0" fillId="0" borderId="0" xfId="1" applyFont="1"/>
    <xf numFmtId="44" fontId="0" fillId="0" borderId="0" xfId="0" applyNumberFormat="1"/>
    <xf numFmtId="0" fontId="0" fillId="0" borderId="1" xfId="0" applyBorder="1" applyAlignment="1">
      <alignment textRotation="45"/>
    </xf>
    <xf numFmtId="0" fontId="0" fillId="0" borderId="1" xfId="0" applyBorder="1"/>
    <xf numFmtId="0" fontId="0" fillId="0" borderId="2" xfId="0" applyFill="1" applyBorder="1" applyAlignment="1">
      <alignment textRotation="45"/>
    </xf>
    <xf numFmtId="164" fontId="0" fillId="0" borderId="1" xfId="1" applyNumberFormat="1" applyFont="1" applyBorder="1"/>
    <xf numFmtId="164" fontId="0" fillId="2" borderId="1" xfId="1" applyNumberFormat="1" applyFont="1" applyFill="1" applyBorder="1"/>
    <xf numFmtId="0" fontId="2" fillId="0" borderId="0" xfId="0" applyFon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3" borderId="0" xfId="0" applyFill="1"/>
    <xf numFmtId="44" fontId="0" fillId="3" borderId="0" xfId="1" applyFont="1" applyFill="1"/>
    <xf numFmtId="0" fontId="0" fillId="3" borderId="3" xfId="0" applyFill="1" applyBorder="1"/>
    <xf numFmtId="44" fontId="0" fillId="3" borderId="4" xfId="1" applyFont="1" applyFill="1" applyBorder="1"/>
    <xf numFmtId="164" fontId="0" fillId="0" borderId="0" xfId="1" applyNumberFormat="1" applyFont="1"/>
    <xf numFmtId="0" fontId="0" fillId="0" borderId="1" xfId="0" applyBorder="1" applyAlignment="1">
      <alignment textRotation="45" wrapText="1"/>
    </xf>
    <xf numFmtId="0" fontId="0" fillId="0" borderId="0" xfId="0" applyFill="1"/>
    <xf numFmtId="9" fontId="0" fillId="0" borderId="0" xfId="2" applyFont="1" applyFill="1"/>
    <xf numFmtId="44" fontId="0" fillId="0" borderId="0" xfId="1" applyFont="1" applyFill="1"/>
    <xf numFmtId="44" fontId="0" fillId="3" borderId="11" xfId="1" applyFont="1" applyFill="1" applyBorder="1"/>
    <xf numFmtId="0" fontId="3" fillId="0" borderId="0" xfId="0" applyFont="1"/>
    <xf numFmtId="0" fontId="4" fillId="0" borderId="0" xfId="0" applyFont="1"/>
    <xf numFmtId="0" fontId="0" fillId="2" borderId="11" xfId="0" applyFill="1" applyBorder="1"/>
    <xf numFmtId="0" fontId="0" fillId="0" borderId="11" xfId="0" applyBorder="1"/>
    <xf numFmtId="0" fontId="5" fillId="0" borderId="0" xfId="0" applyFont="1"/>
    <xf numFmtId="0" fontId="6" fillId="0" borderId="0" xfId="0" applyFont="1" applyFill="1" applyBorder="1" applyAlignment="1">
      <alignment horizontal="left" vertical="top" wrapText="1"/>
    </xf>
    <xf numFmtId="44" fontId="2" fillId="3" borderId="0" xfId="0" applyNumberFormat="1" applyFont="1" applyFill="1"/>
  </cellXfs>
  <cellStyles count="3">
    <cellStyle name="Procent" xfId="2" builtinId="5"/>
    <cellStyle name="Standaard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3"/>
  <sheetViews>
    <sheetView tabSelected="1" workbookViewId="0">
      <selection activeCell="C1" sqref="C1"/>
    </sheetView>
  </sheetViews>
  <sheetFormatPr defaultRowHeight="14.4" x14ac:dyDescent="0.3"/>
  <cols>
    <col min="2" max="2" width="49.6640625" bestFit="1" customWidth="1"/>
    <col min="3" max="3" width="23.109375" customWidth="1"/>
  </cols>
  <sheetData>
    <row r="2" spans="1:4" x14ac:dyDescent="0.3">
      <c r="A2" s="8" t="s">
        <v>16</v>
      </c>
    </row>
    <row r="4" spans="1:4" x14ac:dyDescent="0.3">
      <c r="B4" t="s">
        <v>17</v>
      </c>
      <c r="C4" s="2">
        <f>CENTRIFUGES!E4</f>
        <v>0</v>
      </c>
    </row>
    <row r="5" spans="1:4" x14ac:dyDescent="0.3">
      <c r="B5" t="s">
        <v>27</v>
      </c>
      <c r="C5" s="2">
        <f>'MEERJARIG OH'!E19</f>
        <v>0</v>
      </c>
    </row>
    <row r="6" spans="1:4" x14ac:dyDescent="0.3">
      <c r="B6" t="s">
        <v>30</v>
      </c>
      <c r="C6" s="2">
        <v>600000</v>
      </c>
    </row>
    <row r="7" spans="1:4" x14ac:dyDescent="0.3">
      <c r="B7" t="s">
        <v>18</v>
      </c>
      <c r="C7" s="2">
        <f>'ENERGIE 15 jr '!E28</f>
        <v>0</v>
      </c>
    </row>
    <row r="10" spans="1:4" x14ac:dyDescent="0.3">
      <c r="B10" s="8" t="s">
        <v>31</v>
      </c>
      <c r="C10" s="31">
        <f>SUM(C4:C9)</f>
        <v>600000</v>
      </c>
      <c r="D10" s="29"/>
    </row>
    <row r="13" spans="1:4" ht="132" x14ac:dyDescent="0.3">
      <c r="C13" s="30" t="s">
        <v>32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workbookViewId="0">
      <selection activeCell="F1" sqref="F1"/>
    </sheetView>
  </sheetViews>
  <sheetFormatPr defaultRowHeight="14.4" x14ac:dyDescent="0.3"/>
  <cols>
    <col min="2" max="2" width="5.33203125" bestFit="1" customWidth="1"/>
    <col min="3" max="3" width="8" customWidth="1"/>
    <col min="4" max="4" width="6.88671875" bestFit="1" customWidth="1"/>
    <col min="5" max="5" width="15.5546875" customWidth="1"/>
    <col min="6" max="6" width="65" customWidth="1"/>
    <col min="7" max="18" width="10.44140625" bestFit="1" customWidth="1"/>
  </cols>
  <sheetData>
    <row r="1" spans="1:18" x14ac:dyDescent="0.3">
      <c r="A1" t="s">
        <v>6</v>
      </c>
    </row>
    <row r="3" spans="1:18" x14ac:dyDescent="0.3">
      <c r="D3" s="22">
        <v>0.03</v>
      </c>
      <c r="E3" s="21" t="s">
        <v>15</v>
      </c>
      <c r="F3" s="21" t="s">
        <v>1</v>
      </c>
    </row>
    <row r="4" spans="1:18" x14ac:dyDescent="0.3">
      <c r="D4" s="23">
        <v>0.2</v>
      </c>
      <c r="E4" s="21" t="s">
        <v>9</v>
      </c>
      <c r="F4" s="21" t="s">
        <v>10</v>
      </c>
    </row>
    <row r="8" spans="1:18" x14ac:dyDescent="0.3"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4"/>
  <sheetViews>
    <sheetView workbookViewId="0">
      <selection activeCell="E4" sqref="E4"/>
    </sheetView>
  </sheetViews>
  <sheetFormatPr defaultRowHeight="14.4" x14ac:dyDescent="0.3"/>
  <cols>
    <col min="5" max="5" width="23.6640625" customWidth="1"/>
    <col min="6" max="6" width="69" customWidth="1"/>
  </cols>
  <sheetData>
    <row r="2" spans="1:18" ht="15" thickBot="1" x14ac:dyDescent="0.35">
      <c r="A2" t="s">
        <v>0</v>
      </c>
    </row>
    <row r="3" spans="1:18" ht="15" thickBot="1" x14ac:dyDescent="0.35">
      <c r="A3" s="9" t="s">
        <v>25</v>
      </c>
      <c r="B3" s="10"/>
      <c r="C3" s="10"/>
      <c r="D3" s="10"/>
      <c r="E3" s="10"/>
      <c r="F3" s="11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5" thickBot="1" x14ac:dyDescent="0.35">
      <c r="A4" s="12"/>
      <c r="B4" s="13"/>
      <c r="C4" s="13"/>
      <c r="D4" s="17" t="s">
        <v>5</v>
      </c>
      <c r="E4" s="24"/>
      <c r="F4" s="14" t="s">
        <v>13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E19" sqref="E19"/>
    </sheetView>
  </sheetViews>
  <sheetFormatPr defaultRowHeight="14.4" x14ac:dyDescent="0.3"/>
  <cols>
    <col min="4" max="4" width="16.88671875" bestFit="1" customWidth="1"/>
    <col min="5" max="5" width="19.44140625" customWidth="1"/>
    <col min="6" max="6" width="40.109375" customWidth="1"/>
  </cols>
  <sheetData>
    <row r="1" spans="1:6" x14ac:dyDescent="0.3">
      <c r="A1" s="8" t="s">
        <v>14</v>
      </c>
    </row>
    <row r="2" spans="1:6" ht="144" customHeight="1" x14ac:dyDescent="0.3">
      <c r="B2" s="3" t="s">
        <v>2</v>
      </c>
      <c r="C2" s="3" t="s">
        <v>3</v>
      </c>
      <c r="D2" s="20" t="s">
        <v>28</v>
      </c>
      <c r="E2" s="3" t="s">
        <v>4</v>
      </c>
      <c r="F2" s="5" t="s">
        <v>29</v>
      </c>
    </row>
    <row r="3" spans="1:6" x14ac:dyDescent="0.3">
      <c r="B3" s="4">
        <v>1</v>
      </c>
      <c r="C3" s="4">
        <v>2026</v>
      </c>
      <c r="D3" s="7"/>
      <c r="E3" s="6">
        <f>D3*((1+UITGANGSPUNTEN!$D$3)^B3)</f>
        <v>0</v>
      </c>
      <c r="F3" s="4"/>
    </row>
    <row r="4" spans="1:6" x14ac:dyDescent="0.3">
      <c r="B4" s="4">
        <v>2</v>
      </c>
      <c r="C4" s="4">
        <v>2027</v>
      </c>
      <c r="D4" s="7"/>
      <c r="E4" s="6">
        <f>D4*((1+UITGANGSPUNTEN!$D$3)^B4)</f>
        <v>0</v>
      </c>
      <c r="F4" s="4"/>
    </row>
    <row r="5" spans="1:6" x14ac:dyDescent="0.3">
      <c r="B5" s="4">
        <v>3</v>
      </c>
      <c r="C5" s="4">
        <v>2028</v>
      </c>
      <c r="D5" s="7"/>
      <c r="E5" s="6">
        <f>D5*((1+UITGANGSPUNTEN!$D$3)^B5)</f>
        <v>0</v>
      </c>
      <c r="F5" s="4"/>
    </row>
    <row r="6" spans="1:6" x14ac:dyDescent="0.3">
      <c r="B6" s="4">
        <v>4</v>
      </c>
      <c r="C6" s="4">
        <v>2029</v>
      </c>
      <c r="D6" s="7"/>
      <c r="E6" s="6">
        <f>D6*((1+UITGANGSPUNTEN!$D$3)^B6)</f>
        <v>0</v>
      </c>
      <c r="F6" s="4"/>
    </row>
    <row r="7" spans="1:6" x14ac:dyDescent="0.3">
      <c r="B7" s="4">
        <v>5</v>
      </c>
      <c r="C7" s="4">
        <v>2030</v>
      </c>
      <c r="D7" s="7"/>
      <c r="E7" s="6">
        <f>D7*((1+UITGANGSPUNTEN!$D$3)^B7)</f>
        <v>0</v>
      </c>
      <c r="F7" s="4"/>
    </row>
    <row r="8" spans="1:6" x14ac:dyDescent="0.3">
      <c r="B8" s="4">
        <v>6</v>
      </c>
      <c r="C8" s="4">
        <v>2031</v>
      </c>
      <c r="D8" s="7"/>
      <c r="E8" s="6">
        <f>D8*((1+UITGANGSPUNTEN!$D$3)^B8)</f>
        <v>0</v>
      </c>
      <c r="F8" s="4"/>
    </row>
    <row r="9" spans="1:6" x14ac:dyDescent="0.3">
      <c r="B9" s="4">
        <v>7</v>
      </c>
      <c r="C9" s="4">
        <v>2032</v>
      </c>
      <c r="D9" s="7"/>
      <c r="E9" s="6">
        <f>D9*((1+UITGANGSPUNTEN!$D$3)^B9)</f>
        <v>0</v>
      </c>
      <c r="F9" s="4"/>
    </row>
    <row r="10" spans="1:6" x14ac:dyDescent="0.3">
      <c r="B10" s="4">
        <v>8</v>
      </c>
      <c r="C10" s="4">
        <v>2033</v>
      </c>
      <c r="D10" s="7"/>
      <c r="E10" s="6">
        <f>D10*((1+UITGANGSPUNTEN!$D$3)^B10)</f>
        <v>0</v>
      </c>
      <c r="F10" s="4"/>
    </row>
    <row r="11" spans="1:6" x14ac:dyDescent="0.3">
      <c r="B11" s="4">
        <v>9</v>
      </c>
      <c r="C11" s="4">
        <v>2034</v>
      </c>
      <c r="D11" s="7"/>
      <c r="E11" s="6">
        <f>D11*((1+UITGANGSPUNTEN!$D$3)^B11)</f>
        <v>0</v>
      </c>
      <c r="F11" s="4"/>
    </row>
    <row r="12" spans="1:6" x14ac:dyDescent="0.3">
      <c r="B12" s="4">
        <v>10</v>
      </c>
      <c r="C12" s="4">
        <v>2035</v>
      </c>
      <c r="D12" s="7"/>
      <c r="E12" s="6">
        <f>D12*((1+UITGANGSPUNTEN!$D$3)^B12)</f>
        <v>0</v>
      </c>
      <c r="F12" s="4"/>
    </row>
    <row r="13" spans="1:6" x14ac:dyDescent="0.3">
      <c r="B13" s="4">
        <v>11</v>
      </c>
      <c r="C13" s="4">
        <v>2036</v>
      </c>
      <c r="D13" s="7"/>
      <c r="E13" s="6">
        <f>D13*((1+UITGANGSPUNTEN!$D$3)^B13)</f>
        <v>0</v>
      </c>
      <c r="F13" s="4"/>
    </row>
    <row r="14" spans="1:6" x14ac:dyDescent="0.3">
      <c r="B14" s="4">
        <v>12</v>
      </c>
      <c r="C14" s="4">
        <v>2037</v>
      </c>
      <c r="D14" s="7"/>
      <c r="E14" s="6">
        <f>D14*((1+UITGANGSPUNTEN!$D$3)^B14)</f>
        <v>0</v>
      </c>
      <c r="F14" s="4"/>
    </row>
    <row r="15" spans="1:6" x14ac:dyDescent="0.3">
      <c r="B15" s="4">
        <v>13</v>
      </c>
      <c r="C15" s="4">
        <v>2038</v>
      </c>
      <c r="D15" s="7"/>
      <c r="E15" s="6">
        <f>D15*((1+UITGANGSPUNTEN!$D$3)^B15)</f>
        <v>0</v>
      </c>
      <c r="F15" s="4"/>
    </row>
    <row r="16" spans="1:6" x14ac:dyDescent="0.3">
      <c r="B16" s="4">
        <v>14</v>
      </c>
      <c r="C16" s="4">
        <v>2039</v>
      </c>
      <c r="D16" s="7"/>
      <c r="E16" s="6">
        <f>D16*((1+UITGANGSPUNTEN!$D$3)^B16)</f>
        <v>0</v>
      </c>
      <c r="F16" s="4"/>
    </row>
    <row r="17" spans="2:6" x14ac:dyDescent="0.3">
      <c r="B17" s="4">
        <v>15</v>
      </c>
      <c r="C17" s="4">
        <v>2040</v>
      </c>
      <c r="D17" s="7"/>
      <c r="E17" s="6">
        <f>D17*((1+UITGANGSPUNTEN!$D$3)^B17)</f>
        <v>0</v>
      </c>
      <c r="F17" s="4"/>
    </row>
    <row r="19" spans="2:6" x14ac:dyDescent="0.3">
      <c r="D19" s="15" t="s">
        <v>7</v>
      </c>
      <c r="E19" s="16">
        <f>SUM(E3:E18)</f>
        <v>0</v>
      </c>
      <c r="F19" t="s">
        <v>8</v>
      </c>
    </row>
    <row r="21" spans="2:6" x14ac:dyDescent="0.3">
      <c r="D21" s="8" t="s">
        <v>19</v>
      </c>
    </row>
    <row r="22" spans="2:6" x14ac:dyDescent="0.3">
      <c r="D22" s="8" t="s">
        <v>26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8"/>
  <sheetViews>
    <sheetView workbookViewId="0">
      <selection activeCell="E3" sqref="E3"/>
    </sheetView>
  </sheetViews>
  <sheetFormatPr defaultRowHeight="14.4" x14ac:dyDescent="0.3"/>
  <cols>
    <col min="4" max="4" width="15.5546875" customWidth="1"/>
    <col min="5" max="5" width="18.33203125" customWidth="1"/>
  </cols>
  <sheetData>
    <row r="2" spans="1:6" ht="15" thickBot="1" x14ac:dyDescent="0.35">
      <c r="A2" s="8" t="s">
        <v>22</v>
      </c>
    </row>
    <row r="3" spans="1:6" ht="15" thickBot="1" x14ac:dyDescent="0.35">
      <c r="D3" s="8" t="s">
        <v>23</v>
      </c>
      <c r="E3" s="27">
        <v>0</v>
      </c>
      <c r="F3" t="s">
        <v>24</v>
      </c>
    </row>
    <row r="4" spans="1:6" x14ac:dyDescent="0.3">
      <c r="D4" s="25"/>
      <c r="E4" s="25"/>
      <c r="F4" s="26" t="s">
        <v>21</v>
      </c>
    </row>
    <row r="5" spans="1:6" ht="15" thickBot="1" x14ac:dyDescent="0.35"/>
    <row r="6" spans="1:6" ht="15" thickBot="1" x14ac:dyDescent="0.35">
      <c r="E6" s="28">
        <f>E3*18000</f>
        <v>0</v>
      </c>
      <c r="F6" t="s">
        <v>20</v>
      </c>
    </row>
    <row r="8" spans="1:6" x14ac:dyDescent="0.3">
      <c r="D8" t="s">
        <v>11</v>
      </c>
      <c r="E8" s="1">
        <f>UITGANGSPUNTEN!D4*E6</f>
        <v>0</v>
      </c>
      <c r="F8" t="s">
        <v>15</v>
      </c>
    </row>
    <row r="10" spans="1:6" ht="123.6" x14ac:dyDescent="0.3">
      <c r="B10" s="3" t="s">
        <v>2</v>
      </c>
      <c r="C10" s="3" t="s">
        <v>3</v>
      </c>
      <c r="D10" s="3" t="s">
        <v>12</v>
      </c>
      <c r="E10" s="3" t="s">
        <v>4</v>
      </c>
    </row>
    <row r="11" spans="1:6" x14ac:dyDescent="0.3">
      <c r="B11" s="4">
        <v>0</v>
      </c>
      <c r="C11" s="4">
        <v>2025</v>
      </c>
      <c r="D11" s="19">
        <f>E8</f>
        <v>0</v>
      </c>
      <c r="E11" s="6">
        <f>D11*((1+UITGANGSPUNTEN!$D$3)^B11)</f>
        <v>0</v>
      </c>
    </row>
    <row r="12" spans="1:6" x14ac:dyDescent="0.3">
      <c r="B12" s="4">
        <v>1</v>
      </c>
      <c r="C12" s="4">
        <v>2026</v>
      </c>
      <c r="D12" s="7">
        <f t="shared" ref="D12:D26" si="0">D11</f>
        <v>0</v>
      </c>
      <c r="E12" s="6">
        <f>D12*((1+UITGANGSPUNTEN!$D$3)^B12)</f>
        <v>0</v>
      </c>
    </row>
    <row r="13" spans="1:6" x14ac:dyDescent="0.3">
      <c r="B13" s="4">
        <v>2</v>
      </c>
      <c r="C13" s="4">
        <v>2027</v>
      </c>
      <c r="D13" s="7">
        <f t="shared" si="0"/>
        <v>0</v>
      </c>
      <c r="E13" s="6">
        <f>D13*((1+UITGANGSPUNTEN!$D$3)^B13)</f>
        <v>0</v>
      </c>
    </row>
    <row r="14" spans="1:6" x14ac:dyDescent="0.3">
      <c r="B14" s="4">
        <v>3</v>
      </c>
      <c r="C14" s="4">
        <v>2028</v>
      </c>
      <c r="D14" s="7">
        <f t="shared" si="0"/>
        <v>0</v>
      </c>
      <c r="E14" s="6">
        <f>D14*((1+UITGANGSPUNTEN!$D$3)^B14)</f>
        <v>0</v>
      </c>
    </row>
    <row r="15" spans="1:6" x14ac:dyDescent="0.3">
      <c r="B15" s="4">
        <v>4</v>
      </c>
      <c r="C15" s="4">
        <v>2029</v>
      </c>
      <c r="D15" s="7">
        <f t="shared" si="0"/>
        <v>0</v>
      </c>
      <c r="E15" s="6">
        <f>D15*((1+UITGANGSPUNTEN!$D$3)^B15)</f>
        <v>0</v>
      </c>
    </row>
    <row r="16" spans="1:6" x14ac:dyDescent="0.3">
      <c r="B16" s="4">
        <v>5</v>
      </c>
      <c r="C16" s="4">
        <v>2030</v>
      </c>
      <c r="D16" s="7">
        <f t="shared" si="0"/>
        <v>0</v>
      </c>
      <c r="E16" s="6">
        <f>D16*((1+UITGANGSPUNTEN!$D$3)^B16)</f>
        <v>0</v>
      </c>
    </row>
    <row r="17" spans="2:5" x14ac:dyDescent="0.3">
      <c r="B17" s="4">
        <v>6</v>
      </c>
      <c r="C17" s="4">
        <v>2031</v>
      </c>
      <c r="D17" s="7">
        <f t="shared" si="0"/>
        <v>0</v>
      </c>
      <c r="E17" s="6">
        <f>D17*((1+UITGANGSPUNTEN!$D$3)^B17)</f>
        <v>0</v>
      </c>
    </row>
    <row r="18" spans="2:5" x14ac:dyDescent="0.3">
      <c r="B18" s="4">
        <v>7</v>
      </c>
      <c r="C18" s="4">
        <v>2032</v>
      </c>
      <c r="D18" s="7">
        <f t="shared" si="0"/>
        <v>0</v>
      </c>
      <c r="E18" s="6">
        <f>D18*((1+UITGANGSPUNTEN!$D$3)^B18)</f>
        <v>0</v>
      </c>
    </row>
    <row r="19" spans="2:5" x14ac:dyDescent="0.3">
      <c r="B19" s="4">
        <v>8</v>
      </c>
      <c r="C19" s="4">
        <v>2033</v>
      </c>
      <c r="D19" s="7">
        <f t="shared" si="0"/>
        <v>0</v>
      </c>
      <c r="E19" s="6">
        <f>D19*((1+UITGANGSPUNTEN!$D$3)^B19)</f>
        <v>0</v>
      </c>
    </row>
    <row r="20" spans="2:5" x14ac:dyDescent="0.3">
      <c r="B20" s="4">
        <v>9</v>
      </c>
      <c r="C20" s="4">
        <v>2034</v>
      </c>
      <c r="D20" s="7">
        <f t="shared" si="0"/>
        <v>0</v>
      </c>
      <c r="E20" s="6">
        <f>D20*((1+UITGANGSPUNTEN!$D$3)^B20)</f>
        <v>0</v>
      </c>
    </row>
    <row r="21" spans="2:5" x14ac:dyDescent="0.3">
      <c r="B21" s="4">
        <v>10</v>
      </c>
      <c r="C21" s="4">
        <v>2035</v>
      </c>
      <c r="D21" s="7">
        <f t="shared" si="0"/>
        <v>0</v>
      </c>
      <c r="E21" s="6">
        <f>D21*((1+UITGANGSPUNTEN!$D$3)^B21)</f>
        <v>0</v>
      </c>
    </row>
    <row r="22" spans="2:5" x14ac:dyDescent="0.3">
      <c r="B22" s="4">
        <v>11</v>
      </c>
      <c r="C22" s="4">
        <v>2036</v>
      </c>
      <c r="D22" s="7">
        <f t="shared" si="0"/>
        <v>0</v>
      </c>
      <c r="E22" s="6">
        <f>D22*((1+UITGANGSPUNTEN!$D$3)^B22)</f>
        <v>0</v>
      </c>
    </row>
    <row r="23" spans="2:5" x14ac:dyDescent="0.3">
      <c r="B23" s="4">
        <v>12</v>
      </c>
      <c r="C23" s="4">
        <v>2037</v>
      </c>
      <c r="D23" s="7">
        <f t="shared" si="0"/>
        <v>0</v>
      </c>
      <c r="E23" s="6">
        <f>D23*((1+UITGANGSPUNTEN!$D$3)^B23)</f>
        <v>0</v>
      </c>
    </row>
    <row r="24" spans="2:5" x14ac:dyDescent="0.3">
      <c r="B24" s="4">
        <v>13</v>
      </c>
      <c r="C24" s="4">
        <v>2038</v>
      </c>
      <c r="D24" s="7">
        <f t="shared" si="0"/>
        <v>0</v>
      </c>
      <c r="E24" s="6">
        <f>D24*((1+UITGANGSPUNTEN!$D$3)^B24)</f>
        <v>0</v>
      </c>
    </row>
    <row r="25" spans="2:5" x14ac:dyDescent="0.3">
      <c r="B25" s="4">
        <v>14</v>
      </c>
      <c r="C25" s="4">
        <v>2039</v>
      </c>
      <c r="D25" s="7">
        <f t="shared" si="0"/>
        <v>0</v>
      </c>
      <c r="E25" s="6">
        <f>D25*((1+UITGANGSPUNTEN!$D$3)^B25)</f>
        <v>0</v>
      </c>
    </row>
    <row r="26" spans="2:5" x14ac:dyDescent="0.3">
      <c r="B26" s="4">
        <v>15</v>
      </c>
      <c r="C26" s="4">
        <v>2040</v>
      </c>
      <c r="D26" s="7">
        <f t="shared" si="0"/>
        <v>0</v>
      </c>
      <c r="E26" s="6">
        <f>D26*((1+UITGANGSPUNTEN!$D$3)^B26)</f>
        <v>0</v>
      </c>
    </row>
    <row r="27" spans="2:5" ht="15" thickBot="1" x14ac:dyDescent="0.35"/>
    <row r="28" spans="2:5" ht="15" thickBot="1" x14ac:dyDescent="0.35">
      <c r="D28" s="17" t="s">
        <v>5</v>
      </c>
      <c r="E28" s="18">
        <f>SUM(E11:E27)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5</vt:i4>
      </vt:variant>
    </vt:vector>
  </HeadingPairs>
  <TitlesOfParts>
    <vt:vector size="5" baseType="lpstr">
      <vt:lpstr>TCO</vt:lpstr>
      <vt:lpstr>UITGANGSPUNTEN</vt:lpstr>
      <vt:lpstr>CENTRIFUGES</vt:lpstr>
      <vt:lpstr>MEERJARIG OH</vt:lpstr>
      <vt:lpstr>ENERGIE 15 jr </vt:lpstr>
    </vt:vector>
  </TitlesOfParts>
  <Company>Waterschap De Dommel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Jong, Koen d.</dc:creator>
  <cp:lastModifiedBy>Valk, Ruud</cp:lastModifiedBy>
  <dcterms:created xsi:type="dcterms:W3CDTF">2024-04-11T11:10:21Z</dcterms:created>
  <dcterms:modified xsi:type="dcterms:W3CDTF">2024-05-24T14:02:19Z</dcterms:modified>
</cp:coreProperties>
</file>