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8. Aanbesteding reststromen 2023/3 Uploaden op Tenderned/"/>
    </mc:Choice>
  </mc:AlternateContent>
  <xr:revisionPtr revIDLastSave="9" documentId="8_{D3200E43-EE2F-498C-B8B2-5221BB6C6686}" xr6:coauthVersionLast="47" xr6:coauthVersionMax="47" xr10:uidLastSave="{DC779E46-E723-40E0-9597-99A6749C9CD5}"/>
  <bookViews>
    <workbookView xWindow="-110" yWindow="-110" windowWidth="19420" windowHeight="10300" tabRatio="549" activeTab="1" xr2:uid="{00000000-000D-0000-FFFF-FFFF00000000}"/>
  </bookViews>
  <sheets>
    <sheet name="Ondertekening" sheetId="5" r:id="rId1"/>
    <sheet name="toelichting inschrijfformulier" sheetId="4" r:id="rId2"/>
    <sheet name="Deelstromen" sheetId="1" r:id="rId3"/>
    <sheet name="Rekenhulp deelstrome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3" i="3" l="1"/>
  <c r="N14" i="3"/>
  <c r="N15" i="3"/>
  <c r="N16" i="3"/>
  <c r="N17" i="3"/>
  <c r="N18" i="3"/>
  <c r="N19" i="3"/>
  <c r="N20" i="3"/>
  <c r="N21" i="3"/>
  <c r="N22" i="3"/>
  <c r="N12" i="3"/>
  <c r="O13" i="3"/>
  <c r="O14" i="3"/>
  <c r="O15" i="3"/>
  <c r="O16" i="3"/>
  <c r="O17" i="3"/>
  <c r="O18" i="3"/>
  <c r="O19" i="3"/>
  <c r="O20" i="3"/>
  <c r="O21" i="3"/>
  <c r="O22" i="3"/>
  <c r="O12" i="3"/>
  <c r="P13" i="3"/>
  <c r="P14" i="3"/>
  <c r="P15" i="3"/>
  <c r="P16" i="3"/>
  <c r="P17" i="3"/>
  <c r="P18" i="3"/>
  <c r="P19" i="3"/>
  <c r="P20" i="3"/>
  <c r="P21" i="3"/>
  <c r="P22" i="3"/>
  <c r="P12" i="3"/>
  <c r="L13" i="3"/>
  <c r="L14" i="3"/>
  <c r="L15" i="3"/>
  <c r="L16" i="3"/>
  <c r="L17" i="3"/>
  <c r="L18" i="3"/>
  <c r="L19" i="3"/>
  <c r="L20" i="3"/>
  <c r="L21" i="3"/>
  <c r="L22" i="3"/>
  <c r="L12" i="3"/>
  <c r="K13" i="3"/>
  <c r="M13" i="3" s="1"/>
  <c r="K14" i="3"/>
  <c r="M14" i="3" s="1"/>
  <c r="K15" i="3"/>
  <c r="M15" i="3" s="1"/>
  <c r="K16" i="3"/>
  <c r="M16" i="3" s="1"/>
  <c r="K17" i="3"/>
  <c r="K18" i="3"/>
  <c r="K19" i="3"/>
  <c r="K20" i="3"/>
  <c r="K21" i="3"/>
  <c r="M21" i="3" s="1"/>
  <c r="K22" i="3"/>
  <c r="M22" i="3" s="1"/>
  <c r="K12" i="3"/>
  <c r="M12" i="3" s="1"/>
  <c r="H12" i="3"/>
  <c r="I12" i="3"/>
  <c r="J12" i="3" s="1"/>
  <c r="H13" i="3"/>
  <c r="I13" i="3"/>
  <c r="J13" i="3" s="1"/>
  <c r="H14" i="3"/>
  <c r="I14" i="3"/>
  <c r="J14" i="3" s="1"/>
  <c r="H15" i="3"/>
  <c r="I15" i="3"/>
  <c r="J15" i="3" s="1"/>
  <c r="H16" i="3"/>
  <c r="I16" i="3"/>
  <c r="J16" i="3"/>
  <c r="H17" i="3"/>
  <c r="I17" i="3"/>
  <c r="J17" i="3"/>
  <c r="H18" i="3"/>
  <c r="I18" i="3"/>
  <c r="J18" i="3" s="1"/>
  <c r="H19" i="3"/>
  <c r="I19" i="3"/>
  <c r="J19" i="3" s="1"/>
  <c r="H20" i="3"/>
  <c r="I20" i="3"/>
  <c r="J20" i="3" s="1"/>
  <c r="H21" i="3"/>
  <c r="I21" i="3"/>
  <c r="J21" i="3" s="1"/>
  <c r="H22" i="3"/>
  <c r="I22" i="3"/>
  <c r="J22" i="3"/>
  <c r="M20" i="3" l="1"/>
  <c r="M18" i="3"/>
  <c r="M17" i="3"/>
  <c r="M19" i="3"/>
  <c r="M6" i="1"/>
  <c r="L14" i="1" l="1"/>
  <c r="L11" i="1"/>
  <c r="L13" i="1"/>
  <c r="K6" i="1"/>
  <c r="L7" i="1"/>
  <c r="L15" i="1"/>
  <c r="L9" i="1"/>
  <c r="L16" i="1"/>
  <c r="L8" i="1"/>
  <c r="M14" i="1"/>
  <c r="M7" i="1"/>
  <c r="M8" i="1"/>
  <c r="M9" i="1"/>
  <c r="M10" i="1"/>
  <c r="M11" i="1"/>
  <c r="M12" i="1"/>
  <c r="M13" i="1"/>
  <c r="M15" i="1"/>
  <c r="M16" i="1"/>
  <c r="L10" i="1"/>
  <c r="K14" i="1" l="1"/>
  <c r="K12" i="1"/>
  <c r="K15" i="1"/>
  <c r="K7" i="1"/>
  <c r="L12" i="1"/>
  <c r="L6" i="1"/>
  <c r="K16" i="1"/>
  <c r="K9" i="1"/>
  <c r="K11" i="1"/>
  <c r="K10" i="1"/>
  <c r="K8" i="1"/>
  <c r="K13" i="1"/>
</calcChain>
</file>

<file path=xl/sharedStrings.xml><?xml version="1.0" encoding="utf-8"?>
<sst xmlns="http://schemas.openxmlformats.org/spreadsheetml/2006/main" count="124" uniqueCount="87">
  <si>
    <t>aantal containers</t>
  </si>
  <si>
    <t>volume container</t>
  </si>
  <si>
    <t>Milieustraat:</t>
  </si>
  <si>
    <t>tonnage/jr</t>
  </si>
  <si>
    <t>type container</t>
  </si>
  <si>
    <t>Tapijt</t>
  </si>
  <si>
    <t>Asbest</t>
  </si>
  <si>
    <t>Dakleer</t>
  </si>
  <si>
    <t>Gips</t>
  </si>
  <si>
    <t>Puin</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</si>
  <si>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</si>
  <si>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</si>
  <si>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</si>
  <si>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</si>
  <si>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</si>
  <si>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</si>
  <si>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</si>
  <si>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</si>
  <si>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</si>
  <si>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</si>
  <si>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</si>
  <si>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</si>
  <si>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</si>
  <si>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</si>
  <si>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</si>
  <si>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</si>
  <si>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</si>
  <si>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</si>
  <si>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</si>
  <si>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Gruis</t>
  </si>
  <si>
    <t>40 m3</t>
  </si>
  <si>
    <t>Emmen</t>
  </si>
  <si>
    <t>15 m3</t>
  </si>
  <si>
    <t>12 m3</t>
  </si>
  <si>
    <t>C hout</t>
  </si>
  <si>
    <t>Harde Kunststoffen</t>
  </si>
  <si>
    <t xml:space="preserve">Rubber ongesorteerd </t>
  </si>
  <si>
    <t>A/B hout</t>
  </si>
  <si>
    <t>open afzet</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</si>
  <si>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</si>
  <si>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</si>
  <si>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</si>
  <si>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</si>
  <si>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</si>
  <si>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</si>
  <si>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</si>
  <si>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</si>
  <si>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</si>
  <si>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B hout</t>
  </si>
  <si>
    <t>Rubber ongesorteerd excl autobanden</t>
  </si>
  <si>
    <t>Toegerekende transportprijs starttarief per container bij transport door opdrachtgever</t>
  </si>
  <si>
    <t>Toegerekende transportprijs per km per container bij transport door opdrachtgever</t>
  </si>
  <si>
    <t>Toegerekende transportprijs (per ton) bij transport door gemeente</t>
  </si>
  <si>
    <t>Transportafstand adres milieustraat naar locatie waarmee inschrijver inschrijft enkele reis (km)</t>
  </si>
  <si>
    <t>Starttarief bij transp door gemeente</t>
  </si>
  <si>
    <t>Prijs/km transp door gemeente</t>
  </si>
  <si>
    <t xml:space="preserve">U dient het formulier zorgvuldig en correct in te vullen, anders wordt uw inschrijving als ongeldig ter zijde gelegd. </t>
  </si>
  <si>
    <t>Verwerking inclusief transport en containerverhuur.</t>
  </si>
  <si>
    <t>Verwerking exclusief transport en inclusief containerhuur.</t>
  </si>
  <si>
    <t>Verwerking exclusief transport en exclusief containerhuur.</t>
  </si>
  <si>
    <t>1.</t>
  </si>
  <si>
    <t>2.</t>
  </si>
  <si>
    <t>3.</t>
  </si>
  <si>
    <t>Tarief containerhuur (TC) per container per maand</t>
  </si>
  <si>
    <t>Per deelstroom vragen de aanbestedende gemeenten naar drie varianten in serviceniveau, namelijk:</t>
  </si>
  <si>
    <t>A.</t>
  </si>
  <si>
    <t>Algemeen:</t>
  </si>
  <si>
    <t>Serviceniveau varianten:</t>
  </si>
  <si>
    <t>Inschrijven voor serviceniveau 1, 2 en 3</t>
  </si>
  <si>
    <t>B.</t>
  </si>
  <si>
    <t>De inschrijver heeft per deelstroom drie inschrijfmogelijkheden, namelijk:</t>
  </si>
  <si>
    <t>Inschrijven voor serviceniveau 2 en 3</t>
  </si>
  <si>
    <t>C.</t>
  </si>
  <si>
    <t>Inschrijven voor serviceniveau 3</t>
  </si>
  <si>
    <t>Het is per deelstroom enkel mogelijk om volgens bovenstaande inschrijfmogelijkheden (A, B of C) in te schrijven. Het is niet mogelijk om enkel voor serviceniveau 1, enkel voor serviceniveau 2, of enkel voor een combinatie van serviveniveau 1 en 2 in te schrijven.</t>
  </si>
  <si>
    <t>Indien u voor een bepaalde deelstroom niet wilt inschrijven, dient u de witte cellen behorende bij de betreffende deelstroom in het tabblad "Deelstromen" leeg te laten.</t>
  </si>
  <si>
    <t>Indien u voor een bepaalde deelstroom wilt inschrijven voor variant 1, 2 en 3  dient u zowel het tarief voor transport (TP), het tarief voor containerverhuur (TC), het tarief voor verwerking (VP), het adres van de verwerkingslocatie voor de betreffende deelstroom en de transportafstand van de milieustraat naar de verwerkingslocatie in de juiste witte cellen in te vullen in het tabblad "Deelstromen".</t>
  </si>
  <si>
    <t xml:space="preserve">Indien u voor een bepaalde deelstroom wilt inschrijven voor variant 2 en 3 dient u zowel het tarief voor containerverhuur (TC), het tarief voor verwerking (VP), het adres van de verwerkingslocatie voor de betreffende deelstroom en de transportafstand van de milieustraat naar de verwerkingslocatie in de juiste witte cellen in te vullen in het tabblad "Deelstromen". </t>
  </si>
  <si>
    <t xml:space="preserve">Indien u voor een bepaalde deelstroom enkel wilt inschrijven voor variant 3, dient u enkel het tarief voor verwerking (VP), het adres van de verwerkingslocatie voor de betreffende deelstroom en de transportafstand van de milieustraat naar de verwerkingslocatie in de juiste witte cellen in te vullen in het tabblad "Deelstromen". </t>
  </si>
  <si>
    <t>Transportafstand</t>
  </si>
  <si>
    <t>Het tabblad "Renkenhulp deelstromen".</t>
  </si>
  <si>
    <t xml:space="preserve">U hoeft niets in te vullen op het tabblad "Rekenhulp deelstromen". Met behulp van dit tabblad berekent de anbestedende dienst de totaalscore van de inschrijver. Hiertoe worden de geel gemaakte cellen op het tabblad "Rekenulp deelstromen"  door de aanbestedende dienst ingevuld. Tevens kunt u op dit tabbald zien hoe de  scores berekend worden. </t>
  </si>
  <si>
    <t>Het tabblad "Ondertekening".</t>
  </si>
  <si>
    <t xml:space="preserve">De inschrijver dient het tabblad "ondertekening" in te vullen en rechtsgeldig te ondertekenen. Hiermee verklaart de inschrijver alles naar waarheid ingevuld te hebben. </t>
  </si>
  <si>
    <t>Voor de bepaling van de transportafstand in km (enkele reis) dient u gebruik te maken van de online routeplanner van Routenet (http://www.routenet.nl/default.aspx). Als instellingen dienen de volgende waarden te worden gehanteerd (voertuig: Truck 20T, optimalisatie: optimaal, vermijden: veerpont). Afstanden worden bepaald met het adres van de betreffende milieustraat naar het adres van verwerkingslocatie (enkele reis).</t>
  </si>
  <si>
    <t>* container voor puin mag maximaal 85 cm. hoog zijn.</t>
  </si>
  <si>
    <t>Puin*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</si>
</sst>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0.0"/>
    <numFmt numFmtId="166" formatCode="_ * #,##0_ ;_ * \-#,##0_ ;_ * &quot;-&quot;??_ ;_ @_ "/>
  </numFmts>
  <fonts count="4" x14ac:knownFonts="1">
    <font>
      <sz val="10"/>
      <color theme="1"/>
      <name val="Trebuchet MS"/>
      <family val="2"/>
    </font>
    <font>
      <sz val="10"/>
      <color theme="1"/>
      <name val="Trebuchet MS"/>
      <family val="2"/>
    </font>
    <font>
      <sz val="10"/>
      <name val="Calibri"/>
      <family val="2"/>
      <scheme val="minor"/>
    </font>
    <font>
      <b/>
      <sz val="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71">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Alignment="1">
      <alignment horizontal="right" vertical="top" textRotation="135"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166" fontId="0" fillId="2" borderId="10" xfId="2" applyNumberFormat="1" applyFont="1" applyFill="1" applyBorder="1"/>
    <xf numFmtId="165" fontId="0" fillId="2" borderId="11" xfId="0" applyNumberFormat="1" applyFill="1" applyBorder="1" applyAlignment="1">
      <alignment wrapText="1"/>
    </xf>
    <xf numFmtId="166" fontId="0" fillId="2" borderId="12" xfId="2" applyNumberFormat="1" applyFont="1" applyFill="1" applyBorder="1"/>
    <xf numFmtId="165" fontId="0" fillId="2" borderId="13" xfId="0" applyNumberFormat="1" applyFill="1" applyBorder="1" applyAlignment="1">
      <alignment wrapText="1"/>
    </xf>
    <xf numFmtId="0" fontId="0" fillId="2" borderId="10" xfId="0" applyFill="1" applyBorder="1"/>
    <xf numFmtId="164" fontId="0" fillId="3" borderId="11" xfId="0" applyNumberFormat="1" applyFill="1" applyBorder="1" applyAlignment="1">
      <alignment wrapText="1"/>
    </xf>
    <xf numFmtId="0" fontId="0" fillId="2" borderId="12" xfId="0" applyFill="1" applyBorder="1"/>
    <xf numFmtId="164"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4" fontId="0" fillId="2" borderId="11" xfId="0" applyNumberFormat="1" applyFill="1" applyBorder="1" applyAlignment="1">
      <alignment wrapText="1"/>
    </xf>
    <xf numFmtId="164" fontId="0" fillId="2" borderId="13" xfId="0" applyNumberFormat="1"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164" fontId="0" fillId="2" borderId="15" xfId="0" applyNumberFormat="1" applyFill="1" applyBorder="1" applyAlignment="1">
      <alignment wrapText="1"/>
    </xf>
    <xf numFmtId="164" fontId="0" fillId="2" borderId="16" xfId="0" applyNumberFormat="1" applyFill="1" applyBorder="1" applyAlignment="1">
      <alignment wrapText="1"/>
    </xf>
    <xf numFmtId="165" fontId="0" fillId="2" borderId="15" xfId="0" applyNumberFormat="1" applyFill="1" applyBorder="1" applyAlignment="1">
      <alignment wrapText="1"/>
    </xf>
    <xf numFmtId="165" fontId="0" fillId="2" borderId="16" xfId="0" applyNumberFormat="1" applyFill="1" applyBorder="1" applyAlignment="1">
      <alignment wrapText="1"/>
    </xf>
    <xf numFmtId="165" fontId="0" fillId="2" borderId="0" xfId="0" applyNumberFormat="1" applyFill="1" applyAlignment="1">
      <alignment wrapText="1"/>
    </xf>
    <xf numFmtId="44" fontId="0" fillId="0" borderId="10" xfId="1" applyFont="1" applyFill="1" applyBorder="1" applyAlignment="1" applyProtection="1">
      <alignment wrapText="1"/>
      <protection locked="0"/>
    </xf>
    <xf numFmtId="164" fontId="0" fillId="0" borderId="10" xfId="0" applyNumberFormat="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Border="1" applyAlignment="1" applyProtection="1">
      <alignment wrapText="1"/>
      <protection locked="0"/>
    </xf>
    <xf numFmtId="164" fontId="0" fillId="0" borderId="12" xfId="0" applyNumberFormat="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6" borderId="23" xfId="0" applyFill="1" applyBorder="1"/>
    <xf numFmtId="0" fontId="0" fillId="6" borderId="24" xfId="0" applyFill="1" applyBorder="1"/>
    <xf numFmtId="0" fontId="0" fillId="6" borderId="25" xfId="0" applyFill="1" applyBorder="1"/>
    <xf numFmtId="0" fontId="0" fillId="6" borderId="26" xfId="0" applyFill="1" applyBorder="1"/>
    <xf numFmtId="0" fontId="0" fillId="6" borderId="27" xfId="0" applyFill="1" applyBorder="1"/>
    <xf numFmtId="0" fontId="0" fillId="6" borderId="28" xfId="0" applyFill="1" applyBorder="1"/>
    <xf numFmtId="166" fontId="0" fillId="2" borderId="0" xfId="2" applyNumberFormat="1" applyFont="1" applyFill="1" applyBorder="1"/>
    <xf numFmtId="0" fontId="0" fillId="2" borderId="0" xfId="0" applyFill="1" applyAlignment="1">
      <alignment horizontal="right" vertical="center"/>
    </xf>
    <xf numFmtId="1" fontId="2" fillId="0" borderId="0" xfId="0" applyNumberFormat="1" applyFont="1" applyAlignment="1">
      <alignment vertical="top" wrapText="1"/>
    </xf>
    <xf numFmtId="1" fontId="2" fillId="4" borderId="0" xfId="0" applyNumberFormat="1" applyFont="1" applyFill="1" applyAlignment="1">
      <alignment horizontal="left" vertical="top" wrapText="1"/>
    </xf>
    <xf numFmtId="1" fontId="2" fillId="4" borderId="0" xfId="0" applyNumberFormat="1" applyFont="1" applyFill="1" applyAlignment="1">
      <alignment vertical="top" wrapText="1"/>
    </xf>
    <xf numFmtId="1" fontId="2" fillId="4" borderId="0" xfId="0" applyNumberFormat="1" applyFont="1" applyFill="1" applyAlignment="1">
      <alignment horizontal="right" vertical="top" wrapText="1"/>
    </xf>
    <xf numFmtId="44" fontId="0" fillId="2" borderId="0" xfId="1" applyFont="1" applyFill="1"/>
    <xf numFmtId="0" fontId="0" fillId="0" borderId="0" xfId="0" applyAlignment="1" applyProtection="1">
      <alignment wrapText="1"/>
      <protection locked="0"/>
    </xf>
    <xf numFmtId="0" fontId="0" fillId="5" borderId="18" xfId="0" applyFill="1" applyBorder="1" applyAlignment="1">
      <alignment horizontal="left" wrapText="1"/>
    </xf>
    <xf numFmtId="0" fontId="0" fillId="5" borderId="17" xfId="0" applyFill="1" applyBorder="1" applyAlignment="1">
      <alignment horizontal="left" wrapText="1"/>
    </xf>
    <xf numFmtId="0" fontId="0" fillId="5" borderId="19" xfId="0" applyFill="1" applyBorder="1" applyAlignment="1">
      <alignment horizontal="left" wrapText="1"/>
    </xf>
    <xf numFmtId="0" fontId="0" fillId="5" borderId="20" xfId="0" applyFill="1" applyBorder="1" applyAlignment="1">
      <alignment horizontal="left" wrapText="1"/>
    </xf>
    <xf numFmtId="0" fontId="0" fillId="5" borderId="21" xfId="0" applyFill="1" applyBorder="1" applyAlignment="1">
      <alignment horizontal="left" wrapText="1"/>
    </xf>
    <xf numFmtId="0" fontId="0" fillId="5" borderId="22" xfId="0" applyFill="1" applyBorder="1" applyAlignment="1">
      <alignment horizontal="left" wrapText="1"/>
    </xf>
    <xf numFmtId="1" fontId="3" fillId="4" borderId="0" xfId="0" applyNumberFormat="1" applyFont="1" applyFill="1" applyAlignment="1">
      <alignment horizontal="left" vertical="top" wrapText="1"/>
    </xf>
    <xf numFmtId="1" fontId="2" fillId="4" borderId="0" xfId="0" applyNumberFormat="1" applyFont="1" applyFill="1" applyAlignment="1">
      <alignment horizontal="left" vertical="top" wrapText="1"/>
    </xf>
    <xf numFmtId="0" fontId="0" fillId="2" borderId="0" xfId="0" applyFill="1" applyAlignment="1">
      <alignment horizontal="left" vertical="top" wrapText="1"/>
    </xf>
    <xf numFmtId="0" fontId="0" fillId="0" borderId="0" xfId="0"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B5915-7AE9-4789-9EA1-13D0A932B408}">
  <dimension ref="A1:K10"/>
  <sheetViews>
    <sheetView workbookViewId="0">
      <selection activeCell="L12" sqref="L12"/>
    </sheetView>
  </sheetViews>
  <sheetFormatPr defaultColWidth="8.8984375" defaultRowHeight="13.5" x14ac:dyDescent="0.35"/>
  <cols>
    <col min="1" max="16384" width="8.8984375" style="5"/>
  </cols>
  <sheetData>
    <row r="1" spans="1:11" x14ac:dyDescent="0.35">
      <c r="A1" s="6" t="s">
        <v>39</v>
      </c>
      <c r="B1" s="7"/>
      <c r="C1" s="42"/>
      <c r="D1" s="42"/>
      <c r="E1" s="42"/>
      <c r="F1" s="42"/>
      <c r="G1" s="42"/>
      <c r="H1" s="42"/>
      <c r="I1" s="42"/>
      <c r="J1" s="42"/>
      <c r="K1" s="43"/>
    </row>
    <row r="2" spans="1:11" x14ac:dyDescent="0.35">
      <c r="A2" s="8" t="s">
        <v>40</v>
      </c>
      <c r="B2" s="44"/>
      <c r="C2" s="44"/>
      <c r="D2" s="44"/>
      <c r="E2" s="44"/>
      <c r="F2" s="44"/>
      <c r="G2" s="44"/>
      <c r="H2" s="44"/>
      <c r="I2" s="44"/>
      <c r="J2" s="44"/>
      <c r="K2" s="45"/>
    </row>
    <row r="3" spans="1:11" x14ac:dyDescent="0.35">
      <c r="A3" s="8" t="s">
        <v>41</v>
      </c>
      <c r="B3" s="46"/>
      <c r="C3" s="44"/>
      <c r="D3" s="44"/>
      <c r="E3" s="44"/>
      <c r="F3" s="44"/>
      <c r="G3" s="44"/>
      <c r="H3" s="44"/>
      <c r="I3" s="44"/>
      <c r="J3" s="44"/>
      <c r="K3" s="45"/>
    </row>
    <row r="4" spans="1:11" x14ac:dyDescent="0.35">
      <c r="A4" s="8" t="s">
        <v>42</v>
      </c>
      <c r="B4" s="46"/>
      <c r="C4" s="44"/>
      <c r="D4" s="44"/>
      <c r="E4" s="44"/>
      <c r="F4" s="44"/>
      <c r="G4" s="44"/>
      <c r="H4" s="44"/>
      <c r="I4" s="44"/>
      <c r="J4" s="44"/>
      <c r="K4" s="45"/>
    </row>
    <row r="5" spans="1:11" x14ac:dyDescent="0.35">
      <c r="A5" s="8" t="s">
        <v>43</v>
      </c>
      <c r="B5" s="44"/>
      <c r="C5" s="44"/>
      <c r="D5" s="44"/>
      <c r="E5" s="44"/>
      <c r="F5" s="44"/>
      <c r="G5" s="44"/>
      <c r="H5" s="44"/>
      <c r="I5" s="44"/>
      <c r="J5" s="44"/>
      <c r="K5" s="45"/>
    </row>
    <row r="6" spans="1:11" x14ac:dyDescent="0.35">
      <c r="A6" s="61" t="s">
        <v>44</v>
      </c>
      <c r="B6" s="62"/>
      <c r="C6" s="62"/>
      <c r="D6" s="62"/>
      <c r="E6" s="62"/>
      <c r="F6" s="62"/>
      <c r="G6" s="62"/>
      <c r="H6" s="62"/>
      <c r="I6" s="62"/>
      <c r="J6" s="62"/>
      <c r="K6" s="63"/>
    </row>
    <row r="7" spans="1:11" x14ac:dyDescent="0.35">
      <c r="A7" s="64"/>
      <c r="B7" s="65"/>
      <c r="C7" s="65"/>
      <c r="D7" s="65"/>
      <c r="E7" s="65"/>
      <c r="F7" s="65"/>
      <c r="G7" s="65"/>
      <c r="H7" s="65"/>
      <c r="I7" s="65"/>
      <c r="J7" s="65"/>
      <c r="K7" s="66"/>
    </row>
    <row r="8" spans="1:11" x14ac:dyDescent="0.35">
      <c r="A8" s="47" t="s">
        <v>45</v>
      </c>
      <c r="B8" s="48"/>
      <c r="C8" s="48"/>
      <c r="D8" s="48"/>
      <c r="E8" s="48"/>
      <c r="F8" s="48"/>
      <c r="G8" s="48"/>
      <c r="H8" s="48"/>
      <c r="I8" s="48"/>
      <c r="J8" s="48"/>
      <c r="K8" s="49"/>
    </row>
    <row r="9" spans="1:11" x14ac:dyDescent="0.35">
      <c r="A9" s="47" t="s">
        <v>46</v>
      </c>
      <c r="B9" s="48"/>
      <c r="C9" s="48"/>
      <c r="D9" s="48"/>
      <c r="E9" s="48"/>
      <c r="F9" s="48"/>
      <c r="G9" s="48"/>
      <c r="H9" s="48"/>
      <c r="I9" s="48"/>
      <c r="J9" s="48"/>
      <c r="K9" s="49"/>
    </row>
    <row r="10" spans="1:11" ht="14" thickBot="1" x14ac:dyDescent="0.4">
      <c r="A10" s="50" t="s">
        <v>47</v>
      </c>
      <c r="B10" s="51"/>
      <c r="C10" s="51"/>
      <c r="D10" s="51"/>
      <c r="E10" s="51"/>
      <c r="F10" s="51"/>
      <c r="G10" s="51"/>
      <c r="H10" s="51"/>
      <c r="I10" s="51"/>
      <c r="J10" s="51"/>
      <c r="K10" s="52"/>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2A59-87BD-49B2-B66C-D5F40EF75CA5}">
  <dimension ref="A1:P55"/>
  <sheetViews>
    <sheetView tabSelected="1" workbookViewId="0">
      <selection activeCell="B12" sqref="B12:J12"/>
    </sheetView>
  </sheetViews>
  <sheetFormatPr defaultColWidth="8.8984375" defaultRowHeight="13.5" x14ac:dyDescent="0.35"/>
  <cols>
    <col min="1" max="2" width="8.8984375" style="5"/>
    <col min="3" max="4" width="8.8984375" style="5" customWidth="1"/>
    <col min="5" max="5" width="8.8984375" style="5"/>
    <col min="6" max="6" width="8.69921875" style="5" customWidth="1"/>
    <col min="7" max="16384" width="8.8984375" style="5"/>
  </cols>
  <sheetData>
    <row r="1" spans="1:10" x14ac:dyDescent="0.35">
      <c r="A1" s="67" t="s">
        <v>66</v>
      </c>
      <c r="B1" s="67"/>
      <c r="C1" s="67"/>
      <c r="D1" s="67"/>
      <c r="E1" s="67"/>
      <c r="F1" s="67"/>
      <c r="G1" s="67"/>
      <c r="H1" s="67"/>
      <c r="I1" s="67"/>
      <c r="J1" s="67"/>
    </row>
    <row r="2" spans="1:10" ht="13.5" customHeight="1" x14ac:dyDescent="0.35">
      <c r="A2" s="68" t="s">
        <v>56</v>
      </c>
      <c r="B2" s="68"/>
      <c r="C2" s="68"/>
      <c r="D2" s="68"/>
      <c r="E2" s="68"/>
      <c r="F2" s="68"/>
      <c r="G2" s="68"/>
      <c r="H2" s="68"/>
      <c r="I2" s="68"/>
      <c r="J2" s="68"/>
    </row>
    <row r="3" spans="1:10" x14ac:dyDescent="0.35">
      <c r="A3" s="68"/>
      <c r="B3" s="68"/>
      <c r="C3" s="68"/>
      <c r="D3" s="68"/>
      <c r="E3" s="68"/>
      <c r="F3" s="68"/>
      <c r="G3" s="68"/>
      <c r="H3" s="68"/>
      <c r="I3" s="68"/>
      <c r="J3" s="68"/>
    </row>
    <row r="4" spans="1:10" x14ac:dyDescent="0.35">
      <c r="A4" s="56"/>
      <c r="B4" s="56"/>
      <c r="C4" s="56"/>
      <c r="D4" s="56"/>
      <c r="E4" s="56"/>
      <c r="F4" s="56"/>
      <c r="G4" s="56"/>
      <c r="H4" s="56"/>
      <c r="I4" s="56"/>
      <c r="J4" s="56"/>
    </row>
    <row r="5" spans="1:10" ht="13.5" customHeight="1" x14ac:dyDescent="0.35">
      <c r="A5" s="67" t="s">
        <v>67</v>
      </c>
      <c r="B5" s="67"/>
      <c r="C5" s="67"/>
      <c r="D5" s="67"/>
      <c r="E5" s="67"/>
      <c r="F5" s="67"/>
      <c r="G5" s="67"/>
      <c r="H5" s="67"/>
      <c r="I5" s="67"/>
      <c r="J5" s="67"/>
    </row>
    <row r="6" spans="1:10" ht="14.15" customHeight="1" x14ac:dyDescent="0.35">
      <c r="A6" s="68" t="s">
        <v>64</v>
      </c>
      <c r="B6" s="68"/>
      <c r="C6" s="68"/>
      <c r="D6" s="68"/>
      <c r="E6" s="68"/>
      <c r="F6" s="68"/>
      <c r="G6" s="68"/>
      <c r="H6" s="68"/>
      <c r="I6" s="68"/>
      <c r="J6" s="68"/>
    </row>
    <row r="7" spans="1:10" x14ac:dyDescent="0.35">
      <c r="A7" s="58" t="s">
        <v>60</v>
      </c>
      <c r="B7" s="68" t="s">
        <v>57</v>
      </c>
      <c r="C7" s="68"/>
      <c r="D7" s="68"/>
      <c r="E7" s="68"/>
      <c r="F7" s="68"/>
      <c r="G7" s="68"/>
      <c r="H7" s="68"/>
      <c r="I7" s="68"/>
      <c r="J7" s="68"/>
    </row>
    <row r="8" spans="1:10" x14ac:dyDescent="0.35">
      <c r="A8" s="58" t="s">
        <v>61</v>
      </c>
      <c r="B8" s="68" t="s">
        <v>58</v>
      </c>
      <c r="C8" s="68"/>
      <c r="D8" s="68"/>
      <c r="E8" s="68"/>
      <c r="F8" s="68"/>
      <c r="G8" s="68"/>
      <c r="H8" s="68"/>
      <c r="I8" s="68"/>
      <c r="J8" s="68"/>
    </row>
    <row r="9" spans="1:10" x14ac:dyDescent="0.35">
      <c r="A9" s="58" t="s">
        <v>62</v>
      </c>
      <c r="B9" s="68" t="s">
        <v>59</v>
      </c>
      <c r="C9" s="68"/>
      <c r="D9" s="68"/>
      <c r="E9" s="68"/>
      <c r="F9" s="68"/>
      <c r="G9" s="68"/>
      <c r="H9" s="68"/>
      <c r="I9" s="68"/>
      <c r="J9" s="68"/>
    </row>
    <row r="10" spans="1:10" x14ac:dyDescent="0.35">
      <c r="A10" s="58"/>
      <c r="B10" s="56"/>
      <c r="C10" s="56"/>
      <c r="D10" s="56"/>
      <c r="E10" s="56"/>
      <c r="F10" s="56"/>
      <c r="G10" s="56"/>
      <c r="H10" s="56"/>
      <c r="I10" s="56"/>
      <c r="J10" s="56"/>
    </row>
    <row r="11" spans="1:10" ht="13.5" customHeight="1" x14ac:dyDescent="0.35">
      <c r="A11" s="67" t="s">
        <v>70</v>
      </c>
      <c r="B11" s="67"/>
      <c r="C11" s="67"/>
      <c r="D11" s="67"/>
      <c r="E11" s="67"/>
      <c r="F11" s="67"/>
      <c r="G11" s="67"/>
      <c r="H11" s="67"/>
      <c r="I11" s="67"/>
      <c r="J11" s="67"/>
    </row>
    <row r="12" spans="1:10" x14ac:dyDescent="0.35">
      <c r="A12" s="58" t="s">
        <v>65</v>
      </c>
      <c r="B12" s="68" t="s">
        <v>68</v>
      </c>
      <c r="C12" s="68"/>
      <c r="D12" s="68"/>
      <c r="E12" s="68"/>
      <c r="F12" s="68"/>
      <c r="G12" s="68"/>
      <c r="H12" s="68"/>
      <c r="I12" s="68"/>
      <c r="J12" s="68"/>
    </row>
    <row r="13" spans="1:10" x14ac:dyDescent="0.35">
      <c r="A13" s="58" t="s">
        <v>69</v>
      </c>
      <c r="B13" s="68" t="s">
        <v>71</v>
      </c>
      <c r="C13" s="68"/>
      <c r="D13" s="68"/>
      <c r="E13" s="68"/>
      <c r="F13" s="68"/>
      <c r="G13" s="68"/>
      <c r="H13" s="68"/>
      <c r="I13" s="68"/>
      <c r="J13" s="68"/>
    </row>
    <row r="14" spans="1:10" x14ac:dyDescent="0.35">
      <c r="A14" s="58" t="s">
        <v>72</v>
      </c>
      <c r="B14" s="68" t="s">
        <v>73</v>
      </c>
      <c r="C14" s="68"/>
      <c r="D14" s="68"/>
      <c r="E14" s="68"/>
      <c r="F14" s="68"/>
      <c r="G14" s="68"/>
      <c r="H14" s="68"/>
      <c r="I14" s="68"/>
      <c r="J14" s="68"/>
    </row>
    <row r="15" spans="1:10" ht="13.5" customHeight="1" x14ac:dyDescent="0.35">
      <c r="A15" s="68" t="s">
        <v>74</v>
      </c>
      <c r="B15" s="68"/>
      <c r="C15" s="68"/>
      <c r="D15" s="68"/>
      <c r="E15" s="68"/>
      <c r="F15" s="68"/>
      <c r="G15" s="68"/>
      <c r="H15" s="68"/>
      <c r="I15" s="68"/>
      <c r="J15" s="68"/>
    </row>
    <row r="16" spans="1:10" x14ac:dyDescent="0.35">
      <c r="A16" s="68"/>
      <c r="B16" s="68"/>
      <c r="C16" s="68"/>
      <c r="D16" s="68"/>
      <c r="E16" s="68"/>
      <c r="F16" s="68"/>
      <c r="G16" s="68"/>
      <c r="H16" s="68"/>
      <c r="I16" s="68"/>
      <c r="J16" s="68"/>
    </row>
    <row r="17" spans="1:16" x14ac:dyDescent="0.35">
      <c r="A17" s="68"/>
      <c r="B17" s="68"/>
      <c r="C17" s="68"/>
      <c r="D17" s="68"/>
      <c r="E17" s="68"/>
      <c r="F17" s="68"/>
      <c r="G17" s="68"/>
      <c r="H17" s="68"/>
      <c r="I17" s="68"/>
      <c r="J17" s="68"/>
    </row>
    <row r="18" spans="1:16" x14ac:dyDescent="0.35">
      <c r="A18" s="57"/>
      <c r="B18" s="57"/>
      <c r="C18" s="57"/>
      <c r="D18" s="57"/>
      <c r="E18" s="57"/>
      <c r="F18" s="57"/>
      <c r="G18" s="57"/>
      <c r="H18" s="57"/>
      <c r="I18" s="57"/>
      <c r="J18" s="57"/>
    </row>
    <row r="19" spans="1:16" ht="13.5" customHeight="1" x14ac:dyDescent="0.35">
      <c r="A19" s="68" t="s">
        <v>76</v>
      </c>
      <c r="B19" s="68"/>
      <c r="C19" s="68"/>
      <c r="D19" s="68"/>
      <c r="E19" s="68"/>
      <c r="F19" s="68"/>
      <c r="G19" s="68"/>
      <c r="H19" s="68"/>
      <c r="I19" s="68"/>
      <c r="J19" s="68"/>
    </row>
    <row r="20" spans="1:16" x14ac:dyDescent="0.35">
      <c r="A20" s="68"/>
      <c r="B20" s="68"/>
      <c r="C20" s="68"/>
      <c r="D20" s="68"/>
      <c r="E20" s="68"/>
      <c r="F20" s="68"/>
      <c r="G20" s="68"/>
      <c r="H20" s="68"/>
      <c r="I20" s="68"/>
      <c r="J20" s="68"/>
    </row>
    <row r="21" spans="1:16" ht="13.5" customHeight="1" x14ac:dyDescent="0.35">
      <c r="A21" s="68"/>
      <c r="B21" s="68"/>
      <c r="C21" s="68"/>
      <c r="D21" s="68"/>
      <c r="E21" s="68"/>
      <c r="F21" s="68"/>
      <c r="G21" s="68"/>
      <c r="H21" s="68"/>
      <c r="I21" s="68"/>
      <c r="J21" s="68"/>
    </row>
    <row r="22" spans="1:16" ht="13.5" customHeight="1" x14ac:dyDescent="0.35">
      <c r="A22" s="68"/>
      <c r="B22" s="68"/>
      <c r="C22" s="68"/>
      <c r="D22" s="68"/>
      <c r="E22" s="68"/>
      <c r="F22" s="68"/>
      <c r="G22" s="68"/>
      <c r="H22" s="68"/>
      <c r="I22" s="68"/>
      <c r="J22" s="68"/>
    </row>
    <row r="23" spans="1:16" ht="13.5" customHeight="1" x14ac:dyDescent="0.35">
      <c r="A23" s="46"/>
      <c r="B23" s="46"/>
      <c r="C23" s="46"/>
      <c r="D23" s="46"/>
      <c r="E23" s="46"/>
      <c r="F23" s="46"/>
      <c r="G23" s="46"/>
      <c r="H23" s="46"/>
      <c r="I23" s="46"/>
      <c r="J23" s="46"/>
    </row>
    <row r="24" spans="1:16" ht="13.5" customHeight="1" x14ac:dyDescent="0.35">
      <c r="A24" s="68" t="s">
        <v>77</v>
      </c>
      <c r="B24" s="68"/>
      <c r="C24" s="68"/>
      <c r="D24" s="68"/>
      <c r="E24" s="68"/>
      <c r="F24" s="68"/>
      <c r="G24" s="68"/>
      <c r="H24" s="68"/>
      <c r="I24" s="68"/>
      <c r="J24" s="68"/>
    </row>
    <row r="25" spans="1:16" x14ac:dyDescent="0.35">
      <c r="A25" s="68"/>
      <c r="B25" s="68"/>
      <c r="C25" s="68"/>
      <c r="D25" s="68"/>
      <c r="E25" s="68"/>
      <c r="F25" s="68"/>
      <c r="G25" s="68"/>
      <c r="H25" s="68"/>
      <c r="I25" s="68"/>
      <c r="J25" s="68"/>
    </row>
    <row r="26" spans="1:16" ht="13.5" customHeight="1" x14ac:dyDescent="0.35">
      <c r="A26" s="68"/>
      <c r="B26" s="68"/>
      <c r="C26" s="68"/>
      <c r="D26" s="68"/>
      <c r="E26" s="68"/>
      <c r="F26" s="68"/>
      <c r="G26" s="68"/>
      <c r="H26" s="68"/>
      <c r="I26" s="68"/>
      <c r="J26" s="68"/>
    </row>
    <row r="27" spans="1:16" ht="13.5" customHeight="1" x14ac:dyDescent="0.35">
      <c r="A27" s="68"/>
      <c r="B27" s="68"/>
      <c r="C27" s="68"/>
      <c r="D27" s="68"/>
      <c r="E27" s="68"/>
      <c r="F27" s="68"/>
      <c r="G27" s="68"/>
      <c r="H27" s="68"/>
      <c r="I27" s="68"/>
      <c r="J27" s="68"/>
      <c r="P27" s="55"/>
    </row>
    <row r="28" spans="1:16" x14ac:dyDescent="0.35">
      <c r="A28" s="46"/>
      <c r="B28" s="46"/>
      <c r="C28" s="46"/>
      <c r="D28" s="46"/>
      <c r="E28" s="46"/>
      <c r="F28" s="46"/>
      <c r="G28" s="46"/>
      <c r="H28" s="46"/>
      <c r="I28" s="46"/>
      <c r="J28" s="46"/>
    </row>
    <row r="29" spans="1:16" ht="13.5" customHeight="1" x14ac:dyDescent="0.35">
      <c r="A29" s="68" t="s">
        <v>78</v>
      </c>
      <c r="B29" s="68"/>
      <c r="C29" s="68"/>
      <c r="D29" s="68"/>
      <c r="E29" s="68"/>
      <c r="F29" s="68"/>
      <c r="G29" s="68"/>
      <c r="H29" s="68"/>
      <c r="I29" s="68"/>
      <c r="J29" s="68"/>
    </row>
    <row r="30" spans="1:16" ht="14.15" customHeight="1" x14ac:dyDescent="0.35">
      <c r="A30" s="68"/>
      <c r="B30" s="68"/>
      <c r="C30" s="68"/>
      <c r="D30" s="68"/>
      <c r="E30" s="68"/>
      <c r="F30" s="68"/>
      <c r="G30" s="68"/>
      <c r="H30" s="68"/>
      <c r="I30" s="68"/>
      <c r="J30" s="68"/>
    </row>
    <row r="31" spans="1:16" ht="14.15" customHeight="1" x14ac:dyDescent="0.35">
      <c r="A31" s="68"/>
      <c r="B31" s="68"/>
      <c r="C31" s="68"/>
      <c r="D31" s="68"/>
      <c r="E31" s="68"/>
      <c r="F31" s="68"/>
      <c r="G31" s="68"/>
      <c r="H31" s="68"/>
      <c r="I31" s="68"/>
      <c r="J31" s="68"/>
    </row>
    <row r="32" spans="1:16" x14ac:dyDescent="0.35">
      <c r="A32" s="68"/>
      <c r="B32" s="68"/>
      <c r="C32" s="68"/>
      <c r="D32" s="68"/>
      <c r="E32" s="68"/>
      <c r="F32" s="68"/>
      <c r="G32" s="68"/>
      <c r="H32" s="68"/>
      <c r="I32" s="68"/>
      <c r="J32" s="68"/>
    </row>
    <row r="33" spans="1:10" x14ac:dyDescent="0.35">
      <c r="A33" s="46"/>
      <c r="B33" s="46"/>
      <c r="C33" s="46"/>
      <c r="D33" s="46"/>
      <c r="E33" s="46"/>
      <c r="F33" s="46"/>
      <c r="G33" s="46"/>
      <c r="H33" s="46"/>
      <c r="I33" s="46"/>
      <c r="J33" s="46"/>
    </row>
    <row r="34" spans="1:10" x14ac:dyDescent="0.35">
      <c r="A34" s="68" t="s">
        <v>75</v>
      </c>
      <c r="B34" s="68"/>
      <c r="C34" s="68"/>
      <c r="D34" s="68"/>
      <c r="E34" s="68"/>
      <c r="F34" s="68"/>
      <c r="G34" s="68"/>
      <c r="H34" s="68"/>
      <c r="I34" s="68"/>
      <c r="J34" s="68"/>
    </row>
    <row r="35" spans="1:10" x14ac:dyDescent="0.35">
      <c r="A35" s="68"/>
      <c r="B35" s="68"/>
      <c r="C35" s="68"/>
      <c r="D35" s="68"/>
      <c r="E35" s="68"/>
      <c r="F35" s="68"/>
      <c r="G35" s="68"/>
      <c r="H35" s="68"/>
      <c r="I35" s="68"/>
      <c r="J35" s="68"/>
    </row>
    <row r="36" spans="1:10" x14ac:dyDescent="0.35">
      <c r="A36" s="46"/>
      <c r="B36" s="46"/>
      <c r="C36" s="46"/>
      <c r="D36" s="46"/>
      <c r="E36" s="46"/>
      <c r="F36" s="46"/>
      <c r="G36" s="46"/>
      <c r="H36" s="46"/>
      <c r="I36" s="46"/>
      <c r="J36" s="46"/>
    </row>
    <row r="37" spans="1:10" x14ac:dyDescent="0.35">
      <c r="A37" s="67" t="s">
        <v>79</v>
      </c>
      <c r="B37" s="67"/>
      <c r="C37" s="67"/>
      <c r="D37" s="67"/>
      <c r="E37" s="67"/>
      <c r="F37" s="67"/>
      <c r="G37" s="67"/>
      <c r="H37" s="67"/>
      <c r="I37" s="67"/>
      <c r="J37" s="67"/>
    </row>
    <row r="38" spans="1:10" ht="13.5" customHeight="1" x14ac:dyDescent="0.35">
      <c r="A38" s="68" t="s">
        <v>84</v>
      </c>
      <c r="B38" s="68"/>
      <c r="C38" s="68"/>
      <c r="D38" s="68"/>
      <c r="E38" s="68"/>
      <c r="F38" s="68"/>
      <c r="G38" s="68"/>
      <c r="H38" s="68"/>
      <c r="I38" s="68"/>
      <c r="J38" s="68"/>
    </row>
    <row r="39" spans="1:10" x14ac:dyDescent="0.35">
      <c r="A39" s="68"/>
      <c r="B39" s="68"/>
      <c r="C39" s="68"/>
      <c r="D39" s="68"/>
      <c r="E39" s="68"/>
      <c r="F39" s="68"/>
      <c r="G39" s="68"/>
      <c r="H39" s="68"/>
      <c r="I39" s="68"/>
      <c r="J39" s="68"/>
    </row>
    <row r="40" spans="1:10" x14ac:dyDescent="0.35">
      <c r="A40" s="68"/>
      <c r="B40" s="68"/>
      <c r="C40" s="68"/>
      <c r="D40" s="68"/>
      <c r="E40" s="68"/>
      <c r="F40" s="68"/>
      <c r="G40" s="68"/>
      <c r="H40" s="68"/>
      <c r="I40" s="68"/>
      <c r="J40" s="68"/>
    </row>
    <row r="41" spans="1:10" x14ac:dyDescent="0.35">
      <c r="A41" s="68"/>
      <c r="B41" s="68"/>
      <c r="C41" s="68"/>
      <c r="D41" s="68"/>
      <c r="E41" s="68"/>
      <c r="F41" s="68"/>
      <c r="G41" s="68"/>
      <c r="H41" s="68"/>
      <c r="I41" s="68"/>
      <c r="J41" s="68"/>
    </row>
    <row r="42" spans="1:10" x14ac:dyDescent="0.35">
      <c r="A42" s="68"/>
      <c r="B42" s="68"/>
      <c r="C42" s="68"/>
      <c r="D42" s="68"/>
      <c r="E42" s="68"/>
      <c r="F42" s="68"/>
      <c r="G42" s="68"/>
      <c r="H42" s="68"/>
      <c r="I42" s="68"/>
      <c r="J42" s="68"/>
    </row>
    <row r="43" spans="1:10" x14ac:dyDescent="0.35">
      <c r="A43" s="68"/>
      <c r="B43" s="68"/>
      <c r="C43" s="68"/>
      <c r="D43" s="68"/>
      <c r="E43" s="68"/>
      <c r="F43" s="68"/>
      <c r="G43" s="68"/>
      <c r="H43" s="68"/>
      <c r="I43" s="68"/>
      <c r="J43" s="68"/>
    </row>
    <row r="44" spans="1:10" x14ac:dyDescent="0.35">
      <c r="A44" s="67" t="s">
        <v>80</v>
      </c>
      <c r="B44" s="67"/>
      <c r="C44" s="67"/>
      <c r="D44" s="67"/>
      <c r="E44" s="67"/>
      <c r="F44" s="67"/>
      <c r="G44" s="67"/>
      <c r="H44" s="67"/>
      <c r="I44" s="67"/>
      <c r="J44" s="67"/>
    </row>
    <row r="45" spans="1:10" ht="13.5" customHeight="1" x14ac:dyDescent="0.35">
      <c r="A45" s="68" t="s">
        <v>81</v>
      </c>
      <c r="B45" s="68"/>
      <c r="C45" s="68"/>
      <c r="D45" s="68"/>
      <c r="E45" s="68"/>
      <c r="F45" s="68"/>
      <c r="G45" s="68"/>
      <c r="H45" s="68"/>
      <c r="I45" s="68"/>
      <c r="J45" s="68"/>
    </row>
    <row r="46" spans="1:10" x14ac:dyDescent="0.35">
      <c r="A46" s="68"/>
      <c r="B46" s="68"/>
      <c r="C46" s="68"/>
      <c r="D46" s="68"/>
      <c r="E46" s="68"/>
      <c r="F46" s="68"/>
      <c r="G46" s="68"/>
      <c r="H46" s="68"/>
      <c r="I46" s="68"/>
      <c r="J46" s="68"/>
    </row>
    <row r="47" spans="1:10" x14ac:dyDescent="0.35">
      <c r="A47" s="68"/>
      <c r="B47" s="68"/>
      <c r="C47" s="68"/>
      <c r="D47" s="68"/>
      <c r="E47" s="68"/>
      <c r="F47" s="68"/>
      <c r="G47" s="68"/>
      <c r="H47" s="68"/>
      <c r="I47" s="68"/>
      <c r="J47" s="68"/>
    </row>
    <row r="48" spans="1:10" ht="13.5" customHeight="1" x14ac:dyDescent="0.35">
      <c r="A48" s="68"/>
      <c r="B48" s="68"/>
      <c r="C48" s="68"/>
      <c r="D48" s="68"/>
      <c r="E48" s="68"/>
      <c r="F48" s="68"/>
      <c r="G48" s="68"/>
      <c r="H48" s="68"/>
      <c r="I48" s="68"/>
      <c r="J48" s="68"/>
    </row>
    <row r="49" spans="1:10" x14ac:dyDescent="0.35">
      <c r="A49" s="57"/>
      <c r="B49" s="57"/>
      <c r="C49" s="57"/>
      <c r="D49" s="57"/>
      <c r="E49" s="57"/>
      <c r="F49" s="57"/>
      <c r="G49" s="57"/>
      <c r="H49" s="57"/>
      <c r="I49" s="57"/>
      <c r="J49" s="57"/>
    </row>
    <row r="50" spans="1:10" x14ac:dyDescent="0.35">
      <c r="A50" s="67" t="s">
        <v>82</v>
      </c>
      <c r="B50" s="67"/>
      <c r="C50" s="67"/>
      <c r="D50" s="67"/>
      <c r="E50" s="67"/>
      <c r="F50" s="67"/>
      <c r="G50" s="67"/>
      <c r="H50" s="67"/>
      <c r="I50" s="67"/>
      <c r="J50" s="67"/>
    </row>
    <row r="51" spans="1:10" ht="13.5" customHeight="1" x14ac:dyDescent="0.35">
      <c r="A51" s="68" t="s">
        <v>83</v>
      </c>
      <c r="B51" s="68"/>
      <c r="C51" s="68"/>
      <c r="D51" s="68"/>
      <c r="E51" s="68"/>
      <c r="F51" s="68"/>
      <c r="G51" s="68"/>
      <c r="H51" s="68"/>
      <c r="I51" s="68"/>
      <c r="J51" s="68"/>
    </row>
    <row r="52" spans="1:10" x14ac:dyDescent="0.35">
      <c r="A52" s="68"/>
      <c r="B52" s="68"/>
      <c r="C52" s="68"/>
      <c r="D52" s="68"/>
      <c r="E52" s="68"/>
      <c r="F52" s="68"/>
      <c r="G52" s="68"/>
      <c r="H52" s="68"/>
      <c r="I52" s="68"/>
      <c r="J52" s="68"/>
    </row>
    <row r="53" spans="1:10" x14ac:dyDescent="0.35">
      <c r="A53" s="68"/>
      <c r="B53" s="68"/>
      <c r="C53" s="68"/>
      <c r="D53" s="68"/>
      <c r="E53" s="68"/>
      <c r="F53" s="68"/>
      <c r="G53" s="68"/>
      <c r="H53" s="68"/>
      <c r="I53" s="68"/>
      <c r="J53" s="68"/>
    </row>
    <row r="54" spans="1:10" x14ac:dyDescent="0.35">
      <c r="A54" s="57"/>
      <c r="B54" s="57"/>
      <c r="C54" s="57"/>
      <c r="D54" s="57"/>
      <c r="E54" s="57"/>
      <c r="F54" s="57"/>
      <c r="G54" s="57"/>
      <c r="H54" s="57"/>
      <c r="I54" s="57"/>
      <c r="J54" s="57"/>
    </row>
    <row r="55" spans="1:10" x14ac:dyDescent="0.35">
      <c r="A55" s="56"/>
      <c r="B55" s="56"/>
      <c r="C55" s="56"/>
      <c r="D55" s="56"/>
      <c r="E55" s="56"/>
      <c r="F55" s="56"/>
      <c r="G55" s="56"/>
      <c r="H55" s="56"/>
      <c r="I55" s="56"/>
      <c r="J55" s="56"/>
    </row>
  </sheetData>
  <sheetProtection algorithmName="SHA-512" hashValue="KQEADtzlKsVWy5R3gJ8UeonUqbOy8TaONJIsplNy20Qr0zxEAwRUrDCVvjFT9ewlH8Pn3EhbrRVSDTXcsll2Ug==" saltValue="1+X/53OTqwgu0T+oybTGgA==" spinCount="100000" sheet="1" objects="1" scenarios="1"/>
  <mergeCells count="22">
    <mergeCell ref="A44:J44"/>
    <mergeCell ref="A45:J48"/>
    <mergeCell ref="A50:J50"/>
    <mergeCell ref="A51:J53"/>
    <mergeCell ref="A37:J37"/>
    <mergeCell ref="A38:J43"/>
    <mergeCell ref="A34:J35"/>
    <mergeCell ref="A19:J22"/>
    <mergeCell ref="A24:J27"/>
    <mergeCell ref="A29:J32"/>
    <mergeCell ref="B13:J13"/>
    <mergeCell ref="B14:J14"/>
    <mergeCell ref="A15:J17"/>
    <mergeCell ref="A1:J1"/>
    <mergeCell ref="A11:J11"/>
    <mergeCell ref="B12:J12"/>
    <mergeCell ref="A2:J3"/>
    <mergeCell ref="A6:J6"/>
    <mergeCell ref="B7:J7"/>
    <mergeCell ref="B8:J8"/>
    <mergeCell ref="B9:J9"/>
    <mergeCell ref="A5:J5"/>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1"/>
  <sheetViews>
    <sheetView zoomScale="85" zoomScaleNormal="85" workbookViewId="0">
      <selection activeCell="L9" sqref="L9"/>
    </sheetView>
  </sheetViews>
  <sheetFormatPr defaultColWidth="16.69921875" defaultRowHeight="16.5" customHeight="1" x14ac:dyDescent="0.35"/>
  <cols>
    <col min="1" max="1" width="49.69921875" style="1" customWidth="1"/>
    <col min="2" max="2" width="10.8984375" style="1" customWidth="1"/>
    <col min="3" max="3" width="11.59765625" style="1" customWidth="1"/>
    <col min="4" max="4" width="16.69921875" style="1"/>
    <col min="5" max="5" width="12.8984375" style="1" customWidth="1"/>
    <col min="6" max="6" width="20.09765625" style="1" bestFit="1" customWidth="1"/>
    <col min="7" max="7" width="11.296875" style="1" customWidth="1"/>
    <col min="8" max="8" width="9.09765625" style="1" customWidth="1"/>
    <col min="9" max="9" width="7.59765625" style="1" customWidth="1"/>
    <col min="10" max="10" width="8" style="1" customWidth="1"/>
    <col min="11" max="11" width="9.09765625" style="1" customWidth="1"/>
    <col min="12" max="12" width="13.09765625" style="1" customWidth="1"/>
    <col min="13" max="13" width="12.09765625" style="1" customWidth="1"/>
    <col min="14" max="16384" width="16.69921875" style="1"/>
  </cols>
  <sheetData>
    <row r="1" spans="1:30" ht="16.5" customHeight="1" x14ac:dyDescent="0.35">
      <c r="A1" s="1" t="s">
        <v>2</v>
      </c>
      <c r="B1" s="1" t="s">
        <v>31</v>
      </c>
    </row>
    <row r="4" spans="1:30" ht="116.15" customHeight="1" x14ac:dyDescent="0.35">
      <c r="B4" s="2" t="s">
        <v>3</v>
      </c>
      <c r="C4" s="2" t="s">
        <v>0</v>
      </c>
      <c r="D4" s="2" t="s">
        <v>4</v>
      </c>
      <c r="E4" s="2" t="s">
        <v>1</v>
      </c>
      <c r="F4" s="2" t="s">
        <v>13</v>
      </c>
      <c r="G4" s="2" t="s">
        <v>63</v>
      </c>
      <c r="H4" s="2" t="s">
        <v>14</v>
      </c>
      <c r="I4" s="2" t="s">
        <v>23</v>
      </c>
      <c r="J4" s="2" t="s">
        <v>24</v>
      </c>
      <c r="K4" s="2" t="s">
        <v>25</v>
      </c>
      <c r="L4" s="2" t="s">
        <v>26</v>
      </c>
      <c r="M4" s="2" t="s">
        <v>27</v>
      </c>
      <c r="AA4" s="3"/>
      <c r="AB4" s="3"/>
      <c r="AC4" s="3"/>
      <c r="AD4" s="3"/>
    </row>
    <row r="5" spans="1:30" ht="13.5" x14ac:dyDescent="0.35">
      <c r="B5" s="9"/>
      <c r="C5" s="9"/>
      <c r="D5" s="9"/>
      <c r="E5" s="9"/>
      <c r="F5" s="19"/>
      <c r="G5" s="9"/>
      <c r="H5" s="9"/>
      <c r="I5" s="9"/>
      <c r="J5" s="9"/>
      <c r="K5" s="28"/>
      <c r="L5" s="10"/>
      <c r="M5" s="10"/>
    </row>
    <row r="6" spans="1:30" ht="16.5" customHeight="1" x14ac:dyDescent="0.35">
      <c r="A6" s="5" t="s">
        <v>5</v>
      </c>
      <c r="B6" s="11">
        <v>162</v>
      </c>
      <c r="C6" s="11">
        <v>1</v>
      </c>
      <c r="D6" s="15" t="s">
        <v>38</v>
      </c>
      <c r="E6" s="15" t="s">
        <v>30</v>
      </c>
      <c r="F6" s="35"/>
      <c r="G6" s="35"/>
      <c r="H6" s="34"/>
      <c r="I6" s="36"/>
      <c r="J6" s="37"/>
      <c r="K6" s="31" t="e">
        <f>I6+J6+90*'Rekenhulp deelstromen'!Q12/'Rekenhulp deelstromen'!N12</f>
        <v>#VALUE!</v>
      </c>
      <c r="L6" s="12" t="e">
        <f>I6+J6+90*'Rekenhulp deelstromen'!R12/'Rekenhulp deelstromen'!O12</f>
        <v>#VALUE!</v>
      </c>
      <c r="M6" s="12" t="e">
        <f>I6+J6+90*'Rekenhulp deelstromen'!S12/'Rekenhulp deelstromen'!P12</f>
        <v>#VALUE!</v>
      </c>
    </row>
    <row r="7" spans="1:30" ht="16.5" customHeight="1" x14ac:dyDescent="0.35">
      <c r="A7" s="5" t="s">
        <v>48</v>
      </c>
      <c r="B7" s="11">
        <v>2436</v>
      </c>
      <c r="C7" s="11">
        <v>3</v>
      </c>
      <c r="D7" s="15" t="s">
        <v>38</v>
      </c>
      <c r="E7" s="15" t="s">
        <v>30</v>
      </c>
      <c r="F7" s="35"/>
      <c r="G7" s="35"/>
      <c r="H7" s="34"/>
      <c r="I7" s="36"/>
      <c r="J7" s="37"/>
      <c r="K7" s="31" t="e">
        <f>I7+J7+90*'Rekenhulp deelstromen'!Q13/'Rekenhulp deelstromen'!N13</f>
        <v>#VALUE!</v>
      </c>
      <c r="L7" s="12" t="e">
        <f>I7+J7+90*'Rekenhulp deelstromen'!R13/'Rekenhulp deelstromen'!O13</f>
        <v>#VALUE!</v>
      </c>
      <c r="M7" s="12" t="e">
        <f>I7+J7+90*'Rekenhulp deelstromen'!S13/'Rekenhulp deelstromen'!P13</f>
        <v>#VALUE!</v>
      </c>
    </row>
    <row r="8" spans="1:30" ht="16.5" customHeight="1" x14ac:dyDescent="0.35">
      <c r="A8" s="5" t="s">
        <v>34</v>
      </c>
      <c r="B8" s="11">
        <v>385</v>
      </c>
      <c r="C8" s="11">
        <v>2</v>
      </c>
      <c r="D8" s="15" t="s">
        <v>38</v>
      </c>
      <c r="E8" s="15" t="s">
        <v>30</v>
      </c>
      <c r="F8" s="35"/>
      <c r="G8" s="35"/>
      <c r="H8" s="34"/>
      <c r="I8" s="36"/>
      <c r="J8" s="37"/>
      <c r="K8" s="31" t="e">
        <f>I8+J8+90*'Rekenhulp deelstromen'!Q14/'Rekenhulp deelstromen'!N14</f>
        <v>#VALUE!</v>
      </c>
      <c r="L8" s="12" t="e">
        <f>I8+J8+90*'Rekenhulp deelstromen'!R14/'Rekenhulp deelstromen'!O14</f>
        <v>#VALUE!</v>
      </c>
      <c r="M8" s="12" t="e">
        <f>I8+J8+90*'Rekenhulp deelstromen'!S14/'Rekenhulp deelstromen'!P14</f>
        <v>#VALUE!</v>
      </c>
    </row>
    <row r="9" spans="1:30" ht="16.5" customHeight="1" x14ac:dyDescent="0.35">
      <c r="A9" s="5" t="s">
        <v>6</v>
      </c>
      <c r="B9" s="11">
        <v>103</v>
      </c>
      <c r="C9" s="11">
        <v>1</v>
      </c>
      <c r="D9" s="15" t="s">
        <v>38</v>
      </c>
      <c r="E9" s="15" t="s">
        <v>32</v>
      </c>
      <c r="F9" s="35"/>
      <c r="G9" s="35"/>
      <c r="H9" s="34"/>
      <c r="I9" s="36"/>
      <c r="J9" s="37"/>
      <c r="K9" s="31" t="e">
        <f>I9+J9+90*'Rekenhulp deelstromen'!Q15/'Rekenhulp deelstromen'!N15</f>
        <v>#VALUE!</v>
      </c>
      <c r="L9" s="12" t="e">
        <f>I9+J9+90*'Rekenhulp deelstromen'!R15/'Rekenhulp deelstromen'!O15</f>
        <v>#VALUE!</v>
      </c>
      <c r="M9" s="12" t="e">
        <f>I9+J9+90*'Rekenhulp deelstromen'!S15/'Rekenhulp deelstromen'!P15</f>
        <v>#VALUE!</v>
      </c>
    </row>
    <row r="10" spans="1:30" ht="16.5" customHeight="1" x14ac:dyDescent="0.35">
      <c r="A10" s="5" t="s">
        <v>12</v>
      </c>
      <c r="B10" s="11">
        <v>600</v>
      </c>
      <c r="C10" s="11">
        <v>2</v>
      </c>
      <c r="D10" s="15" t="s">
        <v>38</v>
      </c>
      <c r="E10" s="15" t="s">
        <v>30</v>
      </c>
      <c r="F10" s="35"/>
      <c r="G10" s="35"/>
      <c r="H10" s="34"/>
      <c r="I10" s="36"/>
      <c r="J10" s="37"/>
      <c r="K10" s="31" t="e">
        <f>I10+J10+90*'Rekenhulp deelstromen'!Q16/'Rekenhulp deelstromen'!N16</f>
        <v>#VALUE!</v>
      </c>
      <c r="L10" s="12" t="e">
        <f>I10+J10+90*'Rekenhulp deelstromen'!R16/'Rekenhulp deelstromen'!O16</f>
        <v>#VALUE!</v>
      </c>
      <c r="M10" s="12" t="e">
        <f>I10+J10+90*'Rekenhulp deelstromen'!S16/'Rekenhulp deelstromen'!P16</f>
        <v>#VALUE!</v>
      </c>
    </row>
    <row r="11" spans="1:30" ht="16.5" customHeight="1" x14ac:dyDescent="0.35">
      <c r="A11" s="5" t="s">
        <v>7</v>
      </c>
      <c r="B11" s="11">
        <v>102</v>
      </c>
      <c r="C11" s="11">
        <v>1</v>
      </c>
      <c r="D11" s="15" t="s">
        <v>38</v>
      </c>
      <c r="E11" s="15" t="s">
        <v>32</v>
      </c>
      <c r="F11" s="35"/>
      <c r="G11" s="35"/>
      <c r="H11" s="34"/>
      <c r="I11" s="36"/>
      <c r="J11" s="37"/>
      <c r="K11" s="31" t="e">
        <f>I11+J11+90*'Rekenhulp deelstromen'!Q17/'Rekenhulp deelstromen'!N17</f>
        <v>#VALUE!</v>
      </c>
      <c r="L11" s="12" t="e">
        <f>I11+J11+90*'Rekenhulp deelstromen'!R17/'Rekenhulp deelstromen'!O17</f>
        <v>#VALUE!</v>
      </c>
      <c r="M11" s="12" t="e">
        <f>I11+J11+90*'Rekenhulp deelstromen'!S17/'Rekenhulp deelstromen'!P17</f>
        <v>#VALUE!</v>
      </c>
    </row>
    <row r="12" spans="1:30" ht="16.5" customHeight="1" x14ac:dyDescent="0.35">
      <c r="A12" s="5" t="s">
        <v>8</v>
      </c>
      <c r="B12" s="11">
        <v>107</v>
      </c>
      <c r="C12" s="11">
        <v>1</v>
      </c>
      <c r="D12" s="15" t="s">
        <v>38</v>
      </c>
      <c r="E12" s="15" t="s">
        <v>30</v>
      </c>
      <c r="F12" s="35"/>
      <c r="G12" s="35"/>
      <c r="H12" s="34"/>
      <c r="I12" s="36"/>
      <c r="J12" s="37"/>
      <c r="K12" s="31" t="e">
        <f>I12+J12+90*'Rekenhulp deelstromen'!Q18/'Rekenhulp deelstromen'!N18</f>
        <v>#VALUE!</v>
      </c>
      <c r="L12" s="12" t="e">
        <f>I12+J12+90*'Rekenhulp deelstromen'!R18/'Rekenhulp deelstromen'!O18</f>
        <v>#VALUE!</v>
      </c>
      <c r="M12" s="12" t="e">
        <f>I12+J12+90*'Rekenhulp deelstromen'!S18/'Rekenhulp deelstromen'!P18</f>
        <v>#VALUE!</v>
      </c>
    </row>
    <row r="13" spans="1:30" ht="16.5" customHeight="1" x14ac:dyDescent="0.35">
      <c r="A13" s="5" t="s">
        <v>35</v>
      </c>
      <c r="B13" s="11">
        <v>270</v>
      </c>
      <c r="C13" s="11">
        <v>2</v>
      </c>
      <c r="D13" s="15" t="s">
        <v>38</v>
      </c>
      <c r="E13" s="15" t="s">
        <v>30</v>
      </c>
      <c r="F13" s="35"/>
      <c r="G13" s="35"/>
      <c r="H13" s="34"/>
      <c r="I13" s="36"/>
      <c r="J13" s="37"/>
      <c r="K13" s="31" t="e">
        <f>I13+J13+90*'Rekenhulp deelstromen'!Q19/'Rekenhulp deelstromen'!N19</f>
        <v>#VALUE!</v>
      </c>
      <c r="L13" s="12" t="e">
        <f>I13+J13+90*'Rekenhulp deelstromen'!R19/'Rekenhulp deelstromen'!O19</f>
        <v>#VALUE!</v>
      </c>
      <c r="M13" s="12" t="e">
        <f>I13+J13+90*'Rekenhulp deelstromen'!S19/'Rekenhulp deelstromen'!P19</f>
        <v>#VALUE!</v>
      </c>
    </row>
    <row r="14" spans="1:30" ht="16.5" customHeight="1" x14ac:dyDescent="0.35">
      <c r="A14" s="5" t="s">
        <v>86</v>
      </c>
      <c r="B14" s="11">
        <v>360</v>
      </c>
      <c r="C14" s="11">
        <v>1</v>
      </c>
      <c r="D14" s="15" t="s">
        <v>38</v>
      </c>
      <c r="E14" s="15" t="s">
        <v>33</v>
      </c>
      <c r="F14" s="35"/>
      <c r="G14" s="35"/>
      <c r="H14" s="34"/>
      <c r="I14" s="36"/>
      <c r="J14" s="37"/>
      <c r="K14" s="31" t="e">
        <f>I14+J14+90*'Rekenhulp deelstromen'!Q20/'Rekenhulp deelstromen'!N20</f>
        <v>#VALUE!</v>
      </c>
      <c r="L14" s="12" t="e">
        <f>I14+J14+90*'Rekenhulp deelstromen'!R20/'Rekenhulp deelstromen'!O20</f>
        <v>#VALUE!</v>
      </c>
      <c r="M14" s="12" t="e">
        <f>I14+J14+90*'Rekenhulp deelstromen'!S20/'Rekenhulp deelstromen'!P20</f>
        <v>#VALUE!</v>
      </c>
    </row>
    <row r="15" spans="1:30" ht="16.5" customHeight="1" x14ac:dyDescent="0.35">
      <c r="A15" s="5" t="s">
        <v>29</v>
      </c>
      <c r="B15" s="11">
        <v>273</v>
      </c>
      <c r="C15" s="11">
        <v>1</v>
      </c>
      <c r="D15" s="15" t="s">
        <v>38</v>
      </c>
      <c r="E15" s="15" t="s">
        <v>30</v>
      </c>
      <c r="F15" s="35"/>
      <c r="G15" s="35"/>
      <c r="H15" s="34"/>
      <c r="I15" s="36"/>
      <c r="J15" s="37"/>
      <c r="K15" s="31" t="e">
        <f>I15+J15+90*'Rekenhulp deelstromen'!Q21/'Rekenhulp deelstromen'!N21</f>
        <v>#VALUE!</v>
      </c>
      <c r="L15" s="12" t="e">
        <f>I15+J15+90*'Rekenhulp deelstromen'!R21/'Rekenhulp deelstromen'!O21</f>
        <v>#VALUE!</v>
      </c>
      <c r="M15" s="12" t="e">
        <f>I15+J15+90*'Rekenhulp deelstromen'!S21/'Rekenhulp deelstromen'!P21</f>
        <v>#VALUE!</v>
      </c>
    </row>
    <row r="16" spans="1:30" ht="16.5" customHeight="1" x14ac:dyDescent="0.35">
      <c r="A16" s="5" t="s">
        <v>49</v>
      </c>
      <c r="B16" s="13">
        <v>17</v>
      </c>
      <c r="C16" s="13">
        <v>1</v>
      </c>
      <c r="D16" s="17" t="s">
        <v>38</v>
      </c>
      <c r="E16" s="17" t="s">
        <v>32</v>
      </c>
      <c r="F16" s="38"/>
      <c r="G16" s="38"/>
      <c r="H16" s="39"/>
      <c r="I16" s="40"/>
      <c r="J16" s="41"/>
      <c r="K16" s="32" t="e">
        <f>I16+J16+90*'Rekenhulp deelstromen'!Q22/'Rekenhulp deelstromen'!N22</f>
        <v>#VALUE!</v>
      </c>
      <c r="L16" s="14" t="e">
        <f>I16+J16+90*'Rekenhulp deelstromen'!R22/'Rekenhulp deelstromen'!O22</f>
        <v>#VALUE!</v>
      </c>
      <c r="M16" s="14" t="e">
        <f>I16+J16+90*'Rekenhulp deelstromen'!S22/'Rekenhulp deelstromen'!P22</f>
        <v>#VALUE!</v>
      </c>
    </row>
    <row r="17" spans="1:13" ht="16.5" customHeight="1" x14ac:dyDescent="0.35">
      <c r="A17" s="5"/>
      <c r="B17" s="53"/>
      <c r="C17" s="53"/>
      <c r="D17" s="5"/>
      <c r="E17" s="5"/>
      <c r="F17" s="53"/>
      <c r="G17" s="53"/>
      <c r="H17" s="5"/>
      <c r="I17" s="5"/>
      <c r="J17" s="53"/>
      <c r="K17" s="33"/>
      <c r="L17" s="33"/>
      <c r="M17" s="33"/>
    </row>
    <row r="18" spans="1:13" ht="16.5" customHeight="1" x14ac:dyDescent="0.35">
      <c r="A18" s="5" t="s">
        <v>85</v>
      </c>
      <c r="B18" s="53"/>
      <c r="C18" s="53"/>
      <c r="D18" s="5"/>
      <c r="E18" s="5"/>
      <c r="F18" s="53"/>
      <c r="G18" s="53"/>
      <c r="H18" s="5"/>
      <c r="I18" s="5"/>
      <c r="J18" s="53"/>
      <c r="K18" s="69" t="s">
        <v>53</v>
      </c>
      <c r="L18" s="69"/>
      <c r="M18" s="69"/>
    </row>
    <row r="19" spans="1:13" ht="16.5" customHeight="1" x14ac:dyDescent="0.35">
      <c r="K19" s="69"/>
      <c r="L19" s="69"/>
      <c r="M19" s="69"/>
    </row>
    <row r="20" spans="1:13" ht="16.5" customHeight="1" x14ac:dyDescent="0.35">
      <c r="A20" s="4" t="s">
        <v>28</v>
      </c>
      <c r="K20" s="69"/>
      <c r="L20" s="69"/>
      <c r="M20" s="69"/>
    </row>
    <row r="21" spans="1:13" ht="16.5" customHeight="1" x14ac:dyDescent="0.35">
      <c r="A21" s="5" t="s">
        <v>5</v>
      </c>
      <c r="B21" s="70"/>
      <c r="C21" s="70"/>
      <c r="D21" s="70"/>
      <c r="E21" s="70"/>
      <c r="F21" s="70"/>
      <c r="G21" s="70"/>
      <c r="H21" s="70"/>
      <c r="I21" s="70"/>
      <c r="J21" s="70"/>
      <c r="L21" s="60"/>
    </row>
    <row r="22" spans="1:13" ht="16.5" customHeight="1" x14ac:dyDescent="0.35">
      <c r="A22" s="5" t="s">
        <v>37</v>
      </c>
      <c r="B22" s="70"/>
      <c r="C22" s="70"/>
      <c r="D22" s="70"/>
      <c r="E22" s="70"/>
      <c r="F22" s="70"/>
      <c r="G22" s="70"/>
      <c r="H22" s="70"/>
      <c r="I22" s="70"/>
      <c r="J22" s="70"/>
      <c r="L22" s="60"/>
    </row>
    <row r="23" spans="1:13" ht="16.5" customHeight="1" x14ac:dyDescent="0.35">
      <c r="A23" s="5" t="s">
        <v>34</v>
      </c>
      <c r="B23" s="70"/>
      <c r="C23" s="70"/>
      <c r="D23" s="70"/>
      <c r="E23" s="70"/>
      <c r="F23" s="70"/>
      <c r="G23" s="70"/>
      <c r="H23" s="70"/>
      <c r="I23" s="70"/>
      <c r="J23" s="70"/>
      <c r="L23" s="60"/>
    </row>
    <row r="24" spans="1:13" ht="16.5" customHeight="1" x14ac:dyDescent="0.35">
      <c r="A24" s="5" t="s">
        <v>6</v>
      </c>
      <c r="B24" s="70"/>
      <c r="C24" s="70"/>
      <c r="D24" s="70"/>
      <c r="E24" s="70"/>
      <c r="F24" s="70"/>
      <c r="G24" s="70"/>
      <c r="H24" s="70"/>
      <c r="I24" s="70"/>
      <c r="J24" s="70"/>
      <c r="L24" s="60"/>
    </row>
    <row r="25" spans="1:13" ht="16.5" customHeight="1" x14ac:dyDescent="0.35">
      <c r="A25" s="5" t="s">
        <v>12</v>
      </c>
      <c r="B25" s="70"/>
      <c r="C25" s="70"/>
      <c r="D25" s="70"/>
      <c r="E25" s="70"/>
      <c r="F25" s="70"/>
      <c r="G25" s="70"/>
      <c r="H25" s="70"/>
      <c r="I25" s="70"/>
      <c r="J25" s="70"/>
      <c r="L25" s="60"/>
    </row>
    <row r="26" spans="1:13" ht="16.5" customHeight="1" x14ac:dyDescent="0.35">
      <c r="A26" s="5" t="s">
        <v>7</v>
      </c>
      <c r="B26" s="70"/>
      <c r="C26" s="70"/>
      <c r="D26" s="70"/>
      <c r="E26" s="70"/>
      <c r="F26" s="70"/>
      <c r="G26" s="70"/>
      <c r="H26" s="70"/>
      <c r="I26" s="70"/>
      <c r="J26" s="70"/>
      <c r="L26" s="60"/>
    </row>
    <row r="27" spans="1:13" ht="16.5" customHeight="1" x14ac:dyDescent="0.35">
      <c r="A27" s="5" t="s">
        <v>8</v>
      </c>
      <c r="B27" s="70"/>
      <c r="C27" s="70"/>
      <c r="D27" s="70"/>
      <c r="E27" s="70"/>
      <c r="F27" s="70"/>
      <c r="G27" s="70"/>
      <c r="H27" s="70"/>
      <c r="I27" s="70"/>
      <c r="J27" s="70"/>
      <c r="L27" s="60"/>
    </row>
    <row r="28" spans="1:13" ht="16.5" customHeight="1" x14ac:dyDescent="0.35">
      <c r="A28" s="5" t="s">
        <v>35</v>
      </c>
      <c r="B28" s="70"/>
      <c r="C28" s="70"/>
      <c r="D28" s="70"/>
      <c r="E28" s="70"/>
      <c r="F28" s="70"/>
      <c r="G28" s="70"/>
      <c r="H28" s="70"/>
      <c r="I28" s="70"/>
      <c r="J28" s="70"/>
      <c r="L28" s="60"/>
    </row>
    <row r="29" spans="1:13" ht="16.5" customHeight="1" x14ac:dyDescent="0.35">
      <c r="A29" s="5" t="s">
        <v>9</v>
      </c>
      <c r="B29" s="70"/>
      <c r="C29" s="70"/>
      <c r="D29" s="70"/>
      <c r="E29" s="70"/>
      <c r="F29" s="70"/>
      <c r="G29" s="70"/>
      <c r="H29" s="70"/>
      <c r="I29" s="70"/>
      <c r="J29" s="70"/>
      <c r="L29" s="60"/>
    </row>
    <row r="30" spans="1:13" ht="16.5" customHeight="1" x14ac:dyDescent="0.35">
      <c r="A30" s="5" t="s">
        <v>29</v>
      </c>
      <c r="B30" s="70"/>
      <c r="C30" s="70"/>
      <c r="D30" s="70"/>
      <c r="E30" s="70"/>
      <c r="F30" s="70"/>
      <c r="G30" s="70"/>
      <c r="H30" s="70"/>
      <c r="I30" s="70"/>
      <c r="J30" s="70"/>
      <c r="L30" s="60"/>
    </row>
    <row r="31" spans="1:13" ht="16.5" customHeight="1" x14ac:dyDescent="0.35">
      <c r="A31" s="5" t="s">
        <v>49</v>
      </c>
      <c r="B31" s="70"/>
      <c r="C31" s="70"/>
      <c r="D31" s="70"/>
      <c r="E31" s="70"/>
      <c r="F31" s="70"/>
      <c r="G31" s="70"/>
      <c r="H31" s="70"/>
      <c r="I31" s="70"/>
      <c r="J31" s="70"/>
      <c r="L31" s="60"/>
    </row>
  </sheetData>
  <sheetProtection algorithmName="SHA-512" hashValue="kiwx11mxDkjQo7iQwyWobSGITZu7OCLwVsH0tB9Zq+L7Yd7jHVy/XUCQi0U9lHMRCIVcfR/hFBQldOs9yvlzYw==" saltValue="oKBerbtiI5KgUF/VEhS67A==" spinCount="100000" sheet="1" objects="1" scenarios="1"/>
  <mergeCells count="12">
    <mergeCell ref="K18:M20"/>
    <mergeCell ref="B29:J29"/>
    <mergeCell ref="B30:J30"/>
    <mergeCell ref="B31:J31"/>
    <mergeCell ref="B21:J21"/>
    <mergeCell ref="B22:J22"/>
    <mergeCell ref="B23:J23"/>
    <mergeCell ref="B24:J24"/>
    <mergeCell ref="B25:J25"/>
    <mergeCell ref="B26:J26"/>
    <mergeCell ref="B27:J27"/>
    <mergeCell ref="B28:J2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8C82-E134-421E-80C0-CBD527F0F114}">
  <dimension ref="F10:S25"/>
  <sheetViews>
    <sheetView topLeftCell="A10" workbookViewId="0">
      <selection activeCell="P16" sqref="P16"/>
    </sheetView>
  </sheetViews>
  <sheetFormatPr defaultRowHeight="13.5" x14ac:dyDescent="0.35"/>
  <cols>
    <col min="6" max="6" width="33.69921875" customWidth="1"/>
    <col min="7" max="7" width="9.3984375" bestFit="1" customWidth="1"/>
    <col min="11" max="12" width="12.09765625" bestFit="1" customWidth="1"/>
    <col min="13" max="14" width="9.3984375" customWidth="1"/>
    <col min="15" max="16" width="13.69921875" customWidth="1"/>
    <col min="17" max="17" width="11.8984375" customWidth="1"/>
    <col min="18" max="18" width="11.296875" customWidth="1"/>
    <col min="19" max="19" width="10.3984375" customWidth="1"/>
  </cols>
  <sheetData>
    <row r="10" spans="6:19" ht="136.5" customHeight="1" x14ac:dyDescent="0.35">
      <c r="G10" s="2" t="s">
        <v>10</v>
      </c>
      <c r="H10" s="2" t="s">
        <v>11</v>
      </c>
      <c r="I10" s="2" t="s">
        <v>18</v>
      </c>
      <c r="J10" s="2" t="s">
        <v>19</v>
      </c>
      <c r="K10" s="2" t="s">
        <v>50</v>
      </c>
      <c r="L10" s="2" t="s">
        <v>51</v>
      </c>
      <c r="M10" s="2" t="s">
        <v>52</v>
      </c>
      <c r="N10" s="2" t="s">
        <v>15</v>
      </c>
      <c r="O10" s="2" t="s">
        <v>16</v>
      </c>
      <c r="P10" s="2" t="s">
        <v>17</v>
      </c>
      <c r="Q10" s="2" t="s">
        <v>20</v>
      </c>
      <c r="R10" s="2" t="s">
        <v>21</v>
      </c>
      <c r="S10" s="2" t="s">
        <v>22</v>
      </c>
    </row>
    <row r="11" spans="6:19" x14ac:dyDescent="0.35">
      <c r="G11" s="9"/>
      <c r="H11" s="28"/>
      <c r="I11" s="10"/>
      <c r="J11" s="10"/>
      <c r="K11" s="10"/>
      <c r="L11" s="10"/>
      <c r="M11" s="10"/>
      <c r="N11" s="10"/>
      <c r="O11" s="10"/>
      <c r="P11" s="10"/>
      <c r="Q11" s="10"/>
      <c r="R11" s="10"/>
      <c r="S11" s="10"/>
    </row>
    <row r="12" spans="6:19" x14ac:dyDescent="0.35">
      <c r="F12" s="5" t="s">
        <v>5</v>
      </c>
      <c r="G12" s="24">
        <v>7.7</v>
      </c>
      <c r="H12" s="29">
        <f>Deelstromen!F6/G12</f>
        <v>0</v>
      </c>
      <c r="I12" s="25">
        <f>Deelstromen!C6</f>
        <v>1</v>
      </c>
      <c r="J12" s="22">
        <f>12*'Rekenhulp deelstromen'!I12*Deelstromen!G6/Deelstromen!B6</f>
        <v>0</v>
      </c>
      <c r="K12" s="20">
        <f t="shared" ref="K12:K22" si="0">$G$24</f>
        <v>100</v>
      </c>
      <c r="L12" s="20">
        <f t="shared" ref="L12:L22" si="1">$G$25</f>
        <v>3.15</v>
      </c>
      <c r="M12" s="20">
        <f>(K12+2*Deelstromen!L21*L12)/G12</f>
        <v>12.987012987012987</v>
      </c>
      <c r="N12" s="20" t="str">
        <f>IF(AND(Deelstromen!H6&gt;0,Deelstromen!G6&gt;0,Deelstromen!F6&gt;0),Deelstromen!H6+J12+H12,"")</f>
        <v/>
      </c>
      <c r="O12" s="20" t="str">
        <f>IF(AND(Deelstromen!H6&gt;0,Deelstromen!G6&gt;0),Deelstromen!H6+J12+M12,"")</f>
        <v/>
      </c>
      <c r="P12" s="20" t="str">
        <f>IF(Deelstromen!H6&gt;0,Deelstromen!H6+M12,"")</f>
        <v/>
      </c>
      <c r="Q12" s="16"/>
      <c r="R12" s="16"/>
      <c r="S12" s="16"/>
    </row>
    <row r="13" spans="6:19" x14ac:dyDescent="0.35">
      <c r="F13" s="5" t="s">
        <v>37</v>
      </c>
      <c r="G13" s="24">
        <v>6</v>
      </c>
      <c r="H13" s="29">
        <f>Deelstromen!F7/G13</f>
        <v>0</v>
      </c>
      <c r="I13" s="25">
        <f>Deelstromen!C7</f>
        <v>3</v>
      </c>
      <c r="J13" s="22">
        <f>12*I13*Deelstromen!G7/Deelstromen!B7</f>
        <v>0</v>
      </c>
      <c r="K13" s="20">
        <f t="shared" si="0"/>
        <v>100</v>
      </c>
      <c r="L13" s="20">
        <f t="shared" si="1"/>
        <v>3.15</v>
      </c>
      <c r="M13" s="20">
        <f>(K13+2*Deelstromen!L22*L13)/G13</f>
        <v>16.666666666666668</v>
      </c>
      <c r="N13" s="20" t="str">
        <f>IF(AND(Deelstromen!H7&gt;0,Deelstromen!G7&gt;0,Deelstromen!F7&gt;0),Deelstromen!H7+J13+H13,"")</f>
        <v/>
      </c>
      <c r="O13" s="20" t="str">
        <f>IF(AND(Deelstromen!H7&gt;0,Deelstromen!G7&gt;0),Deelstromen!H7+J13+M13,"")</f>
        <v/>
      </c>
      <c r="P13" s="20" t="str">
        <f>IF(Deelstromen!H7&gt;0,Deelstromen!H7+M13,"")</f>
        <v/>
      </c>
      <c r="Q13" s="16"/>
      <c r="R13" s="16"/>
      <c r="S13" s="16"/>
    </row>
    <row r="14" spans="6:19" x14ac:dyDescent="0.35">
      <c r="F14" s="5" t="s">
        <v>34</v>
      </c>
      <c r="G14" s="24">
        <v>6</v>
      </c>
      <c r="H14" s="29">
        <f>Deelstromen!F8/G14</f>
        <v>0</v>
      </c>
      <c r="I14" s="25">
        <f>Deelstromen!C8</f>
        <v>2</v>
      </c>
      <c r="J14" s="22">
        <f>12*I14*Deelstromen!G8/Deelstromen!B8</f>
        <v>0</v>
      </c>
      <c r="K14" s="20">
        <f t="shared" si="0"/>
        <v>100</v>
      </c>
      <c r="L14" s="20">
        <f t="shared" si="1"/>
        <v>3.15</v>
      </c>
      <c r="M14" s="20">
        <f>(K14+2*Deelstromen!L23*L14)/G14</f>
        <v>16.666666666666668</v>
      </c>
      <c r="N14" s="20" t="str">
        <f>IF(AND(Deelstromen!H8&gt;0,Deelstromen!G8&gt;0,Deelstromen!F8&gt;0),Deelstromen!H8+J14+H14,"")</f>
        <v/>
      </c>
      <c r="O14" s="20" t="str">
        <f>IF(AND(Deelstromen!H8&gt;0,Deelstromen!G8&gt;0),Deelstromen!H8+J14+M14,"")</f>
        <v/>
      </c>
      <c r="P14" s="20" t="str">
        <f>IF(Deelstromen!H8&gt;0,Deelstromen!H8+M14,"")</f>
        <v/>
      </c>
      <c r="Q14" s="16"/>
      <c r="R14" s="16"/>
      <c r="S14" s="16"/>
    </row>
    <row r="15" spans="6:19" x14ac:dyDescent="0.35">
      <c r="F15" s="5" t="s">
        <v>6</v>
      </c>
      <c r="G15" s="24">
        <v>4.5</v>
      </c>
      <c r="H15" s="29">
        <f>Deelstromen!F9/G15</f>
        <v>0</v>
      </c>
      <c r="I15" s="25">
        <f>Deelstromen!C9</f>
        <v>1</v>
      </c>
      <c r="J15" s="22">
        <f>12*I15*Deelstromen!G9/Deelstromen!B9</f>
        <v>0</v>
      </c>
      <c r="K15" s="20">
        <f t="shared" si="0"/>
        <v>100</v>
      </c>
      <c r="L15" s="20">
        <f t="shared" si="1"/>
        <v>3.15</v>
      </c>
      <c r="M15" s="20">
        <f>(K15+2*Deelstromen!L24*L15)/G15</f>
        <v>22.222222222222221</v>
      </c>
      <c r="N15" s="20" t="str">
        <f>IF(AND(Deelstromen!H9&gt;0,Deelstromen!G9&gt;0,Deelstromen!F9&gt;0),Deelstromen!H9+J15+H15,"")</f>
        <v/>
      </c>
      <c r="O15" s="20" t="str">
        <f>IF(AND(Deelstromen!H9&gt;0,Deelstromen!G9&gt;0),Deelstromen!H9+J15+M15,"")</f>
        <v/>
      </c>
      <c r="P15" s="20" t="str">
        <f>IF(Deelstromen!H9&gt;0,Deelstromen!H9+M15,"")</f>
        <v/>
      </c>
      <c r="Q15" s="16"/>
      <c r="R15" s="16"/>
      <c r="S15" s="16"/>
    </row>
    <row r="16" spans="6:19" x14ac:dyDescent="0.35">
      <c r="F16" s="5" t="s">
        <v>12</v>
      </c>
      <c r="G16" s="24">
        <v>6.4</v>
      </c>
      <c r="H16" s="29">
        <f>Deelstromen!F10/G16</f>
        <v>0</v>
      </c>
      <c r="I16" s="25">
        <f>Deelstromen!C10</f>
        <v>2</v>
      </c>
      <c r="J16" s="22">
        <f>12*I16*Deelstromen!G10/Deelstromen!B10</f>
        <v>0</v>
      </c>
      <c r="K16" s="20">
        <f t="shared" si="0"/>
        <v>100</v>
      </c>
      <c r="L16" s="20">
        <f t="shared" si="1"/>
        <v>3.15</v>
      </c>
      <c r="M16" s="20">
        <f>(K16+2*Deelstromen!L25*L16)/G16</f>
        <v>15.625</v>
      </c>
      <c r="N16" s="20" t="str">
        <f>IF(AND(Deelstromen!H10&gt;0,Deelstromen!G10&gt;0,Deelstromen!F10&gt;0),Deelstromen!H10+J16+H16,"")</f>
        <v/>
      </c>
      <c r="O16" s="20" t="str">
        <f>IF(AND(Deelstromen!H10&gt;0,Deelstromen!G10&gt;0),Deelstromen!H10+J16+M16,"")</f>
        <v/>
      </c>
      <c r="P16" s="20" t="str">
        <f>IF(Deelstromen!H10&gt;0,Deelstromen!H10+M16,"")</f>
        <v/>
      </c>
      <c r="Q16" s="16"/>
      <c r="R16" s="16"/>
      <c r="S16" s="16"/>
    </row>
    <row r="17" spans="6:19" x14ac:dyDescent="0.35">
      <c r="F17" s="5" t="s">
        <v>7</v>
      </c>
      <c r="G17" s="24">
        <v>3.6</v>
      </c>
      <c r="H17" s="29">
        <f>Deelstromen!F11/G17</f>
        <v>0</v>
      </c>
      <c r="I17" s="25">
        <f>Deelstromen!C11</f>
        <v>1</v>
      </c>
      <c r="J17" s="22">
        <f>12*I17*Deelstromen!G11/Deelstromen!B11</f>
        <v>0</v>
      </c>
      <c r="K17" s="20">
        <f t="shared" si="0"/>
        <v>100</v>
      </c>
      <c r="L17" s="20">
        <f t="shared" si="1"/>
        <v>3.15</v>
      </c>
      <c r="M17" s="20">
        <f>(K17+2*Deelstromen!L26*L17)/G17</f>
        <v>27.777777777777779</v>
      </c>
      <c r="N17" s="20" t="str">
        <f>IF(AND(Deelstromen!H11&gt;0,Deelstromen!G11&gt;0,Deelstromen!F11&gt;0),Deelstromen!H11+J17+H17,"")</f>
        <v/>
      </c>
      <c r="O17" s="20" t="str">
        <f>IF(AND(Deelstromen!H11&gt;0,Deelstromen!G11&gt;0),Deelstromen!H11+J17+M17,"")</f>
        <v/>
      </c>
      <c r="P17" s="20" t="str">
        <f>IF(Deelstromen!H11&gt;0,Deelstromen!H11+M17,"")</f>
        <v/>
      </c>
      <c r="Q17" s="16"/>
      <c r="R17" s="16"/>
      <c r="S17" s="16"/>
    </row>
    <row r="18" spans="6:19" x14ac:dyDescent="0.35">
      <c r="F18" s="5" t="s">
        <v>8</v>
      </c>
      <c r="G18" s="24">
        <v>9.9</v>
      </c>
      <c r="H18" s="29">
        <f>Deelstromen!F12/G18</f>
        <v>0</v>
      </c>
      <c r="I18" s="25">
        <f>Deelstromen!C12</f>
        <v>1</v>
      </c>
      <c r="J18" s="22">
        <f>12*I18*Deelstromen!G12/Deelstromen!B12</f>
        <v>0</v>
      </c>
      <c r="K18" s="20">
        <f t="shared" si="0"/>
        <v>100</v>
      </c>
      <c r="L18" s="20">
        <f t="shared" si="1"/>
        <v>3.15</v>
      </c>
      <c r="M18" s="20">
        <f>(K18+2*Deelstromen!L27*L18)/G18</f>
        <v>10.1010101010101</v>
      </c>
      <c r="N18" s="20" t="str">
        <f>IF(AND(Deelstromen!H12&gt;0,Deelstromen!G12&gt;0,Deelstromen!F12&gt;0),Deelstromen!H12+J18+H18,"")</f>
        <v/>
      </c>
      <c r="O18" s="20" t="str">
        <f>IF(AND(Deelstromen!H12&gt;0,Deelstromen!G12&gt;0),Deelstromen!H12+J18+M18,"")</f>
        <v/>
      </c>
      <c r="P18" s="20" t="str">
        <f>IF(Deelstromen!H12&gt;0,Deelstromen!H12+M18,"")</f>
        <v/>
      </c>
      <c r="Q18" s="16"/>
      <c r="R18" s="16"/>
      <c r="S18" s="16"/>
    </row>
    <row r="19" spans="6:19" x14ac:dyDescent="0.35">
      <c r="F19" s="5" t="s">
        <v>35</v>
      </c>
      <c r="G19" s="24">
        <v>2.7</v>
      </c>
      <c r="H19" s="29">
        <f>Deelstromen!F13/G19</f>
        <v>0</v>
      </c>
      <c r="I19" s="25">
        <f>Deelstromen!C13</f>
        <v>2</v>
      </c>
      <c r="J19" s="22">
        <f>12*I19*Deelstromen!G13/Deelstromen!B13</f>
        <v>0</v>
      </c>
      <c r="K19" s="20">
        <f t="shared" si="0"/>
        <v>100</v>
      </c>
      <c r="L19" s="20">
        <f t="shared" si="1"/>
        <v>3.15</v>
      </c>
      <c r="M19" s="20">
        <f>(K19+2*Deelstromen!L28*L19)/G19</f>
        <v>37.037037037037038</v>
      </c>
      <c r="N19" s="20" t="str">
        <f>IF(AND(Deelstromen!H13&gt;0,Deelstromen!G13&gt;0,Deelstromen!F13&gt;0),Deelstromen!H13+J19+H19,"")</f>
        <v/>
      </c>
      <c r="O19" s="20" t="str">
        <f>IF(AND(Deelstromen!H13&gt;0,Deelstromen!G13&gt;0),Deelstromen!H13+J19+M19,"")</f>
        <v/>
      </c>
      <c r="P19" s="20" t="str">
        <f>IF(Deelstromen!H13&gt;0,Deelstromen!H13+M19,"")</f>
        <v/>
      </c>
      <c r="Q19" s="16"/>
      <c r="R19" s="16"/>
      <c r="S19" s="16"/>
    </row>
    <row r="20" spans="6:19" x14ac:dyDescent="0.35">
      <c r="F20" s="5" t="s">
        <v>9</v>
      </c>
      <c r="G20" s="24">
        <v>14</v>
      </c>
      <c r="H20" s="29">
        <f>Deelstromen!F14/G20</f>
        <v>0</v>
      </c>
      <c r="I20" s="25">
        <f>Deelstromen!C14</f>
        <v>1</v>
      </c>
      <c r="J20" s="22">
        <f>12*I20*Deelstromen!G14/Deelstromen!B14</f>
        <v>0</v>
      </c>
      <c r="K20" s="20">
        <f t="shared" si="0"/>
        <v>100</v>
      </c>
      <c r="L20" s="20">
        <f t="shared" si="1"/>
        <v>3.15</v>
      </c>
      <c r="M20" s="20">
        <f>(K20+2*Deelstromen!L29*L20)/G20</f>
        <v>7.1428571428571432</v>
      </c>
      <c r="N20" s="20" t="str">
        <f>IF(AND(Deelstromen!H14&gt;0,Deelstromen!G14&gt;0,Deelstromen!F14&gt;0),Deelstromen!H14+J20+H20,"")</f>
        <v/>
      </c>
      <c r="O20" s="20" t="str">
        <f>IF(AND(Deelstromen!H14&gt;0,Deelstromen!G14&gt;0),Deelstromen!H14+J20+M20,"")</f>
        <v/>
      </c>
      <c r="P20" s="20" t="str">
        <f>IF(Deelstromen!H14&gt;0,Deelstromen!H14+M20,"")</f>
        <v/>
      </c>
      <c r="Q20" s="16"/>
      <c r="R20" s="16"/>
      <c r="S20" s="16"/>
    </row>
    <row r="21" spans="6:19" x14ac:dyDescent="0.35">
      <c r="F21" s="5" t="s">
        <v>29</v>
      </c>
      <c r="G21" s="24">
        <v>4.9000000000000004</v>
      </c>
      <c r="H21" s="29">
        <f>Deelstromen!F15/G21</f>
        <v>0</v>
      </c>
      <c r="I21" s="25">
        <f>Deelstromen!C15</f>
        <v>1</v>
      </c>
      <c r="J21" s="22">
        <f>12*I21*Deelstromen!G15/Deelstromen!B15</f>
        <v>0</v>
      </c>
      <c r="K21" s="20">
        <f t="shared" si="0"/>
        <v>100</v>
      </c>
      <c r="L21" s="20">
        <f t="shared" si="1"/>
        <v>3.15</v>
      </c>
      <c r="M21" s="20">
        <f>(K21+2*Deelstromen!L30*L21)/G21</f>
        <v>20.408163265306122</v>
      </c>
      <c r="N21" s="20" t="str">
        <f>IF(AND(Deelstromen!H15&gt;0,Deelstromen!G15&gt;0,Deelstromen!F15&gt;0),Deelstromen!H15+J21+H21,"")</f>
        <v/>
      </c>
      <c r="O21" s="20" t="str">
        <f>IF(AND(Deelstromen!H15&gt;0,Deelstromen!G15&gt;0),Deelstromen!H15+J21+M21,"")</f>
        <v/>
      </c>
      <c r="P21" s="20" t="str">
        <f>IF(Deelstromen!H15&gt;0,Deelstromen!H15+M21,"")</f>
        <v/>
      </c>
      <c r="Q21" s="16"/>
      <c r="R21" s="16"/>
      <c r="S21" s="16"/>
    </row>
    <row r="22" spans="6:19" x14ac:dyDescent="0.35">
      <c r="F22" s="5" t="s">
        <v>36</v>
      </c>
      <c r="G22" s="26">
        <v>7.4</v>
      </c>
      <c r="H22" s="30">
        <f>Deelstromen!F16/G22</f>
        <v>0</v>
      </c>
      <c r="I22" s="27">
        <f>Deelstromen!C16</f>
        <v>1</v>
      </c>
      <c r="J22" s="23">
        <f>12*I22*Deelstromen!G16/Deelstromen!B16</f>
        <v>0</v>
      </c>
      <c r="K22" s="21">
        <f t="shared" si="0"/>
        <v>100</v>
      </c>
      <c r="L22" s="21">
        <f t="shared" si="1"/>
        <v>3.15</v>
      </c>
      <c r="M22" s="21">
        <f>(K22+2*Deelstromen!L31*L22)/G22</f>
        <v>13.513513513513512</v>
      </c>
      <c r="N22" s="21" t="str">
        <f>IF(AND(Deelstromen!H16&gt;0,Deelstromen!G16&gt;0,Deelstromen!F16&gt;0),Deelstromen!H16+J22+H22,"")</f>
        <v/>
      </c>
      <c r="O22" s="21" t="str">
        <f>IF(AND(Deelstromen!H16&gt;0,Deelstromen!G16&gt;0),Deelstromen!H16+J22+M22,"")</f>
        <v/>
      </c>
      <c r="P22" s="21" t="str">
        <f>IF(Deelstromen!H16&gt;0,Deelstromen!H16+M22,"")</f>
        <v/>
      </c>
      <c r="Q22" s="18"/>
      <c r="R22" s="18"/>
      <c r="S22" s="18"/>
    </row>
    <row r="24" spans="6:19" x14ac:dyDescent="0.35">
      <c r="F24" s="54" t="s">
        <v>54</v>
      </c>
      <c r="G24" s="59">
        <v>100</v>
      </c>
    </row>
    <row r="25" spans="6:19" x14ac:dyDescent="0.35">
      <c r="F25" s="54" t="s">
        <v>55</v>
      </c>
      <c r="G25" s="59">
        <v>3.15</v>
      </c>
    </row>
  </sheetData>
  <sheetProtection algorithmName="SHA-512" hashValue="Hp4P+goSZHGSFYBB4z2OcZrfLOQF38es85zcDsuZ+uPV1V5n1sigjRZxqPWa0/3Y5mjVBdDOmggd4XuAdFPzDw==" saltValue="DrxPjAZXK42BgcsoJosPc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D7A7E-54A8-468D-84DD-FEFF241198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120A98DB-3AD0-45C0-88E0-FAC484E365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Ondertekening</vt:lpstr>
      <vt:lpstr>toelichting inschrijfformulier</vt:lpstr>
      <vt:lpstr>Deelstromen</vt:lpstr>
      <vt:lpstr>Rekenhulp deelstromen</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2023-06-28T15:11:16Z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