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codeName="ThisWorkbook" defaultThemeVersion="124226"/>
  <mc:AlternateContent xmlns:mc="http://schemas.openxmlformats.org/markup-compatibility/2006">
    <mc:Choice Requires="x15">
      <x15ac:absPath xmlns:x15ac="http://schemas.microsoft.com/office/spreadsheetml/2010/11/ac" url="https://beleidsplanning.sharepoint.com/Gedeelde  documenten/Algemeen/82 Regio Eindhoven aanb gft/5 Definitief aanbestedingsdocumenten/"/>
    </mc:Choice>
  </mc:AlternateContent>
  <xr:revisionPtr revIDLastSave="3" documentId="8_{9D0F3B7F-5484-44EC-BF94-15A1763590C2}" xr6:coauthVersionLast="47" xr6:coauthVersionMax="47" xr10:uidLastSave="{9EFE5D69-CA39-4266-BC6A-EEDBA0519411}"/>
  <bookViews>
    <workbookView xWindow="-108" yWindow="-108" windowWidth="23256" windowHeight="12456" tabRatio="874" xr2:uid="{00000000-000D-0000-FFFF-FFFF00000000}"/>
  </bookViews>
  <sheets>
    <sheet name="instructie voor invullen" sheetId="10" r:id="rId1"/>
    <sheet name="Perceel 1" sheetId="26" r:id="rId2"/>
    <sheet name="Perceel 2" sheetId="37" r:id="rId3"/>
    <sheet name="Perceel 3" sheetId="38" r:id="rId4"/>
    <sheet name="Perceel 4" sheetId="33" r:id="rId5"/>
    <sheet name="Perceel 5" sheetId="32" r:id="rId6"/>
    <sheet name="Perceel 6" sheetId="39" r:id="rId7"/>
    <sheet name="Meer verwerklocaties perc 1" sheetId="23" r:id="rId8"/>
    <sheet name="Meer verwerklocaties perc 2" sheetId="30" r:id="rId9"/>
    <sheet name="Meer verwerklocaties perc 3" sheetId="31" r:id="rId10"/>
    <sheet name="Meer verwerklocaties perc 4" sheetId="34" r:id="rId11"/>
    <sheet name="Meer verwerklocaties perc 5" sheetId="35" r:id="rId12"/>
    <sheet name="Meer verwerklocaties perc 6" sheetId="36" r:id="rId13"/>
  </sheets>
  <definedNames>
    <definedName name="_xlnm.Print_Area" localSheetId="1">'Perceel 1'!$A$1:$G$45</definedName>
    <definedName name="_xlnm.Print_Area" localSheetId="2">'Perceel 2'!$A$1:$G$44</definedName>
    <definedName name="_xlnm.Print_Area" localSheetId="3">'Perceel 3'!$A$1:$G$44</definedName>
    <definedName name="_xlnm.Print_Area" localSheetId="4">'Perceel 4'!$A$1:$G$44</definedName>
    <definedName name="_xlnm.Print_Area" localSheetId="5">'Perceel 5'!$A$1:$G$44</definedName>
    <definedName name="_xlnm.Print_Area" localSheetId="6">'Perceel 6'!$A$1:$G$44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8" i="39" l="1"/>
  <c r="D28" i="32"/>
  <c r="D33" i="33"/>
  <c r="D4" i="37"/>
  <c r="D26" i="37"/>
  <c r="D27" i="37"/>
  <c r="D28" i="37"/>
  <c r="D19" i="26"/>
  <c r="B23" i="26"/>
  <c r="D23" i="26"/>
  <c r="D15" i="26"/>
  <c r="D16" i="26"/>
  <c r="D17" i="26"/>
  <c r="D18" i="26"/>
  <c r="D20" i="26"/>
  <c r="D21" i="26"/>
  <c r="D22" i="26"/>
  <c r="D24" i="26"/>
  <c r="D25" i="26"/>
  <c r="D4" i="26"/>
  <c r="D3" i="26"/>
  <c r="D5" i="26"/>
  <c r="D6" i="26"/>
  <c r="D7" i="26"/>
  <c r="D8" i="26"/>
  <c r="D9" i="26"/>
  <c r="D10" i="26"/>
  <c r="D11" i="26"/>
  <c r="D12" i="26"/>
  <c r="D13" i="26"/>
  <c r="D26" i="26"/>
  <c r="D4" i="39"/>
  <c r="D26" i="39"/>
  <c r="D27" i="39"/>
  <c r="D3" i="33"/>
  <c r="D4" i="33"/>
  <c r="D26" i="33"/>
  <c r="D27" i="33"/>
  <c r="D27" i="38"/>
  <c r="D27" i="26"/>
  <c r="D3" i="39"/>
  <c r="D5" i="39"/>
  <c r="D6" i="39"/>
  <c r="D7" i="39"/>
  <c r="D8" i="39"/>
  <c r="D9" i="39"/>
  <c r="D10" i="39"/>
  <c r="D11" i="39"/>
  <c r="D12" i="39"/>
  <c r="D13" i="39"/>
  <c r="D15" i="39"/>
  <c r="D16" i="39"/>
  <c r="D17" i="39"/>
  <c r="D18" i="39"/>
  <c r="D19" i="39"/>
  <c r="D20" i="39"/>
  <c r="D21" i="39"/>
  <c r="D22" i="39"/>
  <c r="B23" i="39"/>
  <c r="D23" i="39"/>
  <c r="D24" i="39"/>
  <c r="D25" i="39"/>
  <c r="D33" i="39"/>
  <c r="D3" i="38"/>
  <c r="D4" i="38"/>
  <c r="D5" i="38"/>
  <c r="D6" i="38"/>
  <c r="D7" i="38"/>
  <c r="D8" i="38"/>
  <c r="D9" i="38"/>
  <c r="D10" i="38"/>
  <c r="D11" i="38"/>
  <c r="D12" i="38"/>
  <c r="D13" i="38"/>
  <c r="D15" i="38"/>
  <c r="D16" i="38"/>
  <c r="D17" i="38"/>
  <c r="D18" i="38"/>
  <c r="D19" i="38"/>
  <c r="D20" i="38"/>
  <c r="D21" i="38"/>
  <c r="D22" i="38"/>
  <c r="B23" i="38"/>
  <c r="D23" i="38"/>
  <c r="D24" i="38"/>
  <c r="D25" i="38"/>
  <c r="D26" i="38"/>
  <c r="D28" i="38"/>
  <c r="D33" i="38"/>
  <c r="D3" i="37"/>
  <c r="D5" i="37"/>
  <c r="D6" i="37"/>
  <c r="D7" i="37"/>
  <c r="D8" i="37"/>
  <c r="D9" i="37"/>
  <c r="D10" i="37"/>
  <c r="D11" i="37"/>
  <c r="D12" i="37"/>
  <c r="D13" i="37"/>
  <c r="D15" i="37"/>
  <c r="D16" i="37"/>
  <c r="D17" i="37"/>
  <c r="D18" i="37"/>
  <c r="D19" i="37"/>
  <c r="D20" i="37"/>
  <c r="D21" i="37"/>
  <c r="D22" i="37"/>
  <c r="B23" i="37"/>
  <c r="D23" i="37"/>
  <c r="D24" i="37"/>
  <c r="D25" i="37"/>
  <c r="D33" i="37"/>
  <c r="E6" i="36"/>
  <c r="E11" i="36" s="1"/>
  <c r="E7" i="36"/>
  <c r="E8" i="36"/>
  <c r="E9" i="36"/>
  <c r="C10" i="36"/>
  <c r="E6" i="35"/>
  <c r="E7" i="35"/>
  <c r="E8" i="35"/>
  <c r="E9" i="35"/>
  <c r="E11" i="35"/>
  <c r="C10" i="35"/>
  <c r="E6" i="34"/>
  <c r="E7" i="34"/>
  <c r="E8" i="34"/>
  <c r="E9" i="34"/>
  <c r="E11" i="34"/>
  <c r="C10" i="34"/>
  <c r="D5" i="33"/>
  <c r="D6" i="33"/>
  <c r="D7" i="33"/>
  <c r="D8" i="33"/>
  <c r="D9" i="33"/>
  <c r="D10" i="33"/>
  <c r="D11" i="33"/>
  <c r="D12" i="33"/>
  <c r="D13" i="33"/>
  <c r="D15" i="33"/>
  <c r="D16" i="33"/>
  <c r="D17" i="33"/>
  <c r="D18" i="33"/>
  <c r="D19" i="33"/>
  <c r="D20" i="33"/>
  <c r="D21" i="33"/>
  <c r="D22" i="33"/>
  <c r="B23" i="33"/>
  <c r="D23" i="33"/>
  <c r="D24" i="33"/>
  <c r="D25" i="33"/>
  <c r="D28" i="33"/>
  <c r="D3" i="32"/>
  <c r="D4" i="32"/>
  <c r="D5" i="32"/>
  <c r="D6" i="32"/>
  <c r="D7" i="32"/>
  <c r="D8" i="32"/>
  <c r="D9" i="32"/>
  <c r="D10" i="32"/>
  <c r="D11" i="32"/>
  <c r="D12" i="32"/>
  <c r="D13" i="32"/>
  <c r="D15" i="32"/>
  <c r="D16" i="32"/>
  <c r="D17" i="32"/>
  <c r="D18" i="32"/>
  <c r="D19" i="32"/>
  <c r="D20" i="32"/>
  <c r="D21" i="32"/>
  <c r="D22" i="32"/>
  <c r="D24" i="32" s="1"/>
  <c r="D25" i="32" s="1"/>
  <c r="D26" i="32" s="1"/>
  <c r="D27" i="32" s="1"/>
  <c r="D33" i="32" s="1"/>
  <c r="B23" i="32"/>
  <c r="D23" i="32" s="1"/>
  <c r="D28" i="26"/>
  <c r="D33" i="26"/>
  <c r="C10" i="31"/>
  <c r="E9" i="31"/>
  <c r="E8" i="31"/>
  <c r="E7" i="31"/>
  <c r="E6" i="31"/>
  <c r="E11" i="31"/>
  <c r="C10" i="30"/>
  <c r="E9" i="30"/>
  <c r="E8" i="30"/>
  <c r="E7" i="30"/>
  <c r="E6" i="30"/>
  <c r="E11" i="30"/>
  <c r="C10" i="23"/>
  <c r="E9" i="23"/>
  <c r="E8" i="23"/>
  <c r="E7" i="23"/>
  <c r="E6" i="23"/>
  <c r="E11" i="23"/>
</calcChain>
</file>

<file path=xl/sharedStrings.xml><?xml version="1.0" encoding="utf-8"?>
<sst xmlns="http://schemas.openxmlformats.org/spreadsheetml/2006/main" count="527" uniqueCount="116">
  <si>
    <t>Waarde</t>
  </si>
  <si>
    <t>Eenheid</t>
  </si>
  <si>
    <r>
      <t>kg CO</t>
    </r>
    <r>
      <rPr>
        <b/>
        <vertAlign val="subscript"/>
        <sz val="10"/>
        <rFont val="Arial"/>
        <family val="2"/>
      </rPr>
      <t>2</t>
    </r>
    <r>
      <rPr>
        <b/>
        <sz val="10"/>
        <rFont val="Arial"/>
        <family val="2"/>
      </rPr>
      <t>-equivalenten</t>
    </r>
  </si>
  <si>
    <t>km</t>
  </si>
  <si>
    <t>Bruto elektriciteitsverbruik</t>
  </si>
  <si>
    <t>kWh/ton GFT</t>
  </si>
  <si>
    <t>Aan het net geleverde elektriciteit</t>
  </si>
  <si>
    <t>Aan derden geleverde warmte</t>
  </si>
  <si>
    <t>MJ/ton GFT</t>
  </si>
  <si>
    <t>kg/ton GFT</t>
  </si>
  <si>
    <t>%</t>
  </si>
  <si>
    <t>Nm3/ton GFT</t>
  </si>
  <si>
    <r>
      <t>totaal aantal kg CO</t>
    </r>
    <r>
      <rPr>
        <sz val="8"/>
        <rFont val="Arial"/>
        <family val="2"/>
      </rPr>
      <t>2</t>
    </r>
  </si>
  <si>
    <t>Afzet residu voor verbranden in een AVI als percentage van de GFTaanvoer</t>
  </si>
  <si>
    <t>Afzet residu naar stort als percentage van de GFT aanvoer</t>
  </si>
  <si>
    <r>
      <t>Uit biogas gewonnen CO</t>
    </r>
    <r>
      <rPr>
        <vertAlign val="subscript"/>
        <sz val="10"/>
        <rFont val="Arial"/>
        <family val="2"/>
      </rPr>
      <t>2</t>
    </r>
    <r>
      <rPr>
        <sz val="10"/>
        <rFont val="Arial"/>
        <family val="2"/>
      </rPr>
      <t xml:space="preserve"> nuttig geleverd aan derden (bijvoorbeeld glastuinbouw)</t>
    </r>
  </si>
  <si>
    <t>Bruto aardgasverbruik</t>
  </si>
  <si>
    <t>Groen gas geleverd aan het leidingnetwerk met methaan gehalte van &gt;88%</t>
  </si>
  <si>
    <t>maximaal 15%</t>
  </si>
  <si>
    <t>Afzet residu naar biomassacentrale als percentage van de GFT aanvoer</t>
  </si>
  <si>
    <t>Adres verwerkingslocatie inschrijver:</t>
  </si>
  <si>
    <t>Datum:</t>
  </si>
  <si>
    <t>Inschrijver:</t>
  </si>
  <si>
    <t>Handtekening</t>
  </si>
  <si>
    <t>Getekend namens inschrijver door:</t>
  </si>
  <si>
    <t xml:space="preserve">let op! Retourafstand </t>
  </si>
  <si>
    <t xml:space="preserve">Afzet compost als precentage van totale GFT-compost: </t>
  </si>
  <si>
    <t>aan gemeenten (groenvoorziening)</t>
  </si>
  <si>
    <t>in potgrondsubstraten en aanvulgronden</t>
  </si>
  <si>
    <t>in samengestelde grondproducten</t>
  </si>
  <si>
    <t>in GWW-sector (aannemerij, wegenbouw)</t>
  </si>
  <si>
    <t>in veehouderij</t>
  </si>
  <si>
    <t>in overige sectoren</t>
  </si>
  <si>
    <t xml:space="preserve">in glastuinbouw en aan hovenier </t>
  </si>
  <si>
    <t>aan particulieren</t>
  </si>
  <si>
    <r>
      <t>Besparing CO</t>
    </r>
    <r>
      <rPr>
        <sz val="8"/>
        <rFont val="Arial"/>
        <family val="2"/>
      </rPr>
      <t>2</t>
    </r>
    <r>
      <rPr>
        <sz val="10"/>
        <rFont val="Arial"/>
        <family val="2"/>
      </rPr>
      <t xml:space="preserve"> compost, zonder correctie</t>
    </r>
  </si>
  <si>
    <t>Score voor  duurzaamheid (DS)</t>
  </si>
  <si>
    <t>totaal score: Inschrijfprijs (IP)</t>
  </si>
  <si>
    <t>u moet het tabblad of de tabbladen invullen van het perceel/de percelen waarop u in wilt schrijven, printen en getekend, gescand als pdf indienen</t>
  </si>
  <si>
    <r>
      <t>Bsparing CO</t>
    </r>
    <r>
      <rPr>
        <sz val="8"/>
        <rFont val="Arial"/>
        <family val="2"/>
      </rPr>
      <t>2</t>
    </r>
    <r>
      <rPr>
        <sz val="10"/>
        <rFont val="Arial"/>
        <family val="2"/>
      </rPr>
      <t xml:space="preserve"> compost na correctie bij &gt; 5% residu naar stort, AVI of biomassa</t>
    </r>
  </si>
  <si>
    <t>in landbouw (akkerbouw, vollegronds tuinbouw, boomteelt);</t>
  </si>
  <si>
    <t>Alleen in te vullen bij meerdere verwerkingslocaties voor perceel 1</t>
  </si>
  <si>
    <t>Adres verwerkingslocatie 1 inschrijver:</t>
  </si>
  <si>
    <t>Adres verwerkingslocatie 2 inschrijver:</t>
  </si>
  <si>
    <t>Adres verwerkingslocatie 3 (indien va toepassing) inschrijver:</t>
  </si>
  <si>
    <t>Adres verwerkingslocatie 4 (indien va toepassing) inschrijver:</t>
  </si>
  <si>
    <t>Alleen witte cellen in te vullen door aanbieder</t>
  </si>
  <si>
    <t>Inschrijf prijs IP  (twee decimalen achter de komma)</t>
  </si>
  <si>
    <t>gewogen inschrijfprijs per installatie</t>
  </si>
  <si>
    <t>Totaal:  dient 100,0% te zijn (één decimaal achter de komma)</t>
  </si>
  <si>
    <t>Omwille van de eenvoud en ter voorkoming van verdringing van bijvoorbeeld ander afval in de verwerkingsinstallatie, moeten bij het invullen van de inschrijfstaat de cijfers op installatieniveau worden overlegd. Met ‘cijfers op installatieniveau’ wordt bedoeld: de gemiddelde verwerkingssituatie die van toepassing is voor al het aangevoerde GFT op de verwerkingslocatie vanaf het moment dat het materiaal de weegbrug passeert tot en met de afvoer van de verschillende outputstromen.</t>
  </si>
  <si>
    <t>Verwerkingsprijs (VP) inclusief WBM, exlusief BTW</t>
  </si>
  <si>
    <t>Verwerkingsprijzen (VP) vult u in inclusief WBM, exclusief BTW.</t>
  </si>
  <si>
    <r>
      <t>Door middel van dit invulformulier berekent u zelf de score per perceel van uw inschrijving. Er zijn omrekenfactoren toegepast die ontleend zijn aan de actuele CO</t>
    </r>
    <r>
      <rPr>
        <vertAlign val="subscript"/>
        <sz val="11"/>
        <color theme="1"/>
        <rFont val="Calibri"/>
        <family val="2"/>
        <scheme val="minor"/>
      </rPr>
      <t>2</t>
    </r>
    <r>
      <rPr>
        <sz val="11"/>
        <color theme="1"/>
        <rFont val="Calibri"/>
        <family val="2"/>
        <scheme val="minor"/>
      </rPr>
      <t xml:space="preserve"> tool van de Vereniging Afvalbedrijven zoals deze beschikbaar was op 26-9-2018.</t>
    </r>
  </si>
  <si>
    <t xml:space="preserve">Formulier ter bepaling van gewogen gemiddelde van inschrijfprijs bij verwerking op meerdere locaties op een perceel </t>
  </si>
  <si>
    <r>
      <t>Waarden boven de 15% biomassa naar biomassacentrale worden</t>
    </r>
    <r>
      <rPr>
        <b/>
        <sz val="11"/>
        <color theme="1"/>
        <rFont val="Calibri"/>
        <family val="2"/>
        <scheme val="minor"/>
      </rPr>
      <t xml:space="preserve"> </t>
    </r>
    <r>
      <rPr>
        <sz val="11"/>
        <color theme="1"/>
        <rFont val="Calibri"/>
        <family val="2"/>
        <scheme val="minor"/>
      </rPr>
      <t>door de Aanbestedende dienst als ongewenst beschouwd. Bij invulling van meer dan 15% biomassa is uw inschrijving ongeldig.</t>
    </r>
  </si>
  <si>
    <t xml:space="preserve">kenmerk: bijlage inschrijfformulier perceel 1 </t>
  </si>
  <si>
    <t>kenmerk: bijlage formulier meerdere locaties voor Perceel 1</t>
  </si>
  <si>
    <r>
      <t xml:space="preserve">% van de aanvoer GFT  van perceel </t>
    </r>
    <r>
      <rPr>
        <sz val="11"/>
        <rFont val="Calibri"/>
        <family val="2"/>
        <scheme val="minor"/>
      </rPr>
      <t>1</t>
    </r>
  </si>
  <si>
    <r>
      <t>Gewogen gemiddelde inschrijfprijs op perceel</t>
    </r>
    <r>
      <rPr>
        <b/>
        <sz val="11"/>
        <rFont val="Calibri"/>
        <family val="2"/>
        <scheme val="minor"/>
      </rPr>
      <t xml:space="preserve"> 1</t>
    </r>
  </si>
  <si>
    <r>
      <t xml:space="preserve">% van de aanvoer GFT  van perceel </t>
    </r>
    <r>
      <rPr>
        <sz val="11"/>
        <rFont val="Calibri"/>
        <family val="2"/>
        <scheme val="minor"/>
      </rPr>
      <t>2</t>
    </r>
  </si>
  <si>
    <t>Alleen in te vullen bij meerdere verwerkingslocaties voor perceel 2</t>
  </si>
  <si>
    <r>
      <t>Gewogen gemiddelde inschrijfprijs op perceel</t>
    </r>
    <r>
      <rPr>
        <b/>
        <sz val="11"/>
        <rFont val="Calibri"/>
        <family val="2"/>
        <scheme val="minor"/>
      </rPr>
      <t xml:space="preserve"> 2</t>
    </r>
  </si>
  <si>
    <t>kenmerk: bijlage formulier meerdere locaties voor Perceel 2</t>
  </si>
  <si>
    <r>
      <t xml:space="preserve">% van de aanvoer GFT  van perceel </t>
    </r>
    <r>
      <rPr>
        <sz val="11"/>
        <rFont val="Calibri"/>
        <family val="2"/>
        <scheme val="minor"/>
      </rPr>
      <t>3</t>
    </r>
  </si>
  <si>
    <t>Alleen in te vullen bij meerdere verwerkingslocaties voor perceel 3</t>
  </si>
  <si>
    <r>
      <t>Gewogen gemiddelde inschrijfprijs op perceel</t>
    </r>
    <r>
      <rPr>
        <b/>
        <sz val="11"/>
        <rFont val="Calibri"/>
        <family val="2"/>
        <scheme val="minor"/>
      </rPr>
      <t xml:space="preserve"> 3</t>
    </r>
  </si>
  <si>
    <t>kenmerk: bijlage formulier meerdere locaties voor Perceel 3</t>
  </si>
  <si>
    <t>Toegerekende Transportprijs (TP)</t>
  </si>
  <si>
    <t>Let erop dat u jaarlijks vóór 1 maart moet rapporteren hoe u daadwerkelijk hebt gepresteerd en dat de aanbestedende dienst gerechtigd is dit te controleren of te laten controleren door een door haar ingeschakelde derde.</t>
  </si>
  <si>
    <r>
      <rPr>
        <b/>
        <sz val="11"/>
        <color theme="1"/>
        <rFont val="Calibri"/>
        <family val="2"/>
        <scheme val="minor"/>
      </rPr>
      <t>Perceel 1: Blink</t>
    </r>
    <r>
      <rPr>
        <sz val="11"/>
        <color theme="1"/>
        <rFont val="Calibri"/>
        <family val="2"/>
        <scheme val="minor"/>
      </rPr>
      <t>; alleen witte cellen in te vullen door aanbieder</t>
    </r>
  </si>
  <si>
    <t>Perceel 2 Cure, perceeladres Achtseweg Noord 33, 5651 GG Eindhoven</t>
  </si>
  <si>
    <t xml:space="preserve"> </t>
  </si>
  <si>
    <t>Op- en overslagprijs in € per ton gft-afval (indien van toepassing, indien niet van toepassing dan €0,-) (OP)</t>
  </si>
  <si>
    <t>Retourafstand (Inzamelvoertuig) tussen het aangegeven adres van dit perceel en de verwerkingslocatie (of op- en overslag locatie indien verwerkingslocatie &gt;35km van perceeladres is gelegen)</t>
  </si>
  <si>
    <t>Prijs transport in € per ton gft-afval uitgevoerd in opdracht van inschrijver vanaf het op- en overslaglocatie naar de verwerkingslocatie (indien van toepassing, indien niet van toepassing dan €0,-) (PT)</t>
  </si>
  <si>
    <t>Perceel 1 Blink, perceeladres Gerstdijk 1, 5704 RG Helmond</t>
  </si>
  <si>
    <t>let op! Retourafstand (max 70 km)</t>
  </si>
  <si>
    <t>Bij &gt;35km (enkele reis) tussen perceeladres en verwerkingslocatie dan ook op- en overslaglocatie (OP) aanbieden, evenals transport vanaf op- en overslaglocatie naar verwerkingslocatie (PT)</t>
  </si>
  <si>
    <t xml:space="preserve">Retourafstand (truck) tussen op- en overslag locatie en de verwerkingslocatie (indien van toepassing) </t>
  </si>
  <si>
    <t>Perceel 5 Waalre, perceeladres Kon. Julianalaan 19, 5582 JV Waalre</t>
  </si>
  <si>
    <r>
      <rPr>
        <b/>
        <sz val="11"/>
        <color theme="1"/>
        <rFont val="Calibri"/>
        <family val="2"/>
        <scheme val="minor"/>
      </rPr>
      <t>Perceel 5: Waalre</t>
    </r>
    <r>
      <rPr>
        <sz val="11"/>
        <color theme="1"/>
        <rFont val="Calibri"/>
        <family val="2"/>
        <scheme val="minor"/>
      </rPr>
      <t>; alleen witte cellen in te vullen door aanbieder</t>
    </r>
  </si>
  <si>
    <t>Perceel 4 Best, perceeladres Dorpsplein 2, 5683 GA Best</t>
  </si>
  <si>
    <t>Alleen in te vullen bij meerdere verwerkingslocaties voor perceel 4</t>
  </si>
  <si>
    <r>
      <t>Gewogen gemiddelde inschrijfprijs op perceel</t>
    </r>
    <r>
      <rPr>
        <b/>
        <sz val="11"/>
        <rFont val="Calibri"/>
        <family val="2"/>
        <scheme val="minor"/>
      </rPr>
      <t xml:space="preserve"> 4</t>
    </r>
  </si>
  <si>
    <t>kenmerk: bijlage formulier meerdere locaties voor Perceel 4</t>
  </si>
  <si>
    <t>Alleen in te vullen bij meerdere verwerkingslocaties voor perceel 5</t>
  </si>
  <si>
    <r>
      <t>Gewogen gemiddelde inschrijfprijs op perceel</t>
    </r>
    <r>
      <rPr>
        <b/>
        <sz val="11"/>
        <rFont val="Calibri"/>
        <family val="2"/>
        <scheme val="minor"/>
      </rPr>
      <t xml:space="preserve"> 5</t>
    </r>
  </si>
  <si>
    <t>kenmerk: bijlage formulier meerdere locaties voor Perceel 5</t>
  </si>
  <si>
    <t>Alleen in te vullen bij meerdere verwerkingslocaties voor perceel 6</t>
  </si>
  <si>
    <r>
      <t>Gewogen gemiddelde inschrijfprijs op perceel</t>
    </r>
    <r>
      <rPr>
        <b/>
        <sz val="11"/>
        <rFont val="Calibri"/>
        <family val="2"/>
        <scheme val="minor"/>
      </rPr>
      <t xml:space="preserve"> 6</t>
    </r>
  </si>
  <si>
    <t>kenmerk: bijlage formulier meerdere locaties voor Perceel 6</t>
  </si>
  <si>
    <r>
      <rPr>
        <b/>
        <sz val="11"/>
        <color theme="1"/>
        <rFont val="Calibri"/>
        <family val="2"/>
        <scheme val="minor"/>
      </rPr>
      <t>Perceel 2: Cure</t>
    </r>
    <r>
      <rPr>
        <sz val="11"/>
        <color theme="1"/>
        <rFont val="Calibri"/>
        <family val="2"/>
        <scheme val="minor"/>
      </rPr>
      <t>; alleen witte cellen in te vullen door aanbieder</t>
    </r>
  </si>
  <si>
    <r>
      <rPr>
        <b/>
        <sz val="11"/>
        <color theme="1"/>
        <rFont val="Calibri"/>
        <family val="2"/>
        <scheme val="minor"/>
      </rPr>
      <t>Perceel 3: Veldhoven</t>
    </r>
    <r>
      <rPr>
        <sz val="11"/>
        <color theme="1"/>
        <rFont val="Calibri"/>
        <family val="2"/>
        <scheme val="minor"/>
      </rPr>
      <t>; alleen witte cellen in te vullen door aanbieder</t>
    </r>
  </si>
  <si>
    <t>Perceel 3 Veldhoven, perceeladres Locht 100, 5504 RP Veldhoven</t>
  </si>
  <si>
    <t xml:space="preserve">kenmerk: bijlage inschrijfformulier perceel 2 </t>
  </si>
  <si>
    <t>kenmerk: bijlage inschrijfformulier perceel 5</t>
  </si>
  <si>
    <t>kenmerk: bijlage inschrijfformulier perceel 3</t>
  </si>
  <si>
    <r>
      <rPr>
        <b/>
        <sz val="11"/>
        <color theme="1"/>
        <rFont val="Calibri"/>
        <family val="2"/>
        <scheme val="minor"/>
      </rPr>
      <t>Perceel 6: De Kempengemeenten</t>
    </r>
    <r>
      <rPr>
        <sz val="11"/>
        <color theme="1"/>
        <rFont val="Calibri"/>
        <family val="2"/>
        <scheme val="minor"/>
      </rPr>
      <t>; alleen witte cellen in te vullen door aanbieder</t>
    </r>
  </si>
  <si>
    <t>Perceel 6 De Kempengemeenten, perceeladres Locht 100, 5504 RP Veldhoven</t>
  </si>
  <si>
    <t>kenmerk: bijlage inschrijfformulier perceel 6</t>
  </si>
  <si>
    <t>nvt voor dit perceel</t>
  </si>
  <si>
    <t>U kunt met meerdere verwerkingslocaties inschrijven op elk perceel, maar dan moet u voor elke verwerkingslocatie het formulier van het betreffende perceel opnieuw invullen en ondertekenen en aanvullend het formulier van tabblad 'Meer verwerkingslocaties perc....' invullen en ondertekenen.</t>
  </si>
  <si>
    <r>
      <rPr>
        <i/>
        <sz val="10"/>
        <rFont val="Arial"/>
        <family val="2"/>
      </rPr>
      <t xml:space="preserve">De transportafstanden dienen door de Inschrijver te worden opgegeven, op grond van de online routeplanner van Routenet (https://routenet.nl/?culture=nl). Als instellingen dienen de volgende waarden te worden gehanteerd (voertuig: Vrachtwagen </t>
    </r>
    <r>
      <rPr>
        <sz val="10"/>
        <rFont val="Arial"/>
        <family val="2"/>
      </rPr>
      <t>40T</t>
    </r>
    <r>
      <rPr>
        <i/>
        <sz val="10"/>
        <rFont val="Arial"/>
        <family val="2"/>
      </rPr>
      <t xml:space="preserve">, optimalisatie: optimaal, vermijden: veerpont). </t>
    </r>
    <r>
      <rPr>
        <i/>
        <sz val="10"/>
        <color theme="1"/>
        <rFont val="Arial"/>
        <family val="2"/>
      </rPr>
      <t>Afstanden worden bepaald met het adres van uw verwerkingslocatie ten opzichte van de in deze bijlage opgegeven adress</t>
    </r>
    <r>
      <rPr>
        <i/>
        <sz val="10"/>
        <rFont val="Arial"/>
        <family val="2"/>
      </rPr>
      <t>en)</t>
    </r>
    <r>
      <rPr>
        <i/>
        <sz val="10"/>
        <color theme="1"/>
        <rFont val="Arial"/>
        <family val="2"/>
      </rPr>
      <t xml:space="preserve">. </t>
    </r>
    <r>
      <rPr>
        <b/>
        <i/>
        <u/>
        <sz val="10"/>
        <color theme="1"/>
        <rFont val="Arial"/>
        <family val="2"/>
      </rPr>
      <t>Let op dat u de berekende afstand (enkele reis) moet vermenigvuldigen met 2 om zo de retourafstand te bepalen en in te vullen!</t>
    </r>
  </si>
  <si>
    <t>In de velden B15 t/m B22 kunt u aangeven welk aandeel van uw GFT compost wordt afgezet in de verschillende toepassingen zoals u dit jaarlijks doet voor uw BRL Keurcompost certificaat. Deze velden moeten opgeteld kleiner of gelijk aan 100% zijn. Veld B22 vult automatisch het totaalpercentage aan tot 100%. Is de waarde in veld B22 negatief, dan is uw inschrijving ongeldig.</t>
  </si>
  <si>
    <r>
      <t>let op dat u de retourafstand vrachtwagen 40ton in veld</t>
    </r>
    <r>
      <rPr>
        <sz val="11"/>
        <color rgb="FFFF0000"/>
        <rFont val="Calibri"/>
        <family val="2"/>
        <scheme val="minor"/>
      </rPr>
      <t xml:space="preserve"> </t>
    </r>
    <r>
      <rPr>
        <sz val="11"/>
        <color theme="1"/>
        <rFont val="Calibri"/>
        <family val="2"/>
        <scheme val="minor"/>
      </rPr>
      <t xml:space="preserve">B3 en B4 op de juiste wijze berekent, anders is uw inschrijving ongeldig. </t>
    </r>
  </si>
  <si>
    <r>
      <rPr>
        <b/>
        <sz val="11"/>
        <color theme="1"/>
        <rFont val="Calibri"/>
        <family val="2"/>
        <scheme val="minor"/>
      </rPr>
      <t>Perceel 4: Best</t>
    </r>
    <r>
      <rPr>
        <sz val="11"/>
        <color theme="1"/>
        <rFont val="Calibri"/>
        <family val="2"/>
        <scheme val="minor"/>
      </rPr>
      <t>; alleen witte cellen in te vullen door aanbieder</t>
    </r>
  </si>
  <si>
    <t>Adres op- en overslag locatie inschrijver (alleen indien van toepassing):</t>
  </si>
  <si>
    <t>kenmerk: bijlage inschrijfformulier perceel 4</t>
  </si>
  <si>
    <t>Geen op- en overslag (OP) aanbieden: de aanbestedende dienst heeft de betreffende cel geblokkerd, grijs gemaakt en hier €- ingevuld.
Wel Prijs transport (PT) aanbieden in €/ton gft</t>
  </si>
  <si>
    <t>Geen op- en overslag (OP) aanbieden: de aanbestedende dienst heeft de betreffende cel geblokkerd, grijs gemaakt en hier €- ingevuld.
Geen Prijs transport (PT) aanbieden: de aanbestedende dienst heeft de betreffende cel geblokkerd, grijs gemaakt en hier €- ingevuld.</t>
  </si>
  <si>
    <t>IP = DS + TP + VP + OP + PT</t>
  </si>
  <si>
    <t>let op! Cel B23 is uitkomst: 100- som (B15 t/m B22)</t>
  </si>
  <si>
    <t>% van de aanvoer GFT  van perceel 4</t>
  </si>
  <si>
    <t>% van de aanvoer GFT  van perceel 5</t>
  </si>
  <si>
    <t>% van de aanvoer GFT  van perceel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</si>
</sst>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0.0"/>
    <numFmt numFmtId="166" formatCode="0.0%"/>
    <numFmt numFmtId="167" formatCode="_ [$€-413]\ * #,##0.00_ ;_ [$€-413]\ * \-#,##0.00_ ;_ [$€-413]\ * &quot;-&quot;??_ ;_ @_ "/>
  </numFmts>
  <fonts count="22" x14ac:knownFonts="1">
    <font>
      <sz val="11"/>
      <color theme="1"/>
      <name val="Calibri"/>
      <family val="2"/>
      <scheme val="minor"/>
    </font>
    <font>
      <b/>
      <sz val="11"/>
      <color indexed="8"/>
      <name val="Calibri"/>
      <family val="2"/>
    </font>
    <font>
      <sz val="10"/>
      <name val="Arial"/>
      <family val="2"/>
    </font>
    <font>
      <b/>
      <sz val="10"/>
      <name val="Arial"/>
      <family val="2"/>
    </font>
    <font>
      <b/>
      <vertAlign val="subscript"/>
      <sz val="10"/>
      <name val="Arial"/>
      <family val="2"/>
    </font>
    <font>
      <vertAlign val="subscript"/>
      <sz val="10"/>
      <name val="Arial"/>
      <family val="2"/>
    </font>
    <font>
      <b/>
      <sz val="10"/>
      <name val="Arial"/>
      <family val="2"/>
    </font>
    <font>
      <sz val="8"/>
      <name val="Arial"/>
      <family val="2"/>
    </font>
    <font>
      <sz val="11"/>
      <color indexed="8"/>
      <name val="Calibri"/>
      <family val="2"/>
    </font>
    <font>
      <i/>
      <sz val="11"/>
      <color theme="1"/>
      <name val="Calibri"/>
      <family val="2"/>
      <scheme val="minor"/>
    </font>
    <font>
      <i/>
      <sz val="10"/>
      <color theme="1"/>
      <name val="Arial"/>
      <family val="2"/>
    </font>
    <font>
      <b/>
      <i/>
      <u/>
      <sz val="10"/>
      <color theme="1"/>
      <name val="Arial"/>
      <family val="2"/>
    </font>
    <font>
      <b/>
      <sz val="11"/>
      <color theme="1"/>
      <name val="Calibri"/>
      <family val="2"/>
      <scheme val="minor"/>
    </font>
    <font>
      <i/>
      <sz val="10"/>
      <name val="Arial"/>
      <family val="2"/>
    </font>
    <font>
      <sz val="11"/>
      <color theme="1"/>
      <name val="Calibri"/>
      <family val="2"/>
      <scheme val="minor"/>
    </font>
    <font>
      <sz val="11"/>
      <name val="Calibri"/>
      <family val="2"/>
      <scheme val="minor"/>
    </font>
    <font>
      <sz val="10"/>
      <color theme="1"/>
      <name val="Calibri"/>
      <family val="2"/>
      <scheme val="minor"/>
    </font>
    <font>
      <sz val="8"/>
      <color theme="1"/>
      <name val="Calibri"/>
      <family val="2"/>
      <scheme val="minor"/>
    </font>
    <font>
      <sz val="11"/>
      <color rgb="FFFF0000"/>
      <name val="Calibri"/>
      <family val="2"/>
      <scheme val="minor"/>
    </font>
    <font>
      <vertAlign val="subscript"/>
      <sz val="11"/>
      <color theme="1"/>
      <name val="Calibri"/>
      <family val="2"/>
      <scheme val="minor"/>
    </font>
    <font>
      <b/>
      <sz val="11"/>
      <name val="Calibri"/>
      <family val="2"/>
      <scheme val="minor"/>
    </font>
    <font>
      <b/>
      <i/>
      <sz val="10"/>
      <name val="Arial"/>
      <family val="2"/>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44" fontId="8" fillId="0" borderId="0" applyFont="0" applyFill="0" applyBorder="0" applyAlignment="0" applyProtection="0"/>
    <xf numFmtId="9" fontId="14" fillId="0" borderId="0" applyFont="0" applyFill="0" applyBorder="0" applyAlignment="0" applyProtection="0"/>
  </cellStyleXfs>
  <cellXfs count="176">
    <xf numFmtId="0" fontId="0" fillId="0" borderId="0" xfId="0"/>
    <xf numFmtId="0" fontId="0" fillId="2" borderId="0" xfId="0" applyFill="1"/>
    <xf numFmtId="0" fontId="0" fillId="4" borderId="0" xfId="0" applyFill="1"/>
    <xf numFmtId="0" fontId="0" fillId="2" borderId="0" xfId="0" applyFill="1" applyProtection="1">
      <protection locked="0"/>
    </xf>
    <xf numFmtId="10" fontId="0" fillId="0" borderId="0" xfId="2" applyNumberFormat="1" applyFont="1"/>
    <xf numFmtId="166" fontId="0" fillId="6" borderId="1" xfId="0" applyNumberFormat="1" applyFill="1" applyBorder="1"/>
    <xf numFmtId="44" fontId="0" fillId="6" borderId="1" xfId="0" applyNumberFormat="1" applyFill="1" applyBorder="1"/>
    <xf numFmtId="166" fontId="12" fillId="6" borderId="32" xfId="0" applyNumberFormat="1" applyFont="1" applyFill="1" applyBorder="1"/>
    <xf numFmtId="44" fontId="12" fillId="6" borderId="33" xfId="0" applyNumberFormat="1" applyFont="1" applyFill="1" applyBorder="1"/>
    <xf numFmtId="167" fontId="0" fillId="6" borderId="29" xfId="0" applyNumberFormat="1" applyFill="1" applyBorder="1"/>
    <xf numFmtId="167" fontId="0" fillId="6" borderId="30" xfId="0" applyNumberFormat="1" applyFill="1" applyBorder="1"/>
    <xf numFmtId="0" fontId="0" fillId="2" borderId="10" xfId="0" applyFill="1" applyBorder="1" applyProtection="1">
      <protection locked="0"/>
    </xf>
    <xf numFmtId="0" fontId="0" fillId="2" borderId="11" xfId="0" applyFill="1" applyBorder="1" applyProtection="1">
      <protection locked="0"/>
    </xf>
    <xf numFmtId="0" fontId="1" fillId="3" borderId="1" xfId="0" applyFont="1" applyFill="1" applyBorder="1" applyProtection="1">
      <protection locked="0"/>
    </xf>
    <xf numFmtId="0" fontId="0" fillId="3" borderId="1" xfId="0" applyFill="1" applyBorder="1" applyProtection="1">
      <protection locked="0"/>
    </xf>
    <xf numFmtId="0" fontId="0" fillId="0" borderId="0" xfId="0" applyProtection="1">
      <protection locked="0"/>
    </xf>
    <xf numFmtId="2" fontId="0" fillId="0" borderId="0" xfId="0" applyNumberFormat="1" applyProtection="1">
      <protection locked="0"/>
    </xf>
    <xf numFmtId="165" fontId="2" fillId="4" borderId="1" xfId="0" applyNumberFormat="1" applyFont="1" applyFill="1" applyBorder="1" applyAlignment="1" applyProtection="1">
      <alignment vertical="center"/>
      <protection locked="0"/>
    </xf>
    <xf numFmtId="165" fontId="2" fillId="2" borderId="1" xfId="0" applyNumberFormat="1"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0" fillId="0" borderId="1" xfId="0" applyBorder="1" applyProtection="1">
      <protection locked="0"/>
    </xf>
    <xf numFmtId="44" fontId="0" fillId="2" borderId="1" xfId="1" applyFont="1" applyFill="1" applyBorder="1" applyProtection="1">
      <protection locked="0"/>
    </xf>
    <xf numFmtId="0" fontId="0" fillId="4" borderId="8" xfId="0" applyFill="1" applyBorder="1" applyProtection="1">
      <protection locked="0"/>
    </xf>
    <xf numFmtId="0" fontId="0" fillId="4" borderId="12" xfId="0" applyFill="1" applyBorder="1" applyProtection="1">
      <protection locked="0"/>
    </xf>
    <xf numFmtId="0" fontId="0" fillId="4" borderId="9" xfId="0" applyFill="1" applyBorder="1" applyProtection="1">
      <protection locked="0"/>
    </xf>
    <xf numFmtId="44" fontId="0" fillId="4" borderId="12" xfId="0" applyNumberFormat="1" applyFill="1" applyBorder="1" applyProtection="1">
      <protection locked="0"/>
    </xf>
    <xf numFmtId="44" fontId="0" fillId="4" borderId="9" xfId="0" applyNumberFormat="1" applyFill="1" applyBorder="1" applyProtection="1">
      <protection locked="0"/>
    </xf>
    <xf numFmtId="0" fontId="0" fillId="4" borderId="13" xfId="0"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7"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7" xfId="0" applyFill="1" applyBorder="1" applyAlignment="1" applyProtection="1">
      <alignment vertical="center"/>
      <protection locked="0"/>
    </xf>
    <xf numFmtId="0" fontId="3" fillId="3" borderId="1" xfId="0" applyFont="1" applyFill="1" applyBorder="1" applyAlignment="1">
      <alignment horizontal="center" textRotation="90"/>
    </xf>
    <xf numFmtId="0" fontId="3" fillId="3" borderId="1" xfId="0" applyFont="1" applyFill="1" applyBorder="1" applyAlignment="1">
      <alignment horizontal="center" textRotation="90" wrapText="1"/>
    </xf>
    <xf numFmtId="0" fontId="2" fillId="3" borderId="1" xfId="0" applyFont="1" applyFill="1" applyBorder="1" applyAlignment="1">
      <alignment vertical="center"/>
    </xf>
    <xf numFmtId="0" fontId="2" fillId="3" borderId="1" xfId="0" applyFont="1" applyFill="1" applyBorder="1" applyAlignment="1">
      <alignment horizontal="center" vertical="center"/>
    </xf>
    <xf numFmtId="2" fontId="2" fillId="3" borderId="1" xfId="0" applyNumberFormat="1" applyFont="1" applyFill="1" applyBorder="1" applyAlignment="1">
      <alignment vertical="center"/>
    </xf>
    <xf numFmtId="0" fontId="2" fillId="3" borderId="18" xfId="0" applyFont="1" applyFill="1" applyBorder="1" applyAlignment="1">
      <alignment vertical="center"/>
    </xf>
    <xf numFmtId="0" fontId="2" fillId="5" borderId="18" xfId="0" applyFont="1" applyFill="1" applyBorder="1" applyAlignment="1">
      <alignment vertical="center"/>
    </xf>
    <xf numFmtId="0" fontId="2" fillId="3" borderId="18" xfId="0" applyFont="1" applyFill="1" applyBorder="1" applyAlignment="1">
      <alignment horizontal="center" vertical="center"/>
    </xf>
    <xf numFmtId="2" fontId="2" fillId="3" borderId="18" xfId="0" applyNumberFormat="1" applyFont="1" applyFill="1" applyBorder="1" applyAlignment="1">
      <alignment vertical="center"/>
    </xf>
    <xf numFmtId="0" fontId="0" fillId="2" borderId="13" xfId="0" applyFill="1" applyBorder="1" applyAlignment="1">
      <alignment horizontal="left"/>
    </xf>
    <xf numFmtId="0" fontId="0" fillId="2" borderId="17" xfId="0" applyFill="1" applyBorder="1" applyAlignment="1">
      <alignment horizontal="left"/>
    </xf>
    <xf numFmtId="0" fontId="0" fillId="5" borderId="0" xfId="0" applyFill="1"/>
    <xf numFmtId="0" fontId="2" fillId="3" borderId="20" xfId="0" applyFont="1" applyFill="1" applyBorder="1" applyAlignment="1">
      <alignment vertical="center"/>
    </xf>
    <xf numFmtId="0" fontId="2" fillId="3" borderId="19" xfId="0" applyFont="1" applyFill="1" applyBorder="1" applyAlignment="1">
      <alignment horizontal="right" vertical="center"/>
    </xf>
    <xf numFmtId="0" fontId="2" fillId="3" borderId="21" xfId="0" applyFont="1" applyFill="1" applyBorder="1" applyAlignment="1">
      <alignment horizontal="center" vertical="center"/>
    </xf>
    <xf numFmtId="2" fontId="2" fillId="3" borderId="22" xfId="0" applyNumberFormat="1"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horizontal="right" vertical="center"/>
    </xf>
    <xf numFmtId="2" fontId="2" fillId="3" borderId="5" xfId="0" applyNumberFormat="1" applyFont="1" applyFill="1" applyBorder="1" applyAlignment="1">
      <alignment vertical="center"/>
    </xf>
    <xf numFmtId="0" fontId="3" fillId="3" borderId="7" xfId="0" applyFont="1" applyFill="1" applyBorder="1" applyAlignment="1">
      <alignment vertical="center"/>
    </xf>
    <xf numFmtId="164" fontId="3" fillId="3" borderId="6" xfId="0" applyNumberFormat="1" applyFont="1" applyFill="1" applyBorder="1"/>
    <xf numFmtId="0" fontId="0" fillId="5" borderId="9" xfId="0" applyFill="1" applyBorder="1"/>
    <xf numFmtId="0" fontId="0" fillId="6" borderId="23" xfId="0" applyFill="1" applyBorder="1"/>
    <xf numFmtId="0" fontId="12" fillId="6" borderId="31" xfId="0" applyFont="1" applyFill="1" applyBorder="1"/>
    <xf numFmtId="0" fontId="0" fillId="6" borderId="25" xfId="0" applyFill="1" applyBorder="1" applyAlignment="1">
      <alignment vertical="center"/>
    </xf>
    <xf numFmtId="0" fontId="0" fillId="6" borderId="27" xfId="0" applyFill="1" applyBorder="1" applyAlignment="1">
      <alignment vertical="center"/>
    </xf>
    <xf numFmtId="44" fontId="0" fillId="4" borderId="1" xfId="0" applyNumberFormat="1" applyFill="1" applyBorder="1" applyProtection="1">
      <protection locked="0"/>
    </xf>
    <xf numFmtId="0" fontId="0" fillId="4" borderId="38" xfId="0" applyFill="1" applyBorder="1" applyAlignment="1">
      <alignment horizontal="center"/>
    </xf>
    <xf numFmtId="0" fontId="0" fillId="4" borderId="34" xfId="0" applyFill="1" applyBorder="1"/>
    <xf numFmtId="0" fontId="0" fillId="4" borderId="38" xfId="0" applyFill="1" applyBorder="1" applyAlignment="1">
      <alignment horizontal="center" vertical="top"/>
    </xf>
    <xf numFmtId="0" fontId="0" fillId="4" borderId="27" xfId="0" applyFill="1" applyBorder="1" applyAlignment="1">
      <alignment horizontal="center" vertical="top"/>
    </xf>
    <xf numFmtId="0" fontId="16" fillId="0" borderId="0" xfId="0" applyFont="1" applyAlignment="1">
      <alignment vertical="center"/>
    </xf>
    <xf numFmtId="0" fontId="17" fillId="0" borderId="0" xfId="0" applyFont="1" applyAlignment="1">
      <alignment vertical="center"/>
    </xf>
    <xf numFmtId="0" fontId="0" fillId="4" borderId="15" xfId="0" applyFill="1" applyBorder="1" applyAlignment="1" applyProtection="1">
      <alignment vertical="center"/>
      <protection locked="0"/>
    </xf>
    <xf numFmtId="9" fontId="0" fillId="4" borderId="1" xfId="2" applyFont="1" applyFill="1" applyBorder="1" applyProtection="1">
      <protection locked="0"/>
    </xf>
    <xf numFmtId="164" fontId="6" fillId="3" borderId="1" xfId="0" applyNumberFormat="1" applyFont="1" applyFill="1" applyBorder="1"/>
    <xf numFmtId="167" fontId="12" fillId="6" borderId="39" xfId="0" applyNumberFormat="1" applyFont="1" applyFill="1" applyBorder="1"/>
    <xf numFmtId="0" fontId="0" fillId="6" borderId="0" xfId="0" applyFill="1"/>
    <xf numFmtId="0" fontId="3" fillId="3" borderId="15" xfId="0" applyFont="1" applyFill="1" applyBorder="1"/>
    <xf numFmtId="0" fontId="0" fillId="6" borderId="12" xfId="0" applyFill="1" applyBorder="1"/>
    <xf numFmtId="0" fontId="0" fillId="6" borderId="14" xfId="0" applyFill="1" applyBorder="1" applyAlignment="1">
      <alignment vertical="center"/>
    </xf>
    <xf numFmtId="0" fontId="0" fillId="6" borderId="19" xfId="0" applyFill="1" applyBorder="1" applyAlignment="1">
      <alignment vertical="center"/>
    </xf>
    <xf numFmtId="0" fontId="0" fillId="6" borderId="36" xfId="0" applyFill="1" applyBorder="1"/>
    <xf numFmtId="0" fontId="0" fillId="6" borderId="1" xfId="0" applyFill="1" applyBorder="1"/>
    <xf numFmtId="0" fontId="0" fillId="6" borderId="40" xfId="0" applyFill="1" applyBorder="1"/>
    <xf numFmtId="0" fontId="0" fillId="6" borderId="41" xfId="0" applyFill="1" applyBorder="1"/>
    <xf numFmtId="0" fontId="0" fillId="6" borderId="35" xfId="0" applyFill="1" applyBorder="1"/>
    <xf numFmtId="0" fontId="0" fillId="6" borderId="44" xfId="0" applyFill="1" applyBorder="1" applyAlignment="1">
      <alignment vertical="top" wrapText="1"/>
    </xf>
    <xf numFmtId="0" fontId="0" fillId="6" borderId="45" xfId="0" applyFill="1" applyBorder="1" applyAlignment="1">
      <alignment vertical="top" wrapText="1"/>
    </xf>
    <xf numFmtId="0" fontId="0" fillId="0" borderId="46" xfId="0" applyBorder="1" applyProtection="1">
      <protection locked="0"/>
    </xf>
    <xf numFmtId="9" fontId="0" fillId="4" borderId="46" xfId="2" applyFont="1" applyFill="1" applyBorder="1" applyProtection="1">
      <protection locked="0"/>
    </xf>
    <xf numFmtId="44" fontId="0" fillId="4" borderId="46" xfId="0" applyNumberFormat="1" applyFill="1" applyBorder="1" applyProtection="1">
      <protection locked="0"/>
    </xf>
    <xf numFmtId="167" fontId="0" fillId="6" borderId="47" xfId="0" applyNumberFormat="1" applyFill="1" applyBorder="1"/>
    <xf numFmtId="0" fontId="12" fillId="6" borderId="32" xfId="0" applyFont="1" applyFill="1" applyBorder="1"/>
    <xf numFmtId="0" fontId="3" fillId="3" borderId="15" xfId="0" applyFont="1" applyFill="1" applyBorder="1" applyAlignment="1">
      <alignment wrapText="1"/>
    </xf>
    <xf numFmtId="0" fontId="2" fillId="3" borderId="1" xfId="0" applyFont="1" applyFill="1" applyBorder="1" applyAlignment="1">
      <alignment vertical="center" wrapText="1"/>
    </xf>
    <xf numFmtId="0" fontId="6" fillId="3" borderId="8" xfId="0" applyFont="1" applyFill="1" applyBorder="1" applyProtection="1">
      <protection locked="0"/>
    </xf>
    <xf numFmtId="0" fontId="21" fillId="7" borderId="1" xfId="0" applyFont="1" applyFill="1" applyBorder="1" applyAlignment="1">
      <alignment vertical="top" wrapText="1"/>
    </xf>
    <xf numFmtId="44" fontId="0" fillId="5" borderId="1" xfId="1" applyFont="1" applyFill="1" applyBorder="1" applyProtection="1"/>
    <xf numFmtId="165" fontId="2" fillId="5" borderId="1" xfId="0" applyNumberFormat="1" applyFont="1" applyFill="1" applyBorder="1" applyAlignment="1">
      <alignment vertical="center"/>
    </xf>
    <xf numFmtId="0" fontId="0" fillId="2" borderId="1" xfId="0" applyFill="1" applyBorder="1"/>
    <xf numFmtId="0" fontId="1" fillId="3" borderId="18" xfId="0" applyFont="1" applyFill="1" applyBorder="1" applyProtection="1">
      <protection locked="0"/>
    </xf>
    <xf numFmtId="0" fontId="0" fillId="3" borderId="18" xfId="0" applyFill="1" applyBorder="1" applyProtection="1">
      <protection locked="0"/>
    </xf>
    <xf numFmtId="0" fontId="6" fillId="3" borderId="13" xfId="0" applyFont="1" applyFill="1" applyBorder="1" applyProtection="1">
      <protection locked="0"/>
    </xf>
    <xf numFmtId="164" fontId="6" fillId="3" borderId="18" xfId="0" applyNumberFormat="1" applyFont="1" applyFill="1" applyBorder="1"/>
    <xf numFmtId="0" fontId="0" fillId="2" borderId="14" xfId="0" applyFill="1" applyBorder="1" applyProtection="1">
      <protection locked="0"/>
    </xf>
    <xf numFmtId="0" fontId="0" fillId="2" borderId="17" xfId="0" applyFill="1" applyBorder="1" applyProtection="1">
      <protection locked="0"/>
    </xf>
    <xf numFmtId="0" fontId="12" fillId="0" borderId="0" xfId="0" applyFont="1" applyProtection="1">
      <protection locked="0"/>
    </xf>
    <xf numFmtId="0" fontId="0" fillId="0" borderId="19" xfId="0" applyBorder="1" applyAlignment="1">
      <alignment horizontal="left" wrapText="1"/>
    </xf>
    <xf numFmtId="0" fontId="0" fillId="0" borderId="28" xfId="0" applyBorder="1" applyAlignment="1">
      <alignment horizontal="left" wrapText="1"/>
    </xf>
    <xf numFmtId="0" fontId="10" fillId="0" borderId="38" xfId="0" applyFont="1" applyBorder="1" applyAlignment="1">
      <alignment horizontal="left" vertical="center" wrapText="1"/>
    </xf>
    <xf numFmtId="0" fontId="9" fillId="0" borderId="0" xfId="0" applyFont="1" applyAlignment="1">
      <alignment wrapText="1"/>
    </xf>
    <xf numFmtId="0" fontId="9" fillId="0" borderId="34" xfId="0" applyFont="1" applyBorder="1" applyAlignment="1">
      <alignment wrapText="1"/>
    </xf>
    <xf numFmtId="0" fontId="9" fillId="0" borderId="38" xfId="0" applyFont="1" applyBorder="1" applyAlignment="1">
      <alignment wrapText="1"/>
    </xf>
    <xf numFmtId="0" fontId="12" fillId="4" borderId="35" xfId="0" applyFont="1" applyFill="1" applyBorder="1" applyAlignment="1">
      <alignment horizontal="left" vertical="top" wrapText="1"/>
    </xf>
    <xf numFmtId="0" fontId="12" fillId="0" borderId="36" xfId="0" applyFont="1" applyBorder="1" applyAlignment="1">
      <alignment horizontal="left" vertical="top" wrapText="1"/>
    </xf>
    <xf numFmtId="0" fontId="12" fillId="0" borderId="37" xfId="0" applyFont="1" applyBorder="1" applyAlignment="1">
      <alignment horizontal="left" vertical="top" wrapText="1"/>
    </xf>
    <xf numFmtId="0" fontId="12" fillId="4" borderId="38" xfId="0" applyFont="1" applyFill="1" applyBorder="1" applyAlignment="1">
      <alignment horizontal="left" vertical="top" wrapText="1"/>
    </xf>
    <xf numFmtId="0" fontId="12" fillId="0" borderId="0" xfId="0" applyFont="1" applyAlignment="1">
      <alignment horizontal="left" vertical="top" wrapText="1"/>
    </xf>
    <xf numFmtId="0" fontId="12" fillId="0" borderId="34" xfId="0" applyFont="1" applyBorder="1" applyAlignment="1">
      <alignment horizontal="left" vertical="top" wrapText="1"/>
    </xf>
    <xf numFmtId="0" fontId="12" fillId="0" borderId="38" xfId="0" applyFont="1" applyBorder="1" applyAlignment="1">
      <alignment horizontal="left" vertical="top" wrapText="1"/>
    </xf>
    <xf numFmtId="0" fontId="0" fillId="4" borderId="0" xfId="0" applyFill="1" applyAlignment="1">
      <alignment vertical="center" wrapText="1"/>
    </xf>
    <xf numFmtId="0" fontId="0" fillId="0" borderId="0" xfId="0" applyAlignment="1">
      <alignment wrapText="1"/>
    </xf>
    <xf numFmtId="0" fontId="0" fillId="0" borderId="34" xfId="0" applyBorder="1" applyAlignment="1">
      <alignment wrapText="1"/>
    </xf>
    <xf numFmtId="0" fontId="15" fillId="4" borderId="0" xfId="0" applyFont="1" applyFill="1" applyAlignment="1">
      <alignment horizontal="left" wrapText="1"/>
    </xf>
    <xf numFmtId="0" fontId="15" fillId="4" borderId="34" xfId="0" applyFont="1" applyFill="1" applyBorder="1" applyAlignment="1">
      <alignment horizontal="left" wrapText="1"/>
    </xf>
    <xf numFmtId="0" fontId="0" fillId="4" borderId="0" xfId="0" applyFill="1" applyAlignment="1">
      <alignment horizontal="left" vertical="center" wrapText="1"/>
    </xf>
    <xf numFmtId="0" fontId="0" fillId="4" borderId="34" xfId="0" applyFill="1" applyBorder="1" applyAlignment="1">
      <alignment horizontal="left" vertical="center" wrapText="1"/>
    </xf>
    <xf numFmtId="0" fontId="0" fillId="4" borderId="0" xfId="0" applyFill="1" applyAlignment="1">
      <alignment wrapText="1"/>
    </xf>
    <xf numFmtId="0" fontId="0" fillId="4" borderId="34" xfId="0" applyFill="1" applyBorder="1" applyAlignment="1">
      <alignment wrapText="1"/>
    </xf>
    <xf numFmtId="0" fontId="0" fillId="0" borderId="0" xfId="0" applyAlignment="1">
      <alignment horizontal="left" wrapText="1"/>
    </xf>
    <xf numFmtId="0" fontId="0" fillId="0" borderId="34" xfId="0" applyBorder="1" applyAlignment="1">
      <alignment horizontal="left" wrapText="1"/>
    </xf>
    <xf numFmtId="0" fontId="0" fillId="0" borderId="38" xfId="0" applyBorder="1" applyAlignment="1">
      <alignment horizontal="left" wrapText="1"/>
    </xf>
    <xf numFmtId="0" fontId="0" fillId="2" borderId="15" xfId="0" applyFill="1" applyBorder="1" applyAlignment="1" applyProtection="1">
      <alignment horizontal="left" wrapText="1"/>
      <protection locked="0"/>
    </xf>
    <xf numFmtId="0" fontId="0" fillId="2" borderId="16" xfId="0" applyFill="1" applyBorder="1" applyAlignment="1" applyProtection="1">
      <alignment horizontal="left" wrapText="1"/>
      <protection locked="0"/>
    </xf>
    <xf numFmtId="0" fontId="0" fillId="2" borderId="7" xfId="0" applyFill="1" applyBorder="1" applyAlignment="1" applyProtection="1">
      <alignment horizontal="left" wrapText="1"/>
      <protection locked="0"/>
    </xf>
    <xf numFmtId="0" fontId="0" fillId="2" borderId="13" xfId="0"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17" xfId="0" applyFill="1" applyBorder="1" applyAlignment="1" applyProtection="1">
      <alignment horizontal="left" vertical="top" wrapText="1"/>
      <protection locked="0"/>
    </xf>
    <xf numFmtId="0" fontId="0" fillId="2" borderId="15" xfId="0" applyFill="1" applyBorder="1" applyAlignment="1" applyProtection="1">
      <alignment horizontal="left" vertical="top" wrapText="1"/>
      <protection locked="0"/>
    </xf>
    <xf numFmtId="0" fontId="0" fillId="2" borderId="16"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0" fillId="2" borderId="8" xfId="0" applyFill="1" applyBorder="1" applyAlignment="1" applyProtection="1">
      <alignment horizontal="left" wrapText="1"/>
      <protection locked="0"/>
    </xf>
    <xf numFmtId="0" fontId="0" fillId="2" borderId="12" xfId="0" applyFill="1" applyBorder="1" applyAlignment="1" applyProtection="1">
      <alignment horizontal="left" wrapText="1"/>
      <protection locked="0"/>
    </xf>
    <xf numFmtId="0" fontId="0" fillId="2" borderId="9" xfId="0" applyFill="1" applyBorder="1" applyAlignment="1" applyProtection="1">
      <alignment horizontal="left" wrapText="1"/>
      <protection locked="0"/>
    </xf>
    <xf numFmtId="0" fontId="12" fillId="2" borderId="13" xfId="0" applyFont="1" applyFill="1" applyBorder="1" applyAlignment="1" applyProtection="1">
      <alignment horizontal="left" wrapText="1"/>
      <protection locked="0"/>
    </xf>
    <xf numFmtId="0" fontId="12" fillId="2" borderId="14" xfId="0" applyFont="1" applyFill="1" applyBorder="1" applyAlignment="1" applyProtection="1">
      <alignment horizontal="left" wrapText="1"/>
      <protection locked="0"/>
    </xf>
    <xf numFmtId="0" fontId="0" fillId="2" borderId="8" xfId="0" applyFill="1" applyBorder="1"/>
    <xf numFmtId="0" fontId="0" fillId="0" borderId="9" xfId="0" applyBorder="1"/>
    <xf numFmtId="0" fontId="0" fillId="2" borderId="8" xfId="0" applyFill="1" applyBorder="1" applyAlignment="1">
      <alignment horizontal="left"/>
    </xf>
    <xf numFmtId="0" fontId="0" fillId="2" borderId="9" xfId="0" applyFill="1" applyBorder="1" applyAlignment="1">
      <alignment horizontal="left"/>
    </xf>
    <xf numFmtId="0" fontId="0" fillId="2" borderId="13" xfId="0" applyFill="1" applyBorder="1" applyAlignment="1">
      <alignment horizontal="left" wrapText="1"/>
    </xf>
    <xf numFmtId="0" fontId="0" fillId="2" borderId="17" xfId="0" applyFill="1" applyBorder="1" applyAlignment="1">
      <alignment horizontal="left"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0" fillId="2" borderId="15" xfId="0" applyFill="1" applyBorder="1" applyAlignment="1">
      <alignment horizontal="left" wrapText="1"/>
    </xf>
    <xf numFmtId="0" fontId="0" fillId="2" borderId="7" xfId="0" applyFill="1" applyBorder="1" applyAlignment="1">
      <alignment horizontal="left" wrapText="1"/>
    </xf>
    <xf numFmtId="0" fontId="2" fillId="3" borderId="8" xfId="0" applyFont="1" applyFill="1" applyBorder="1" applyAlignment="1">
      <alignment horizontal="left" vertical="center"/>
    </xf>
    <xf numFmtId="0" fontId="2" fillId="3" borderId="12" xfId="0" applyFont="1" applyFill="1" applyBorder="1" applyAlignment="1">
      <alignment horizontal="left" vertical="center"/>
    </xf>
    <xf numFmtId="0" fontId="2" fillId="3" borderId="9" xfId="0" applyFont="1" applyFill="1" applyBorder="1" applyAlignment="1">
      <alignment horizontal="left" vertical="center"/>
    </xf>
    <xf numFmtId="0" fontId="12" fillId="5" borderId="8" xfId="0" applyFont="1" applyFill="1" applyBorder="1" applyAlignment="1">
      <alignment wrapText="1"/>
    </xf>
    <xf numFmtId="0" fontId="3" fillId="3" borderId="43" xfId="0" applyFont="1" applyFill="1" applyBorder="1"/>
    <xf numFmtId="0" fontId="0" fillId="0" borderId="48" xfId="0" applyBorder="1"/>
    <xf numFmtId="0" fontId="12" fillId="2" borderId="0" xfId="0" applyFont="1" applyFill="1" applyAlignment="1" applyProtection="1">
      <alignment horizontal="left" wrapText="1"/>
      <protection locked="0"/>
    </xf>
    <xf numFmtId="0" fontId="12" fillId="2" borderId="16" xfId="0" applyFont="1" applyFill="1" applyBorder="1" applyAlignment="1" applyProtection="1">
      <alignment horizontal="left" wrapText="1"/>
      <protection locked="0"/>
    </xf>
    <xf numFmtId="0" fontId="15" fillId="0" borderId="36" xfId="0" applyFont="1" applyBorder="1" applyProtection="1">
      <protection locked="0"/>
    </xf>
    <xf numFmtId="0" fontId="15" fillId="0" borderId="36" xfId="0" applyFont="1" applyBorder="1"/>
    <xf numFmtId="0" fontId="0" fillId="4" borderId="43" xfId="0" applyFill="1" applyBorder="1" applyAlignment="1" applyProtection="1">
      <alignment horizontal="center"/>
      <protection locked="0"/>
    </xf>
    <xf numFmtId="0" fontId="0" fillId="4" borderId="41" xfId="0" applyFill="1" applyBorder="1" applyAlignment="1" applyProtection="1">
      <alignment horizontal="center"/>
      <protection locked="0"/>
    </xf>
    <xf numFmtId="0" fontId="0" fillId="4" borderId="42" xfId="0" applyFill="1" applyBorder="1" applyAlignment="1" applyProtection="1">
      <alignment horizontal="center"/>
      <protection locked="0"/>
    </xf>
    <xf numFmtId="44" fontId="0" fillId="4" borderId="8" xfId="0" applyNumberFormat="1" applyFill="1" applyBorder="1" applyAlignment="1" applyProtection="1">
      <alignment horizontal="center"/>
      <protection locked="0"/>
    </xf>
    <xf numFmtId="44" fontId="0" fillId="4" borderId="12" xfId="0" applyNumberFormat="1" applyFill="1" applyBorder="1" applyAlignment="1" applyProtection="1">
      <alignment horizontal="center"/>
      <protection locked="0"/>
    </xf>
    <xf numFmtId="44" fontId="0" fillId="4" borderId="24" xfId="0" applyNumberFormat="1" applyFill="1" applyBorder="1" applyAlignment="1" applyProtection="1">
      <alignment horizontal="center"/>
      <protection locked="0"/>
    </xf>
    <xf numFmtId="0" fontId="0" fillId="4" borderId="8"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24" xfId="0" applyFill="1" applyBorder="1" applyAlignment="1" applyProtection="1">
      <alignment horizontal="center"/>
      <protection locked="0"/>
    </xf>
    <xf numFmtId="0" fontId="0" fillId="4" borderId="13" xfId="0" applyFill="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26" xfId="0" applyFill="1" applyBorder="1" applyAlignment="1" applyProtection="1">
      <alignment horizontal="center" vertical="center"/>
      <protection locked="0"/>
    </xf>
    <xf numFmtId="0" fontId="0" fillId="4" borderId="20" xfId="0" applyFill="1" applyBorder="1" applyAlignment="1" applyProtection="1">
      <alignment horizontal="center" vertical="center"/>
      <protection locked="0"/>
    </xf>
    <xf numFmtId="0" fontId="0" fillId="4" borderId="19" xfId="0" applyFill="1" applyBorder="1" applyAlignment="1" applyProtection="1">
      <alignment horizontal="center" vertical="center"/>
      <protection locked="0"/>
    </xf>
    <xf numFmtId="0" fontId="0" fillId="4" borderId="28" xfId="0" applyFill="1" applyBorder="1" applyAlignment="1" applyProtection="1">
      <alignment horizontal="center" vertical="center"/>
      <protection locked="0"/>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520065</xdr:colOff>
      <xdr:row>0</xdr:row>
      <xdr:rowOff>152400</xdr:rowOff>
    </xdr:from>
    <xdr:to>
      <xdr:col>16</xdr:col>
      <xdr:colOff>1415415</xdr:colOff>
      <xdr:row>0</xdr:row>
      <xdr:rowOff>937239</xdr:rowOff>
    </xdr:to>
    <xdr:pic>
      <xdr:nvPicPr>
        <xdr:cNvPr id="2" name="Afbeelding 1">
          <a:extLst>
            <a:ext uri="{FF2B5EF4-FFF2-40B4-BE49-F238E27FC236}">
              <a16:creationId xmlns:a16="http://schemas.microsoft.com/office/drawing/2014/main" id="{BA56D28D-873E-46D9-9DFC-0305B261C2A8}"/>
            </a:ext>
          </a:extLst>
        </xdr:cNvPr>
        <xdr:cNvPicPr>
          <a:picLocks noChangeAspect="1"/>
        </xdr:cNvPicPr>
      </xdr:nvPicPr>
      <xdr:blipFill>
        <a:blip xmlns:r="http://schemas.openxmlformats.org/officeDocument/2006/relationships" r:embed="rId1"/>
        <a:stretch>
          <a:fillRect/>
        </a:stretch>
      </xdr:blipFill>
      <xdr:spPr>
        <a:xfrm>
          <a:off x="10677525" y="152400"/>
          <a:ext cx="1504950" cy="784839"/>
        </a:xfrm>
        <a:prstGeom prst="rect">
          <a:avLst/>
        </a:prstGeom>
      </xdr:spPr>
    </xdr:pic>
    <xdr:clientData/>
  </xdr:twoCellAnchor>
  <xdr:twoCellAnchor editAs="oneCell">
    <xdr:from>
      <xdr:col>18</xdr:col>
      <xdr:colOff>0</xdr:colOff>
      <xdr:row>3</xdr:row>
      <xdr:rowOff>0</xdr:rowOff>
    </xdr:from>
    <xdr:to>
      <xdr:col>18</xdr:col>
      <xdr:colOff>304800</xdr:colOff>
      <xdr:row>3</xdr:row>
      <xdr:rowOff>304800</xdr:rowOff>
    </xdr:to>
    <xdr:sp macro="" textlink="">
      <xdr:nvSpPr>
        <xdr:cNvPr id="1026" name="AutoShape 2" descr="OLAZ">
          <a:extLst>
            <a:ext uri="{FF2B5EF4-FFF2-40B4-BE49-F238E27FC236}">
              <a16:creationId xmlns:a16="http://schemas.microsoft.com/office/drawing/2014/main" id="{FEFF89F9-4CFB-4C3B-A2E2-0229F18109AC}"/>
            </a:ext>
          </a:extLst>
        </xdr:cNvPr>
        <xdr:cNvSpPr>
          <a:spLocks noChangeAspect="1" noChangeArrowheads="1"/>
        </xdr:cNvSpPr>
      </xdr:nvSpPr>
      <xdr:spPr bwMode="auto">
        <a:xfrm>
          <a:off x="13152120" y="105156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rgb="FFFF0000"/>
    <pageSetUpPr fitToPage="1"/>
  </sheetPr>
  <dimension ref="A1:Q19"/>
  <sheetViews>
    <sheetView tabSelected="1" zoomScale="110" zoomScaleNormal="110" workbookViewId="0">
      <selection activeCell="A8" sqref="A8:Q10"/>
    </sheetView>
  </sheetViews>
  <sheetFormatPr defaultRowHeight="14.4" x14ac:dyDescent="0.3"/>
  <cols>
    <col min="4" max="4" width="23.6640625" customWidth="1"/>
    <col min="17" max="17" width="25.6640625" customWidth="1"/>
    <col min="19" max="19" width="14.6640625" customWidth="1"/>
  </cols>
  <sheetData>
    <row r="1" spans="1:17" ht="83.25" customHeight="1" x14ac:dyDescent="0.3">
      <c r="A1" s="108"/>
      <c r="B1" s="109"/>
      <c r="C1" s="109"/>
      <c r="D1" s="109"/>
      <c r="E1" s="109"/>
      <c r="F1" s="109"/>
      <c r="G1" s="109"/>
      <c r="H1" s="109"/>
      <c r="I1" s="109"/>
      <c r="J1" s="109"/>
      <c r="K1" s="109"/>
      <c r="L1" s="109"/>
      <c r="M1" s="109"/>
      <c r="N1" s="109"/>
      <c r="O1" s="109"/>
      <c r="P1" s="109"/>
      <c r="Q1" s="110"/>
    </row>
    <row r="2" spans="1:17" ht="52.5" hidden="1" customHeight="1" x14ac:dyDescent="0.3">
      <c r="A2" s="111"/>
      <c r="B2" s="112"/>
      <c r="C2" s="112"/>
      <c r="D2" s="112"/>
      <c r="E2" s="112"/>
      <c r="F2" s="112"/>
      <c r="G2" s="112"/>
      <c r="H2" s="112"/>
      <c r="I2" s="112"/>
      <c r="J2" s="112"/>
      <c r="K2" s="112"/>
      <c r="L2" s="112"/>
      <c r="M2" s="112"/>
      <c r="N2" s="112"/>
      <c r="O2" s="112"/>
      <c r="P2" s="112"/>
      <c r="Q2" s="113"/>
    </row>
    <row r="3" spans="1:17" ht="15" hidden="1" customHeight="1" x14ac:dyDescent="0.3">
      <c r="A3" s="114"/>
      <c r="B3" s="112"/>
      <c r="C3" s="112"/>
      <c r="D3" s="112"/>
      <c r="E3" s="112"/>
      <c r="F3" s="112"/>
      <c r="G3" s="112"/>
      <c r="H3" s="112"/>
      <c r="I3" s="112"/>
      <c r="J3" s="112"/>
      <c r="K3" s="112"/>
      <c r="L3" s="112"/>
      <c r="M3" s="112"/>
      <c r="N3" s="112"/>
      <c r="O3" s="112"/>
      <c r="P3" s="112"/>
      <c r="Q3" s="113"/>
    </row>
    <row r="4" spans="1:17" ht="37.200000000000003" customHeight="1" x14ac:dyDescent="0.3">
      <c r="A4" s="126" t="s">
        <v>53</v>
      </c>
      <c r="B4" s="124"/>
      <c r="C4" s="124"/>
      <c r="D4" s="124"/>
      <c r="E4" s="124"/>
      <c r="F4" s="124"/>
      <c r="G4" s="124"/>
      <c r="H4" s="124"/>
      <c r="I4" s="124"/>
      <c r="J4" s="124"/>
      <c r="K4" s="124"/>
      <c r="L4" s="124"/>
      <c r="M4" s="124"/>
      <c r="N4" s="124"/>
      <c r="O4" s="124"/>
      <c r="P4" s="124"/>
      <c r="Q4" s="125"/>
    </row>
    <row r="5" spans="1:17" x14ac:dyDescent="0.3">
      <c r="A5" s="61">
        <v>1</v>
      </c>
      <c r="B5" s="2" t="s">
        <v>38</v>
      </c>
      <c r="C5" s="2"/>
      <c r="D5" s="2"/>
      <c r="E5" s="2"/>
      <c r="F5" s="2"/>
      <c r="G5" s="2"/>
      <c r="H5" s="2"/>
      <c r="I5" s="2"/>
      <c r="J5" s="2"/>
      <c r="K5" s="2"/>
      <c r="L5" s="2"/>
      <c r="M5" s="2"/>
      <c r="N5" s="2"/>
      <c r="O5" s="2"/>
      <c r="P5" s="2"/>
      <c r="Q5" s="62"/>
    </row>
    <row r="6" spans="1:17" ht="30" customHeight="1" x14ac:dyDescent="0.3">
      <c r="A6" s="61"/>
      <c r="B6" s="122" t="s">
        <v>102</v>
      </c>
      <c r="C6" s="122"/>
      <c r="D6" s="122"/>
      <c r="E6" s="122"/>
      <c r="F6" s="122"/>
      <c r="G6" s="122"/>
      <c r="H6" s="122"/>
      <c r="I6" s="122"/>
      <c r="J6" s="122"/>
      <c r="K6" s="122"/>
      <c r="L6" s="122"/>
      <c r="M6" s="122"/>
      <c r="N6" s="122"/>
      <c r="O6" s="122"/>
      <c r="P6" s="122"/>
      <c r="Q6" s="123"/>
    </row>
    <row r="7" spans="1:17" x14ac:dyDescent="0.3">
      <c r="A7" s="61">
        <v>2</v>
      </c>
      <c r="B7" s="2" t="s">
        <v>105</v>
      </c>
      <c r="C7" s="2"/>
      <c r="D7" s="2"/>
      <c r="E7" s="2"/>
      <c r="F7" s="2"/>
      <c r="G7" s="2"/>
      <c r="H7" s="2"/>
      <c r="I7" s="2"/>
      <c r="J7" s="2"/>
      <c r="K7" s="2"/>
      <c r="L7" s="2"/>
      <c r="M7" s="2"/>
      <c r="N7" s="2"/>
      <c r="O7" s="2"/>
      <c r="P7" s="2"/>
      <c r="Q7" s="62"/>
    </row>
    <row r="8" spans="1:17" x14ac:dyDescent="0.3">
      <c r="A8" s="104" t="s">
        <v>103</v>
      </c>
      <c r="B8" s="105"/>
      <c r="C8" s="105"/>
      <c r="D8" s="105"/>
      <c r="E8" s="105"/>
      <c r="F8" s="105"/>
      <c r="G8" s="105"/>
      <c r="H8" s="105"/>
      <c r="I8" s="105"/>
      <c r="J8" s="105"/>
      <c r="K8" s="105"/>
      <c r="L8" s="105"/>
      <c r="M8" s="105"/>
      <c r="N8" s="105"/>
      <c r="O8" s="105"/>
      <c r="P8" s="105"/>
      <c r="Q8" s="106"/>
    </row>
    <row r="9" spans="1:17" x14ac:dyDescent="0.3">
      <c r="A9" s="107"/>
      <c r="B9" s="105"/>
      <c r="C9" s="105"/>
      <c r="D9" s="105"/>
      <c r="E9" s="105"/>
      <c r="F9" s="105"/>
      <c r="G9" s="105"/>
      <c r="H9" s="105"/>
      <c r="I9" s="105"/>
      <c r="J9" s="105"/>
      <c r="K9" s="105"/>
      <c r="L9" s="105"/>
      <c r="M9" s="105"/>
      <c r="N9" s="105"/>
      <c r="O9" s="105"/>
      <c r="P9" s="105"/>
      <c r="Q9" s="106"/>
    </row>
    <row r="10" spans="1:17" ht="27.75" customHeight="1" x14ac:dyDescent="0.3">
      <c r="A10" s="107"/>
      <c r="B10" s="105"/>
      <c r="C10" s="105"/>
      <c r="D10" s="105"/>
      <c r="E10" s="105"/>
      <c r="F10" s="105"/>
      <c r="G10" s="105"/>
      <c r="H10" s="105"/>
      <c r="I10" s="105"/>
      <c r="J10" s="105"/>
      <c r="K10" s="105"/>
      <c r="L10" s="105"/>
      <c r="M10" s="105"/>
      <c r="N10" s="105"/>
      <c r="O10" s="105"/>
      <c r="P10" s="105"/>
      <c r="Q10" s="106"/>
    </row>
    <row r="11" spans="1:17" ht="31.5" customHeight="1" x14ac:dyDescent="0.3">
      <c r="A11" s="63">
        <v>3</v>
      </c>
      <c r="B11" s="120" t="s">
        <v>55</v>
      </c>
      <c r="C11" s="120"/>
      <c r="D11" s="120"/>
      <c r="E11" s="120"/>
      <c r="F11" s="120"/>
      <c r="G11" s="120"/>
      <c r="H11" s="120"/>
      <c r="I11" s="120"/>
      <c r="J11" s="120"/>
      <c r="K11" s="120"/>
      <c r="L11" s="120"/>
      <c r="M11" s="120"/>
      <c r="N11" s="120"/>
      <c r="O11" s="120"/>
      <c r="P11" s="120"/>
      <c r="Q11" s="121"/>
    </row>
    <row r="12" spans="1:17" ht="28.5" customHeight="1" x14ac:dyDescent="0.3">
      <c r="A12" s="63">
        <v>4</v>
      </c>
      <c r="B12" s="115" t="s">
        <v>104</v>
      </c>
      <c r="C12" s="116"/>
      <c r="D12" s="116"/>
      <c r="E12" s="116"/>
      <c r="F12" s="116"/>
      <c r="G12" s="116"/>
      <c r="H12" s="116"/>
      <c r="I12" s="116"/>
      <c r="J12" s="116"/>
      <c r="K12" s="116"/>
      <c r="L12" s="116"/>
      <c r="M12" s="116"/>
      <c r="N12" s="116"/>
      <c r="O12" s="116"/>
      <c r="P12" s="116"/>
      <c r="Q12" s="117"/>
    </row>
    <row r="13" spans="1:17" ht="29.25" customHeight="1" x14ac:dyDescent="0.3">
      <c r="A13" s="63">
        <v>5</v>
      </c>
      <c r="B13" s="118" t="s">
        <v>69</v>
      </c>
      <c r="C13" s="118"/>
      <c r="D13" s="118"/>
      <c r="E13" s="118"/>
      <c r="F13" s="118"/>
      <c r="G13" s="118"/>
      <c r="H13" s="118"/>
      <c r="I13" s="118"/>
      <c r="J13" s="118"/>
      <c r="K13" s="118"/>
      <c r="L13" s="118"/>
      <c r="M13" s="118"/>
      <c r="N13" s="118"/>
      <c r="O13" s="118"/>
      <c r="P13" s="118"/>
      <c r="Q13" s="119"/>
    </row>
    <row r="14" spans="1:17" ht="45.75" customHeight="1" x14ac:dyDescent="0.3">
      <c r="A14" s="63">
        <v>6</v>
      </c>
      <c r="B14" s="124" t="s">
        <v>50</v>
      </c>
      <c r="C14" s="124"/>
      <c r="D14" s="124"/>
      <c r="E14" s="124"/>
      <c r="F14" s="124"/>
      <c r="G14" s="124"/>
      <c r="H14" s="124"/>
      <c r="I14" s="124"/>
      <c r="J14" s="124"/>
      <c r="K14" s="124"/>
      <c r="L14" s="124"/>
      <c r="M14" s="124"/>
      <c r="N14" s="124"/>
      <c r="O14" s="124"/>
      <c r="P14" s="124"/>
      <c r="Q14" s="125"/>
    </row>
    <row r="15" spans="1:17" ht="15.75" customHeight="1" thickBot="1" x14ac:dyDescent="0.35">
      <c r="A15" s="64">
        <v>7</v>
      </c>
      <c r="B15" s="102" t="s">
        <v>52</v>
      </c>
      <c r="C15" s="102"/>
      <c r="D15" s="102"/>
      <c r="E15" s="102"/>
      <c r="F15" s="102"/>
      <c r="G15" s="102"/>
      <c r="H15" s="102"/>
      <c r="I15" s="102"/>
      <c r="J15" s="102"/>
      <c r="K15" s="102"/>
      <c r="L15" s="102"/>
      <c r="M15" s="102"/>
      <c r="N15" s="102"/>
      <c r="O15" s="102"/>
      <c r="P15" s="102"/>
      <c r="Q15" s="103"/>
    </row>
    <row r="17" spans="2:2" x14ac:dyDescent="0.3">
      <c r="B17" s="65"/>
    </row>
    <row r="18" spans="2:2" x14ac:dyDescent="0.3">
      <c r="B18" s="66"/>
    </row>
    <row r="19" spans="2:2" x14ac:dyDescent="0.3">
      <c r="B19" s="66"/>
    </row>
  </sheetData>
  <sheetProtection algorithmName="SHA-512" hashValue="VCllUy/PKZSguJIkoqd8Y7RAzactO/ZaVIwngKlM3eg3BiDyvuwQCWCGRx8G2jEkgQ2ud+6/sZzHrc+VH+XQhQ==" saltValue="S24GSQoRUMTq9Qy4Zuif4A==" spinCount="100000" sheet="1" objects="1" scenarios="1"/>
  <mergeCells count="9">
    <mergeCell ref="B15:Q15"/>
    <mergeCell ref="A8:Q10"/>
    <mergeCell ref="A1:Q3"/>
    <mergeCell ref="B12:Q12"/>
    <mergeCell ref="B13:Q13"/>
    <mergeCell ref="B11:Q11"/>
    <mergeCell ref="B6:Q6"/>
    <mergeCell ref="B14:Q14"/>
    <mergeCell ref="A4:Q4"/>
  </mergeCells>
  <pageMargins left="0.7" right="0.7" top="0.75" bottom="0.75" header="0.3" footer="0.3"/>
  <pageSetup paperSize="9" scale="71" fitToHeight="0" orientation="landscape"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E9139-5A3D-4DC9-AC7E-ED85498F0893}">
  <sheetPr codeName="Blad10"/>
  <dimension ref="A1:E18"/>
  <sheetViews>
    <sheetView workbookViewId="0">
      <selection activeCell="C13" sqref="C13:E17"/>
    </sheetView>
  </sheetViews>
  <sheetFormatPr defaultRowHeight="14.4" x14ac:dyDescent="0.3"/>
  <cols>
    <col min="1" max="1" width="52.33203125" customWidth="1"/>
    <col min="2" max="2" width="57.5546875" customWidth="1"/>
    <col min="3" max="3" width="10.33203125" customWidth="1"/>
    <col min="4" max="4" width="24.44140625" customWidth="1"/>
    <col min="5" max="5" width="12.5546875" customWidth="1"/>
  </cols>
  <sheetData>
    <row r="1" spans="1:5" x14ac:dyDescent="0.3">
      <c r="A1" t="s">
        <v>54</v>
      </c>
    </row>
    <row r="2" spans="1:5" x14ac:dyDescent="0.3">
      <c r="A2" t="s">
        <v>46</v>
      </c>
    </row>
    <row r="4" spans="1:5" ht="15" thickBot="1" x14ac:dyDescent="0.35"/>
    <row r="5" spans="1:5" ht="77.7" customHeight="1" thickBot="1" x14ac:dyDescent="0.35">
      <c r="A5" s="80" t="s">
        <v>65</v>
      </c>
      <c r="B5" s="76"/>
      <c r="C5" s="81" t="s">
        <v>64</v>
      </c>
      <c r="D5" s="81" t="s">
        <v>47</v>
      </c>
      <c r="E5" s="82" t="s">
        <v>48</v>
      </c>
    </row>
    <row r="6" spans="1:5" x14ac:dyDescent="0.3">
      <c r="A6" s="78" t="s">
        <v>42</v>
      </c>
      <c r="B6" s="83"/>
      <c r="C6" s="84"/>
      <c r="D6" s="85"/>
      <c r="E6" s="86">
        <f>C6*D6</f>
        <v>0</v>
      </c>
    </row>
    <row r="7" spans="1:5" x14ac:dyDescent="0.3">
      <c r="A7" s="56" t="s">
        <v>43</v>
      </c>
      <c r="B7" s="21"/>
      <c r="C7" s="68"/>
      <c r="D7" s="60"/>
      <c r="E7" s="9">
        <f t="shared" ref="E7:E9" si="0">C7*D7</f>
        <v>0</v>
      </c>
    </row>
    <row r="8" spans="1:5" x14ac:dyDescent="0.3">
      <c r="A8" s="56" t="s">
        <v>44</v>
      </c>
      <c r="B8" s="21"/>
      <c r="C8" s="68"/>
      <c r="D8" s="60"/>
      <c r="E8" s="9">
        <f t="shared" si="0"/>
        <v>0</v>
      </c>
    </row>
    <row r="9" spans="1:5" x14ac:dyDescent="0.3">
      <c r="A9" s="56" t="s">
        <v>45</v>
      </c>
      <c r="B9" s="21"/>
      <c r="C9" s="68"/>
      <c r="D9" s="60"/>
      <c r="E9" s="9">
        <f t="shared" si="0"/>
        <v>0</v>
      </c>
    </row>
    <row r="10" spans="1:5" ht="15" thickBot="1" x14ac:dyDescent="0.35">
      <c r="A10" s="56" t="s">
        <v>49</v>
      </c>
      <c r="B10" s="77"/>
      <c r="C10" s="5">
        <f>SUM(C6:C9)</f>
        <v>0</v>
      </c>
      <c r="D10" s="6"/>
      <c r="E10" s="10"/>
    </row>
    <row r="11" spans="1:5" ht="15" thickBot="1" x14ac:dyDescent="0.35">
      <c r="A11" s="57" t="s">
        <v>66</v>
      </c>
      <c r="B11" s="87"/>
      <c r="C11" s="7"/>
      <c r="D11" s="8"/>
      <c r="E11" s="70">
        <f>SUM(E6:E10)</f>
        <v>0</v>
      </c>
    </row>
    <row r="12" spans="1:5" ht="15" thickBot="1" x14ac:dyDescent="0.35"/>
    <row r="13" spans="1:5" x14ac:dyDescent="0.3">
      <c r="A13" s="78" t="s">
        <v>22</v>
      </c>
      <c r="B13" s="79"/>
      <c r="C13" s="161"/>
      <c r="D13" s="162"/>
      <c r="E13" s="163"/>
    </row>
    <row r="14" spans="1:5" x14ac:dyDescent="0.3">
      <c r="A14" s="56" t="s">
        <v>21</v>
      </c>
      <c r="B14" s="73"/>
      <c r="C14" s="164"/>
      <c r="D14" s="165"/>
      <c r="E14" s="166"/>
    </row>
    <row r="15" spans="1:5" x14ac:dyDescent="0.3">
      <c r="A15" s="56" t="s">
        <v>24</v>
      </c>
      <c r="B15" s="73"/>
      <c r="C15" s="167"/>
      <c r="D15" s="168"/>
      <c r="E15" s="169"/>
    </row>
    <row r="16" spans="1:5" x14ac:dyDescent="0.3">
      <c r="A16" s="58" t="s">
        <v>23</v>
      </c>
      <c r="B16" s="74"/>
      <c r="C16" s="170"/>
      <c r="D16" s="171"/>
      <c r="E16" s="172"/>
    </row>
    <row r="17" spans="1:5" ht="43.5" customHeight="1" thickBot="1" x14ac:dyDescent="0.35">
      <c r="A17" s="59"/>
      <c r="B17" s="75"/>
      <c r="C17" s="173"/>
      <c r="D17" s="174" t="s">
        <v>72</v>
      </c>
      <c r="E17" s="175"/>
    </row>
    <row r="18" spans="1:5" x14ac:dyDescent="0.3">
      <c r="A18" s="159" t="s">
        <v>67</v>
      </c>
      <c r="B18" s="159"/>
      <c r="C18" s="160"/>
    </row>
  </sheetData>
  <sheetProtection algorithmName="SHA-512" hashValue="ceWeZu8uHq4k6cawJ7gKnsWQ/uNRGpB7YNKXTW7tdLWQ81PxiQ1IlLsrc6Vh94ZfRTQmb+8UEX0SDZqDT2bvLQ==" saltValue="cv4iRbAWfAP683A/FHRRDQ==" spinCount="100000" sheet="1" selectLockedCells="1"/>
  <mergeCells count="5">
    <mergeCell ref="A18:C18"/>
    <mergeCell ref="C13:E13"/>
    <mergeCell ref="C14:E14"/>
    <mergeCell ref="C15:E15"/>
    <mergeCell ref="C16:E17"/>
  </mergeCells>
  <pageMargins left="0.7" right="0.7" top="0.75" bottom="0.75" header="0.3" footer="0.3"/>
  <pageSetup paperSize="9" orientation="landscape"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CACE5-D1DE-4A0F-8CB3-26812C2063A2}">
  <sheetPr codeName="Blad11"/>
  <dimension ref="A1:E18"/>
  <sheetViews>
    <sheetView workbookViewId="0">
      <selection activeCell="C14" sqref="C14:E14"/>
    </sheetView>
  </sheetViews>
  <sheetFormatPr defaultRowHeight="14.4" x14ac:dyDescent="0.3"/>
  <cols>
    <col min="1" max="1" width="52.33203125" customWidth="1"/>
    <col min="2" max="2" width="57.5546875" customWidth="1"/>
    <col min="3" max="3" width="10.33203125" customWidth="1"/>
    <col min="4" max="4" width="24.44140625" customWidth="1"/>
    <col min="5" max="5" width="12.5546875" customWidth="1"/>
  </cols>
  <sheetData>
    <row r="1" spans="1:5" x14ac:dyDescent="0.3">
      <c r="A1" t="s">
        <v>54</v>
      </c>
    </row>
    <row r="2" spans="1:5" x14ac:dyDescent="0.3">
      <c r="A2" t="s">
        <v>46</v>
      </c>
    </row>
    <row r="4" spans="1:5" ht="15" thickBot="1" x14ac:dyDescent="0.35"/>
    <row r="5" spans="1:5" ht="77.7" customHeight="1" thickBot="1" x14ac:dyDescent="0.35">
      <c r="A5" s="80" t="s">
        <v>83</v>
      </c>
      <c r="B5" s="76"/>
      <c r="C5" s="81" t="s">
        <v>113</v>
      </c>
      <c r="D5" s="81" t="s">
        <v>47</v>
      </c>
      <c r="E5" s="82" t="s">
        <v>48</v>
      </c>
    </row>
    <row r="6" spans="1:5" x14ac:dyDescent="0.3">
      <c r="A6" s="78" t="s">
        <v>42</v>
      </c>
      <c r="B6" s="83"/>
      <c r="C6" s="84"/>
      <c r="D6" s="85"/>
      <c r="E6" s="86">
        <f>C6*D6</f>
        <v>0</v>
      </c>
    </row>
    <row r="7" spans="1:5" x14ac:dyDescent="0.3">
      <c r="A7" s="56" t="s">
        <v>43</v>
      </c>
      <c r="B7" s="21"/>
      <c r="C7" s="68"/>
      <c r="D7" s="60"/>
      <c r="E7" s="9">
        <f t="shared" ref="E7:E9" si="0">C7*D7</f>
        <v>0</v>
      </c>
    </row>
    <row r="8" spans="1:5" x14ac:dyDescent="0.3">
      <c r="A8" s="56" t="s">
        <v>44</v>
      </c>
      <c r="B8" s="21"/>
      <c r="C8" s="68"/>
      <c r="D8" s="60"/>
      <c r="E8" s="9">
        <f t="shared" si="0"/>
        <v>0</v>
      </c>
    </row>
    <row r="9" spans="1:5" x14ac:dyDescent="0.3">
      <c r="A9" s="56" t="s">
        <v>45</v>
      </c>
      <c r="B9" s="21"/>
      <c r="C9" s="68"/>
      <c r="D9" s="60"/>
      <c r="E9" s="9">
        <f t="shared" si="0"/>
        <v>0</v>
      </c>
    </row>
    <row r="10" spans="1:5" ht="15" thickBot="1" x14ac:dyDescent="0.35">
      <c r="A10" s="56" t="s">
        <v>49</v>
      </c>
      <c r="B10" s="77"/>
      <c r="C10" s="5">
        <f>SUM(C6:C9)</f>
        <v>0</v>
      </c>
      <c r="D10" s="6"/>
      <c r="E10" s="10"/>
    </row>
    <row r="11" spans="1:5" ht="15" thickBot="1" x14ac:dyDescent="0.35">
      <c r="A11" s="57" t="s">
        <v>84</v>
      </c>
      <c r="B11" s="87"/>
      <c r="C11" s="7"/>
      <c r="D11" s="8"/>
      <c r="E11" s="70">
        <f>SUM(E6:E10)</f>
        <v>0</v>
      </c>
    </row>
    <row r="12" spans="1:5" ht="15" thickBot="1" x14ac:dyDescent="0.35"/>
    <row r="13" spans="1:5" x14ac:dyDescent="0.3">
      <c r="A13" s="78" t="s">
        <v>22</v>
      </c>
      <c r="B13" s="79"/>
      <c r="C13" s="161"/>
      <c r="D13" s="162"/>
      <c r="E13" s="163"/>
    </row>
    <row r="14" spans="1:5" x14ac:dyDescent="0.3">
      <c r="A14" s="56" t="s">
        <v>21</v>
      </c>
      <c r="B14" s="73"/>
      <c r="C14" s="164" t="s">
        <v>72</v>
      </c>
      <c r="D14" s="165"/>
      <c r="E14" s="166"/>
    </row>
    <row r="15" spans="1:5" x14ac:dyDescent="0.3">
      <c r="A15" s="56" t="s">
        <v>24</v>
      </c>
      <c r="B15" s="73"/>
      <c r="C15" s="167"/>
      <c r="D15" s="168"/>
      <c r="E15" s="169"/>
    </row>
    <row r="16" spans="1:5" x14ac:dyDescent="0.3">
      <c r="A16" s="58" t="s">
        <v>23</v>
      </c>
      <c r="B16" s="74"/>
      <c r="C16" s="170"/>
      <c r="D16" s="171"/>
      <c r="E16" s="172"/>
    </row>
    <row r="17" spans="1:5" ht="43.5" customHeight="1" thickBot="1" x14ac:dyDescent="0.35">
      <c r="A17" s="59"/>
      <c r="B17" s="75"/>
      <c r="C17" s="173"/>
      <c r="D17" s="174" t="s">
        <v>72</v>
      </c>
      <c r="E17" s="175"/>
    </row>
    <row r="18" spans="1:5" x14ac:dyDescent="0.3">
      <c r="A18" s="159" t="s">
        <v>85</v>
      </c>
      <c r="B18" s="159"/>
      <c r="C18" s="160"/>
    </row>
  </sheetData>
  <sheetProtection algorithmName="SHA-512" hashValue="v0BHNcKhxXALCORXCzwbJhCuVdhulelBrc823Gj74AJmmsyjQUORAhe3US0XQafBHAip4UJxOlfohxpBsBrPAw==" saltValue="Kmdhhv6LlWXdJAwO2McgPA==" spinCount="100000" sheet="1" selectLockedCells="1"/>
  <mergeCells count="5">
    <mergeCell ref="A18:C18"/>
    <mergeCell ref="C13:E13"/>
    <mergeCell ref="C14:E14"/>
    <mergeCell ref="C15:E15"/>
    <mergeCell ref="C16:E17"/>
  </mergeCells>
  <pageMargins left="0.7" right="0.7" top="0.75" bottom="0.75" header="0.3" footer="0.3"/>
  <pageSetup paperSize="9" orientation="landscape"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A2196-22D3-4F1E-84F9-CDDC431EAC9D}">
  <sheetPr codeName="Blad12"/>
  <dimension ref="A1:E18"/>
  <sheetViews>
    <sheetView workbookViewId="0">
      <selection activeCell="C6" sqref="C6"/>
    </sheetView>
  </sheetViews>
  <sheetFormatPr defaultRowHeight="14.4" x14ac:dyDescent="0.3"/>
  <cols>
    <col min="1" max="1" width="52.33203125" customWidth="1"/>
    <col min="2" max="2" width="57.5546875" customWidth="1"/>
    <col min="3" max="3" width="10.33203125" customWidth="1"/>
    <col min="4" max="4" width="24.44140625" customWidth="1"/>
    <col min="5" max="5" width="12.5546875" customWidth="1"/>
  </cols>
  <sheetData>
    <row r="1" spans="1:5" x14ac:dyDescent="0.3">
      <c r="A1" t="s">
        <v>54</v>
      </c>
    </row>
    <row r="2" spans="1:5" x14ac:dyDescent="0.3">
      <c r="A2" t="s">
        <v>46</v>
      </c>
    </row>
    <row r="4" spans="1:5" ht="15" thickBot="1" x14ac:dyDescent="0.35"/>
    <row r="5" spans="1:5" ht="77.7" customHeight="1" thickBot="1" x14ac:dyDescent="0.35">
      <c r="A5" s="80" t="s">
        <v>86</v>
      </c>
      <c r="B5" s="76"/>
      <c r="C5" s="81" t="s">
        <v>114</v>
      </c>
      <c r="D5" s="81" t="s">
        <v>47</v>
      </c>
      <c r="E5" s="82" t="s">
        <v>48</v>
      </c>
    </row>
    <row r="6" spans="1:5" x14ac:dyDescent="0.3">
      <c r="A6" s="78" t="s">
        <v>42</v>
      </c>
      <c r="B6" s="83"/>
      <c r="C6" s="84"/>
      <c r="D6" s="85"/>
      <c r="E6" s="86">
        <f>C6*D6</f>
        <v>0</v>
      </c>
    </row>
    <row r="7" spans="1:5" x14ac:dyDescent="0.3">
      <c r="A7" s="56" t="s">
        <v>43</v>
      </c>
      <c r="B7" s="21"/>
      <c r="C7" s="68"/>
      <c r="D7" s="60"/>
      <c r="E7" s="9">
        <f t="shared" ref="E7:E9" si="0">C7*D7</f>
        <v>0</v>
      </c>
    </row>
    <row r="8" spans="1:5" x14ac:dyDescent="0.3">
      <c r="A8" s="56" t="s">
        <v>44</v>
      </c>
      <c r="B8" s="21"/>
      <c r="C8" s="68"/>
      <c r="D8" s="60"/>
      <c r="E8" s="9">
        <f t="shared" si="0"/>
        <v>0</v>
      </c>
    </row>
    <row r="9" spans="1:5" x14ac:dyDescent="0.3">
      <c r="A9" s="56" t="s">
        <v>45</v>
      </c>
      <c r="B9" s="21"/>
      <c r="C9" s="68"/>
      <c r="D9" s="60"/>
      <c r="E9" s="9">
        <f t="shared" si="0"/>
        <v>0</v>
      </c>
    </row>
    <row r="10" spans="1:5" ht="15" thickBot="1" x14ac:dyDescent="0.35">
      <c r="A10" s="56" t="s">
        <v>49</v>
      </c>
      <c r="B10" s="77"/>
      <c r="C10" s="5">
        <f>SUM(C6:C9)</f>
        <v>0</v>
      </c>
      <c r="D10" s="6"/>
      <c r="E10" s="10"/>
    </row>
    <row r="11" spans="1:5" ht="15" thickBot="1" x14ac:dyDescent="0.35">
      <c r="A11" s="57" t="s">
        <v>87</v>
      </c>
      <c r="B11" s="87"/>
      <c r="C11" s="7"/>
      <c r="D11" s="8"/>
      <c r="E11" s="70">
        <f>SUM(E6:E10)</f>
        <v>0</v>
      </c>
    </row>
    <row r="12" spans="1:5" ht="15" thickBot="1" x14ac:dyDescent="0.35"/>
    <row r="13" spans="1:5" x14ac:dyDescent="0.3">
      <c r="A13" s="78" t="s">
        <v>22</v>
      </c>
      <c r="B13" s="79"/>
      <c r="C13" s="161"/>
      <c r="D13" s="162"/>
      <c r="E13" s="163"/>
    </row>
    <row r="14" spans="1:5" x14ac:dyDescent="0.3">
      <c r="A14" s="56" t="s">
        <v>21</v>
      </c>
      <c r="B14" s="73"/>
      <c r="C14" s="164"/>
      <c r="D14" s="165"/>
      <c r="E14" s="166"/>
    </row>
    <row r="15" spans="1:5" x14ac:dyDescent="0.3">
      <c r="A15" s="56" t="s">
        <v>24</v>
      </c>
      <c r="B15" s="73"/>
      <c r="C15" s="167"/>
      <c r="D15" s="168"/>
      <c r="E15" s="169"/>
    </row>
    <row r="16" spans="1:5" x14ac:dyDescent="0.3">
      <c r="A16" s="58" t="s">
        <v>23</v>
      </c>
      <c r="B16" s="74"/>
      <c r="C16" s="170"/>
      <c r="D16" s="171"/>
      <c r="E16" s="172"/>
    </row>
    <row r="17" spans="1:5" ht="43.5" customHeight="1" thickBot="1" x14ac:dyDescent="0.35">
      <c r="A17" s="59"/>
      <c r="B17" s="75"/>
      <c r="C17" s="173"/>
      <c r="D17" s="174" t="s">
        <v>72</v>
      </c>
      <c r="E17" s="175"/>
    </row>
    <row r="18" spans="1:5" x14ac:dyDescent="0.3">
      <c r="A18" s="159" t="s">
        <v>88</v>
      </c>
      <c r="B18" s="159"/>
      <c r="C18" s="160"/>
    </row>
  </sheetData>
  <sheetProtection algorithmName="SHA-512" hashValue="ny9o/dOnGnUpdv+gMJ2ys4UT3olqjFK97oLth2mZ5awR6uz85c6v7SiC0atZIhCOJj4Ig6xI6BcZkR7QG1DNcg==" saltValue="OrMroNJMuv0HkZYRD6Ji8Q==" spinCount="100000" sheet="1" selectLockedCells="1"/>
  <mergeCells count="5">
    <mergeCell ref="A18:C18"/>
    <mergeCell ref="C13:E13"/>
    <mergeCell ref="C14:E14"/>
    <mergeCell ref="C15:E15"/>
    <mergeCell ref="C16:E17"/>
  </mergeCells>
  <pageMargins left="0.7" right="0.7" top="0.75" bottom="0.75" header="0.3" footer="0.3"/>
  <pageSetup paperSize="9" orientation="landscape"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56D30-1B6E-489D-A070-97ACC4E0DD44}">
  <sheetPr codeName="Blad13"/>
  <dimension ref="A1:E18"/>
  <sheetViews>
    <sheetView workbookViewId="0">
      <selection activeCell="A18" sqref="A18:C18"/>
    </sheetView>
  </sheetViews>
  <sheetFormatPr defaultRowHeight="14.4" x14ac:dyDescent="0.3"/>
  <cols>
    <col min="1" max="1" width="52.33203125" customWidth="1"/>
    <col min="2" max="2" width="57.5546875" customWidth="1"/>
    <col min="3" max="3" width="10.33203125" customWidth="1"/>
    <col min="4" max="4" width="24.44140625" customWidth="1"/>
    <col min="5" max="5" width="12.5546875" customWidth="1"/>
  </cols>
  <sheetData>
    <row r="1" spans="1:5" x14ac:dyDescent="0.3">
      <c r="A1" t="s">
        <v>54</v>
      </c>
    </row>
    <row r="2" spans="1:5" x14ac:dyDescent="0.3">
      <c r="A2" t="s">
        <v>46</v>
      </c>
    </row>
    <row r="4" spans="1:5" ht="15" thickBot="1" x14ac:dyDescent="0.35"/>
    <row r="5" spans="1:5" ht="77.7" customHeight="1" thickBot="1" x14ac:dyDescent="0.35">
      <c r="A5" s="80" t="s">
        <v>89</v>
      </c>
      <c r="B5" s="76"/>
      <c r="C5" s="81" t="s">
        <v>115</v>
      </c>
      <c r="D5" s="81" t="s">
        <v>47</v>
      </c>
      <c r="E5" s="82" t="s">
        <v>48</v>
      </c>
    </row>
    <row r="6" spans="1:5" x14ac:dyDescent="0.3">
      <c r="A6" s="78" t="s">
        <v>42</v>
      </c>
      <c r="B6" s="83"/>
      <c r="C6" s="84"/>
      <c r="D6" s="85"/>
      <c r="E6" s="86">
        <f>C6*D6</f>
        <v>0</v>
      </c>
    </row>
    <row r="7" spans="1:5" x14ac:dyDescent="0.3">
      <c r="A7" s="56" t="s">
        <v>43</v>
      </c>
      <c r="B7" s="21"/>
      <c r="C7" s="68"/>
      <c r="D7" s="60"/>
      <c r="E7" s="9">
        <f t="shared" ref="E7:E9" si="0">C7*D7</f>
        <v>0</v>
      </c>
    </row>
    <row r="8" spans="1:5" x14ac:dyDescent="0.3">
      <c r="A8" s="56" t="s">
        <v>44</v>
      </c>
      <c r="B8" s="21"/>
      <c r="C8" s="68"/>
      <c r="D8" s="60"/>
      <c r="E8" s="9">
        <f t="shared" si="0"/>
        <v>0</v>
      </c>
    </row>
    <row r="9" spans="1:5" x14ac:dyDescent="0.3">
      <c r="A9" s="56" t="s">
        <v>45</v>
      </c>
      <c r="B9" s="21"/>
      <c r="C9" s="68"/>
      <c r="D9" s="60"/>
      <c r="E9" s="9">
        <f t="shared" si="0"/>
        <v>0</v>
      </c>
    </row>
    <row r="10" spans="1:5" ht="15" thickBot="1" x14ac:dyDescent="0.35">
      <c r="A10" s="56" t="s">
        <v>49</v>
      </c>
      <c r="B10" s="77"/>
      <c r="C10" s="5">
        <f>SUM(C6:C9)</f>
        <v>0</v>
      </c>
      <c r="D10" s="6"/>
      <c r="E10" s="10"/>
    </row>
    <row r="11" spans="1:5" ht="15" thickBot="1" x14ac:dyDescent="0.35">
      <c r="A11" s="57" t="s">
        <v>90</v>
      </c>
      <c r="B11" s="87"/>
      <c r="C11" s="7"/>
      <c r="D11" s="8"/>
      <c r="E11" s="70">
        <f>SUM(E6:E10)</f>
        <v>0</v>
      </c>
    </row>
    <row r="12" spans="1:5" ht="15" thickBot="1" x14ac:dyDescent="0.35"/>
    <row r="13" spans="1:5" x14ac:dyDescent="0.3">
      <c r="A13" s="78" t="s">
        <v>22</v>
      </c>
      <c r="B13" s="79"/>
      <c r="C13" s="161"/>
      <c r="D13" s="162"/>
      <c r="E13" s="163"/>
    </row>
    <row r="14" spans="1:5" x14ac:dyDescent="0.3">
      <c r="A14" s="56" t="s">
        <v>21</v>
      </c>
      <c r="B14" s="73"/>
      <c r="C14" s="164"/>
      <c r="D14" s="165"/>
      <c r="E14" s="166"/>
    </row>
    <row r="15" spans="1:5" x14ac:dyDescent="0.3">
      <c r="A15" s="56" t="s">
        <v>24</v>
      </c>
      <c r="B15" s="73"/>
      <c r="C15" s="167"/>
      <c r="D15" s="168"/>
      <c r="E15" s="169"/>
    </row>
    <row r="16" spans="1:5" x14ac:dyDescent="0.3">
      <c r="A16" s="58" t="s">
        <v>23</v>
      </c>
      <c r="B16" s="74"/>
      <c r="C16" s="170"/>
      <c r="D16" s="171"/>
      <c r="E16" s="172"/>
    </row>
    <row r="17" spans="1:5" ht="43.5" customHeight="1" thickBot="1" x14ac:dyDescent="0.35">
      <c r="A17" s="59"/>
      <c r="B17" s="75"/>
      <c r="C17" s="173"/>
      <c r="D17" s="174" t="s">
        <v>72</v>
      </c>
      <c r="E17" s="175"/>
    </row>
    <row r="18" spans="1:5" x14ac:dyDescent="0.3">
      <c r="A18" s="159" t="s">
        <v>91</v>
      </c>
      <c r="B18" s="159"/>
      <c r="C18" s="160"/>
    </row>
  </sheetData>
  <sheetProtection algorithmName="SHA-512" hashValue="QaMBeKddoszGgHg4ZpsIPwIbjpYp2okxt2bq4iewcTJUN6TlqjQydYs2fKzt75O8ooHNT/IVb4+IDzMoKnqxsA==" saltValue="Bf6AWMBdozgJyFl/cGV2hw==" spinCount="100000" sheet="1" selectLockedCells="1"/>
  <mergeCells count="5">
    <mergeCell ref="A18:C18"/>
    <mergeCell ref="C13:E13"/>
    <mergeCell ref="C14:E14"/>
    <mergeCell ref="C15:E15"/>
    <mergeCell ref="C16:E17"/>
  </mergeCells>
  <pageMargins left="0.7" right="0.7" top="0.75" bottom="0.75" header="0.3" footer="0.3"/>
  <pageSetup paperSize="9" orientation="landscape"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6" tint="-0.249977111117893"/>
  </sheetPr>
  <dimension ref="A1:S122"/>
  <sheetViews>
    <sheetView topLeftCell="A2" zoomScale="85" zoomScaleNormal="85" workbookViewId="0">
      <selection activeCell="E33" sqref="E33"/>
    </sheetView>
  </sheetViews>
  <sheetFormatPr defaultColWidth="9.33203125" defaultRowHeight="14.4" x14ac:dyDescent="0.3"/>
  <cols>
    <col min="1" max="1" width="99.6640625" customWidth="1"/>
    <col min="2" max="2" width="6.5546875" customWidth="1"/>
    <col min="3" max="3" width="18.33203125" bestFit="1" customWidth="1"/>
    <col min="4" max="4" width="11.6640625" customWidth="1"/>
    <col min="5" max="5" width="24.6640625" style="1" customWidth="1"/>
    <col min="6" max="6" width="6" style="1" customWidth="1"/>
    <col min="7" max="19" width="9.33203125" style="1"/>
  </cols>
  <sheetData>
    <row r="1" spans="1:19" x14ac:dyDescent="0.3">
      <c r="A1" s="71" t="s">
        <v>70</v>
      </c>
      <c r="B1" s="71"/>
      <c r="C1" s="71"/>
      <c r="D1" s="71"/>
      <c r="G1" s="15"/>
      <c r="H1"/>
      <c r="I1"/>
      <c r="J1"/>
      <c r="K1"/>
      <c r="L1"/>
      <c r="M1"/>
      <c r="N1"/>
      <c r="O1"/>
      <c r="P1"/>
      <c r="Q1"/>
      <c r="R1"/>
      <c r="S1"/>
    </row>
    <row r="2" spans="1:19" ht="79.5" customHeight="1" x14ac:dyDescent="0.3">
      <c r="A2" s="91" t="s">
        <v>78</v>
      </c>
      <c r="B2" s="33" t="s">
        <v>0</v>
      </c>
      <c r="C2" s="33" t="s">
        <v>1</v>
      </c>
      <c r="D2" s="34" t="s">
        <v>2</v>
      </c>
      <c r="G2" s="15"/>
      <c r="H2"/>
      <c r="I2"/>
      <c r="J2"/>
      <c r="K2"/>
      <c r="L2"/>
      <c r="M2"/>
      <c r="N2"/>
      <c r="O2"/>
      <c r="P2"/>
      <c r="Q2"/>
      <c r="R2"/>
      <c r="S2"/>
    </row>
    <row r="3" spans="1:19" ht="26.4" x14ac:dyDescent="0.3">
      <c r="A3" s="89" t="s">
        <v>74</v>
      </c>
      <c r="B3" s="17"/>
      <c r="C3" s="36" t="s">
        <v>3</v>
      </c>
      <c r="D3" s="37">
        <f>+B3*0.065</f>
        <v>0</v>
      </c>
      <c r="E3" s="141" t="s">
        <v>77</v>
      </c>
      <c r="F3" s="142"/>
      <c r="G3" s="15"/>
      <c r="H3"/>
      <c r="I3"/>
      <c r="J3"/>
      <c r="K3"/>
      <c r="L3"/>
      <c r="M3"/>
      <c r="N3"/>
      <c r="O3"/>
      <c r="P3"/>
      <c r="Q3"/>
      <c r="R3"/>
      <c r="S3"/>
    </row>
    <row r="4" spans="1:19" x14ac:dyDescent="0.3">
      <c r="A4" s="89" t="s">
        <v>79</v>
      </c>
      <c r="B4" s="17"/>
      <c r="C4" s="36" t="s">
        <v>3</v>
      </c>
      <c r="D4" s="37">
        <f>+B4*0.065</f>
        <v>0</v>
      </c>
      <c r="E4" s="141" t="s">
        <v>25</v>
      </c>
      <c r="F4" s="142"/>
      <c r="G4" s="15"/>
      <c r="H4"/>
      <c r="I4"/>
      <c r="J4"/>
      <c r="K4"/>
      <c r="L4"/>
      <c r="M4"/>
      <c r="N4"/>
      <c r="O4"/>
      <c r="P4"/>
      <c r="Q4"/>
      <c r="R4"/>
      <c r="S4"/>
    </row>
    <row r="5" spans="1:19" x14ac:dyDescent="0.3">
      <c r="A5" s="35" t="s">
        <v>4</v>
      </c>
      <c r="B5" s="18"/>
      <c r="C5" s="36" t="s">
        <v>5</v>
      </c>
      <c r="D5" s="37">
        <f>+B5*0.455</f>
        <v>0</v>
      </c>
      <c r="G5" s="15"/>
      <c r="H5"/>
      <c r="I5"/>
      <c r="J5"/>
      <c r="K5"/>
      <c r="L5"/>
      <c r="M5"/>
      <c r="N5"/>
      <c r="O5"/>
      <c r="P5"/>
      <c r="Q5"/>
      <c r="R5"/>
      <c r="S5"/>
    </row>
    <row r="6" spans="1:19" x14ac:dyDescent="0.3">
      <c r="A6" s="35" t="s">
        <v>16</v>
      </c>
      <c r="B6" s="18"/>
      <c r="C6" s="36" t="s">
        <v>11</v>
      </c>
      <c r="D6" s="37">
        <f>B6*1.825</f>
        <v>0</v>
      </c>
      <c r="G6" s="15"/>
      <c r="H6"/>
      <c r="I6"/>
      <c r="J6"/>
      <c r="K6"/>
      <c r="L6"/>
      <c r="M6"/>
      <c r="N6"/>
      <c r="O6"/>
      <c r="P6"/>
      <c r="Q6"/>
      <c r="R6"/>
      <c r="S6"/>
    </row>
    <row r="7" spans="1:19" x14ac:dyDescent="0.3">
      <c r="A7" s="35" t="s">
        <v>17</v>
      </c>
      <c r="B7" s="18"/>
      <c r="C7" s="36" t="s">
        <v>11</v>
      </c>
      <c r="D7" s="37">
        <f>+B7*-1.825</f>
        <v>0</v>
      </c>
      <c r="G7" s="15"/>
      <c r="H7"/>
      <c r="I7"/>
      <c r="J7"/>
      <c r="K7"/>
      <c r="L7"/>
      <c r="M7"/>
      <c r="N7"/>
      <c r="O7"/>
      <c r="P7"/>
      <c r="Q7"/>
      <c r="R7"/>
      <c r="S7"/>
    </row>
    <row r="8" spans="1:19" x14ac:dyDescent="0.3">
      <c r="A8" s="35" t="s">
        <v>6</v>
      </c>
      <c r="B8" s="19"/>
      <c r="C8" s="36" t="s">
        <v>5</v>
      </c>
      <c r="D8" s="37">
        <f>+B8*-0.455</f>
        <v>0</v>
      </c>
      <c r="G8" s="15"/>
      <c r="H8"/>
      <c r="I8"/>
      <c r="J8"/>
      <c r="K8"/>
      <c r="L8"/>
      <c r="M8"/>
      <c r="N8"/>
      <c r="O8"/>
      <c r="P8"/>
      <c r="Q8"/>
      <c r="R8"/>
      <c r="S8"/>
    </row>
    <row r="9" spans="1:19" x14ac:dyDescent="0.3">
      <c r="A9" s="35" t="s">
        <v>7</v>
      </c>
      <c r="B9" s="19"/>
      <c r="C9" s="36" t="s">
        <v>8</v>
      </c>
      <c r="D9" s="37">
        <f>+B9*-0.057</f>
        <v>0</v>
      </c>
      <c r="G9" s="15"/>
      <c r="H9"/>
      <c r="I9"/>
      <c r="J9"/>
      <c r="K9"/>
      <c r="L9"/>
      <c r="M9"/>
      <c r="N9"/>
      <c r="O9"/>
      <c r="P9"/>
      <c r="Q9"/>
      <c r="R9"/>
      <c r="S9"/>
    </row>
    <row r="10" spans="1:19" ht="15.6" x14ac:dyDescent="0.3">
      <c r="A10" s="35" t="s">
        <v>15</v>
      </c>
      <c r="B10" s="19"/>
      <c r="C10" s="36" t="s">
        <v>9</v>
      </c>
      <c r="D10" s="37">
        <f>+B10*-1</f>
        <v>0</v>
      </c>
      <c r="G10" s="15"/>
      <c r="H10"/>
      <c r="I10"/>
      <c r="J10"/>
      <c r="K10"/>
      <c r="L10"/>
      <c r="M10"/>
      <c r="N10"/>
      <c r="O10"/>
      <c r="P10"/>
      <c r="Q10"/>
      <c r="R10"/>
      <c r="S10"/>
    </row>
    <row r="11" spans="1:19" x14ac:dyDescent="0.3">
      <c r="A11" s="35" t="s">
        <v>13</v>
      </c>
      <c r="B11" s="19"/>
      <c r="C11" s="36" t="s">
        <v>10</v>
      </c>
      <c r="D11" s="37">
        <f>+B11*0.85</f>
        <v>0</v>
      </c>
      <c r="G11" s="15"/>
      <c r="H11"/>
      <c r="I11"/>
      <c r="J11"/>
      <c r="K11"/>
      <c r="L11"/>
      <c r="M11"/>
      <c r="N11"/>
      <c r="O11"/>
      <c r="P11"/>
      <c r="Q11"/>
      <c r="R11"/>
      <c r="S11"/>
    </row>
    <row r="12" spans="1:19" x14ac:dyDescent="0.3">
      <c r="A12" s="35" t="s">
        <v>14</v>
      </c>
      <c r="B12" s="19"/>
      <c r="C12" s="36" t="s">
        <v>10</v>
      </c>
      <c r="D12" s="37">
        <f>+B12*0.07</f>
        <v>0</v>
      </c>
      <c r="G12" s="15"/>
      <c r="H12"/>
      <c r="I12"/>
      <c r="J12"/>
      <c r="K12"/>
      <c r="L12"/>
      <c r="M12"/>
      <c r="N12"/>
      <c r="O12"/>
      <c r="P12"/>
      <c r="Q12"/>
      <c r="R12"/>
      <c r="S12"/>
    </row>
    <row r="13" spans="1:19" x14ac:dyDescent="0.3">
      <c r="A13" s="35" t="s">
        <v>19</v>
      </c>
      <c r="B13" s="19"/>
      <c r="C13" s="36" t="s">
        <v>10</v>
      </c>
      <c r="D13" s="37">
        <f>+B13*-5.82</f>
        <v>0</v>
      </c>
      <c r="E13" s="143" t="s">
        <v>18</v>
      </c>
      <c r="F13" s="144"/>
      <c r="G13" s="15"/>
      <c r="H13"/>
      <c r="I13"/>
      <c r="J13"/>
      <c r="K13"/>
      <c r="L13"/>
      <c r="M13"/>
      <c r="N13"/>
      <c r="O13"/>
      <c r="P13"/>
      <c r="Q13"/>
      <c r="R13"/>
      <c r="S13"/>
    </row>
    <row r="14" spans="1:19" x14ac:dyDescent="0.3">
      <c r="A14" s="38" t="s">
        <v>26</v>
      </c>
      <c r="B14" s="39"/>
      <c r="C14" s="40"/>
      <c r="D14" s="41"/>
      <c r="E14" s="42"/>
      <c r="F14" s="43"/>
      <c r="G14" s="15"/>
      <c r="H14"/>
      <c r="I14"/>
      <c r="J14"/>
      <c r="K14"/>
      <c r="L14"/>
      <c r="M14"/>
      <c r="N14"/>
      <c r="O14"/>
      <c r="P14"/>
      <c r="Q14"/>
      <c r="R14"/>
      <c r="S14"/>
    </row>
    <row r="15" spans="1:19" x14ac:dyDescent="0.3">
      <c r="A15" s="38" t="s">
        <v>40</v>
      </c>
      <c r="B15" s="20">
        <v>0</v>
      </c>
      <c r="C15" s="40" t="s">
        <v>10</v>
      </c>
      <c r="D15" s="41">
        <f>B15*-0.4</f>
        <v>0</v>
      </c>
      <c r="E15" s="145" t="s">
        <v>112</v>
      </c>
      <c r="F15" s="146"/>
      <c r="G15" s="15"/>
      <c r="H15"/>
      <c r="I15"/>
      <c r="J15"/>
      <c r="K15"/>
      <c r="L15"/>
      <c r="M15"/>
      <c r="N15"/>
      <c r="O15"/>
      <c r="P15"/>
      <c r="Q15"/>
      <c r="R15"/>
      <c r="S15"/>
    </row>
    <row r="16" spans="1:19" x14ac:dyDescent="0.3">
      <c r="A16" s="38" t="s">
        <v>33</v>
      </c>
      <c r="B16" s="20">
        <v>0</v>
      </c>
      <c r="C16" s="40" t="s">
        <v>10</v>
      </c>
      <c r="D16" s="41">
        <f>B16*-3.66</f>
        <v>0</v>
      </c>
      <c r="E16" s="147"/>
      <c r="F16" s="148"/>
      <c r="G16" s="15"/>
      <c r="H16"/>
      <c r="I16"/>
      <c r="J16"/>
      <c r="K16"/>
      <c r="L16"/>
      <c r="M16"/>
      <c r="N16"/>
      <c r="O16"/>
      <c r="P16"/>
      <c r="Q16"/>
      <c r="R16"/>
      <c r="S16"/>
    </row>
    <row r="17" spans="1:19" x14ac:dyDescent="0.3">
      <c r="A17" s="38" t="s">
        <v>34</v>
      </c>
      <c r="B17" s="20">
        <v>0</v>
      </c>
      <c r="C17" s="40" t="s">
        <v>10</v>
      </c>
      <c r="D17" s="41">
        <f>B17*-0.53</f>
        <v>0</v>
      </c>
      <c r="E17" s="147"/>
      <c r="F17" s="148"/>
      <c r="G17" s="15"/>
      <c r="H17"/>
      <c r="I17"/>
      <c r="J17"/>
      <c r="K17"/>
      <c r="L17"/>
      <c r="M17"/>
      <c r="N17"/>
      <c r="O17"/>
      <c r="P17"/>
      <c r="Q17"/>
      <c r="R17"/>
      <c r="S17"/>
    </row>
    <row r="18" spans="1:19" x14ac:dyDescent="0.3">
      <c r="A18" s="38" t="s">
        <v>27</v>
      </c>
      <c r="B18" s="20">
        <v>0</v>
      </c>
      <c r="C18" s="40" t="s">
        <v>10</v>
      </c>
      <c r="D18" s="41">
        <f>B18*-1.84</f>
        <v>0</v>
      </c>
      <c r="E18" s="147"/>
      <c r="F18" s="148"/>
      <c r="G18" s="15"/>
      <c r="H18"/>
      <c r="I18"/>
      <c r="J18"/>
      <c r="K18"/>
      <c r="L18"/>
      <c r="M18"/>
      <c r="N18"/>
      <c r="O18"/>
      <c r="P18"/>
      <c r="Q18"/>
      <c r="R18"/>
      <c r="S18"/>
    </row>
    <row r="19" spans="1:19" x14ac:dyDescent="0.3">
      <c r="A19" s="38" t="s">
        <v>28</v>
      </c>
      <c r="B19" s="20">
        <v>0</v>
      </c>
      <c r="C19" s="40" t="s">
        <v>10</v>
      </c>
      <c r="D19" s="41">
        <f>B19*-3.5</f>
        <v>0</v>
      </c>
      <c r="E19" s="147"/>
      <c r="F19" s="148"/>
      <c r="G19" s="15"/>
      <c r="H19"/>
      <c r="I19"/>
      <c r="J19"/>
      <c r="K19"/>
      <c r="L19"/>
      <c r="M19"/>
      <c r="N19"/>
      <c r="O19"/>
      <c r="P19"/>
      <c r="Q19"/>
      <c r="R19"/>
      <c r="S19"/>
    </row>
    <row r="20" spans="1:19" x14ac:dyDescent="0.3">
      <c r="A20" s="38" t="s">
        <v>29</v>
      </c>
      <c r="B20" s="20">
        <v>0</v>
      </c>
      <c r="C20" s="40" t="s">
        <v>10</v>
      </c>
      <c r="D20" s="41">
        <f>B20*-0.28</f>
        <v>0</v>
      </c>
      <c r="E20" s="147"/>
      <c r="F20" s="148"/>
      <c r="G20" s="15"/>
      <c r="H20"/>
      <c r="I20"/>
      <c r="J20"/>
      <c r="K20"/>
      <c r="L20"/>
      <c r="M20"/>
      <c r="N20"/>
      <c r="O20"/>
      <c r="P20"/>
      <c r="Q20"/>
      <c r="R20"/>
      <c r="S20"/>
    </row>
    <row r="21" spans="1:19" x14ac:dyDescent="0.3">
      <c r="A21" s="38" t="s">
        <v>30</v>
      </c>
      <c r="B21" s="19">
        <v>0</v>
      </c>
      <c r="C21" s="40" t="s">
        <v>10</v>
      </c>
      <c r="D21" s="41">
        <f>B21*-0.28</f>
        <v>0</v>
      </c>
      <c r="E21" s="147"/>
      <c r="F21" s="148"/>
      <c r="G21" s="15"/>
      <c r="H21"/>
      <c r="I21"/>
      <c r="J21"/>
      <c r="K21"/>
      <c r="L21"/>
      <c r="M21"/>
      <c r="N21"/>
      <c r="O21"/>
      <c r="P21"/>
      <c r="Q21"/>
      <c r="R21"/>
      <c r="S21"/>
    </row>
    <row r="22" spans="1:19" ht="15" customHeight="1" x14ac:dyDescent="0.3">
      <c r="A22" s="38" t="s">
        <v>31</v>
      </c>
      <c r="B22" s="21">
        <v>0</v>
      </c>
      <c r="C22" s="40" t="s">
        <v>10</v>
      </c>
      <c r="D22" s="41">
        <f>B22*-0.38</f>
        <v>0</v>
      </c>
      <c r="E22" s="147"/>
      <c r="F22" s="148"/>
      <c r="G22" s="15"/>
      <c r="H22"/>
      <c r="I22"/>
      <c r="J22"/>
      <c r="K22"/>
      <c r="L22"/>
      <c r="M22"/>
      <c r="N22"/>
      <c r="O22"/>
      <c r="P22"/>
      <c r="Q22"/>
      <c r="R22"/>
      <c r="S22"/>
    </row>
    <row r="23" spans="1:19" x14ac:dyDescent="0.3">
      <c r="A23" s="38" t="s">
        <v>32</v>
      </c>
      <c r="B23" s="44">
        <f>100-SUM(B15:B22)</f>
        <v>100</v>
      </c>
      <c r="C23" s="40" t="s">
        <v>10</v>
      </c>
      <c r="D23" s="41">
        <f>B23*-0.4</f>
        <v>-40</v>
      </c>
      <c r="E23" s="149"/>
      <c r="F23" s="150"/>
      <c r="G23" s="16"/>
      <c r="H23"/>
      <c r="I23"/>
      <c r="J23"/>
      <c r="K23"/>
      <c r="L23"/>
      <c r="M23"/>
      <c r="N23"/>
      <c r="O23"/>
      <c r="P23"/>
      <c r="Q23"/>
      <c r="R23"/>
      <c r="S23"/>
    </row>
    <row r="24" spans="1:19" x14ac:dyDescent="0.3">
      <c r="A24" s="151" t="s">
        <v>35</v>
      </c>
      <c r="B24" s="152"/>
      <c r="C24" s="153"/>
      <c r="D24" s="37">
        <f>SUM(D15:D23)</f>
        <v>-40</v>
      </c>
      <c r="G24" s="15"/>
      <c r="H24"/>
      <c r="I24"/>
      <c r="J24"/>
      <c r="K24"/>
      <c r="L24"/>
      <c r="M24"/>
      <c r="N24"/>
      <c r="O24"/>
      <c r="P24"/>
      <c r="Q24"/>
      <c r="R24"/>
      <c r="S24"/>
    </row>
    <row r="25" spans="1:19" ht="15" thickBot="1" x14ac:dyDescent="0.35">
      <c r="A25" s="45" t="s">
        <v>39</v>
      </c>
      <c r="B25" s="46"/>
      <c r="C25" s="47"/>
      <c r="D25" s="48">
        <f>IF(SUM(B11:B13)&lt;5,(D24),IF(SUM(B11:B13)&gt;15,(D24-(50/400)*D24),(D24-((SUM(B11:B13)-5)*5 /400)*D24)))</f>
        <v>-40</v>
      </c>
      <c r="G25" s="15"/>
      <c r="H25"/>
      <c r="I25"/>
      <c r="J25"/>
      <c r="K25"/>
      <c r="L25"/>
      <c r="M25"/>
      <c r="N25"/>
      <c r="O25"/>
      <c r="P25"/>
      <c r="Q25"/>
      <c r="R25"/>
      <c r="S25"/>
    </row>
    <row r="26" spans="1:19" ht="15" thickBot="1" x14ac:dyDescent="0.35">
      <c r="A26" s="49"/>
      <c r="B26" s="50"/>
      <c r="C26" s="51" t="s">
        <v>12</v>
      </c>
      <c r="D26" s="52">
        <f>+SUM(D3:D13)+D25</f>
        <v>-40</v>
      </c>
      <c r="G26" s="15"/>
      <c r="H26"/>
      <c r="I26"/>
      <c r="J26"/>
      <c r="K26"/>
      <c r="L26"/>
      <c r="M26"/>
      <c r="N26"/>
      <c r="O26"/>
      <c r="P26"/>
      <c r="Q26"/>
      <c r="R26"/>
      <c r="S26"/>
    </row>
    <row r="27" spans="1:19" ht="13.5" customHeight="1" x14ac:dyDescent="0.3">
      <c r="A27" s="155" t="s">
        <v>36</v>
      </c>
      <c r="B27" s="156"/>
      <c r="C27" s="53"/>
      <c r="D27" s="54">
        <f>+D26*0.06</f>
        <v>-2.4</v>
      </c>
      <c r="G27" s="15"/>
      <c r="H27"/>
      <c r="I27"/>
      <c r="J27"/>
      <c r="K27"/>
      <c r="L27"/>
      <c r="M27"/>
      <c r="N27"/>
      <c r="O27"/>
      <c r="P27"/>
      <c r="Q27"/>
      <c r="R27"/>
      <c r="S27"/>
    </row>
    <row r="28" spans="1:19" ht="13.5" customHeight="1" x14ac:dyDescent="0.3">
      <c r="A28" s="72" t="s">
        <v>68</v>
      </c>
      <c r="B28" s="53"/>
      <c r="C28" s="53"/>
      <c r="D28" s="54">
        <f>B3*0.2</f>
        <v>0</v>
      </c>
      <c r="G28" s="15"/>
      <c r="H28"/>
      <c r="I28"/>
      <c r="J28"/>
      <c r="K28"/>
      <c r="L28"/>
      <c r="M28"/>
      <c r="N28"/>
      <c r="O28"/>
      <c r="P28"/>
      <c r="Q28"/>
      <c r="R28"/>
      <c r="S28"/>
    </row>
    <row r="29" spans="1:19" ht="13.5" customHeight="1" x14ac:dyDescent="0.3">
      <c r="A29" s="72" t="s">
        <v>73</v>
      </c>
      <c r="B29" s="53"/>
      <c r="C29" s="53"/>
      <c r="D29" s="22"/>
      <c r="G29" s="15"/>
      <c r="H29"/>
      <c r="I29"/>
      <c r="J29"/>
      <c r="K29"/>
      <c r="L29"/>
      <c r="M29"/>
      <c r="N29"/>
      <c r="O29"/>
      <c r="P29"/>
      <c r="Q29"/>
      <c r="R29"/>
      <c r="S29"/>
    </row>
    <row r="30" spans="1:19" ht="27" x14ac:dyDescent="0.3">
      <c r="A30" s="88" t="s">
        <v>75</v>
      </c>
      <c r="B30" s="53"/>
      <c r="C30" s="53"/>
      <c r="D30" s="22"/>
      <c r="G30" s="15"/>
      <c r="H30"/>
      <c r="I30"/>
      <c r="J30"/>
      <c r="K30"/>
      <c r="L30"/>
      <c r="M30"/>
      <c r="N30"/>
      <c r="O30"/>
      <c r="P30"/>
      <c r="Q30"/>
      <c r="R30"/>
      <c r="S30"/>
    </row>
    <row r="31" spans="1:19" x14ac:dyDescent="0.3">
      <c r="A31" s="154" t="s">
        <v>51</v>
      </c>
      <c r="B31" s="142"/>
      <c r="C31" s="55"/>
      <c r="D31" s="22"/>
      <c r="G31" s="15"/>
      <c r="H31"/>
      <c r="I31"/>
      <c r="J31"/>
      <c r="K31"/>
      <c r="L31"/>
      <c r="M31"/>
      <c r="N31"/>
      <c r="O31"/>
      <c r="P31"/>
      <c r="Q31"/>
      <c r="R31"/>
      <c r="S31"/>
    </row>
    <row r="32" spans="1:19" x14ac:dyDescent="0.3">
      <c r="A32" s="11"/>
      <c r="B32" s="3"/>
      <c r="C32" s="3"/>
      <c r="D32" s="12"/>
      <c r="E32" s="3"/>
      <c r="F32" s="3"/>
      <c r="G32" s="15"/>
      <c r="H32"/>
      <c r="I32"/>
      <c r="J32"/>
      <c r="K32"/>
      <c r="L32"/>
      <c r="M32"/>
      <c r="N32"/>
      <c r="O32"/>
      <c r="P32"/>
      <c r="Q32"/>
      <c r="R32"/>
      <c r="S32"/>
    </row>
    <row r="33" spans="1:19" x14ac:dyDescent="0.3">
      <c r="A33" s="95" t="s">
        <v>37</v>
      </c>
      <c r="B33" s="96"/>
      <c r="C33" s="97"/>
      <c r="D33" s="98">
        <f>D27+D28+D31+D29+D30</f>
        <v>-2.4</v>
      </c>
      <c r="E33" s="3" t="s">
        <v>111</v>
      </c>
      <c r="F33" s="3"/>
      <c r="G33" s="15"/>
      <c r="H33"/>
      <c r="I33"/>
      <c r="J33"/>
      <c r="K33"/>
      <c r="L33"/>
      <c r="M33"/>
      <c r="N33"/>
      <c r="O33"/>
      <c r="P33"/>
      <c r="Q33"/>
      <c r="R33"/>
      <c r="S33"/>
    </row>
    <row r="34" spans="1:19" ht="18" customHeight="1" x14ac:dyDescent="0.3">
      <c r="A34" s="139" t="s">
        <v>76</v>
      </c>
      <c r="B34" s="140"/>
      <c r="C34" s="140"/>
      <c r="D34" s="140"/>
      <c r="E34" s="99"/>
      <c r="F34" s="100"/>
      <c r="G34" s="15"/>
      <c r="H34"/>
      <c r="I34"/>
      <c r="J34"/>
      <c r="K34"/>
      <c r="L34"/>
      <c r="M34"/>
      <c r="N34"/>
      <c r="O34"/>
      <c r="P34"/>
      <c r="Q34"/>
      <c r="R34"/>
      <c r="S34"/>
    </row>
    <row r="35" spans="1:19" ht="18" customHeight="1" x14ac:dyDescent="0.3">
      <c r="A35" s="136" t="s">
        <v>107</v>
      </c>
      <c r="B35" s="137"/>
      <c r="C35" s="137"/>
      <c r="D35" s="137"/>
      <c r="E35" s="137"/>
      <c r="F35" s="138"/>
      <c r="G35" s="15"/>
      <c r="H35"/>
      <c r="I35"/>
      <c r="J35"/>
      <c r="K35"/>
      <c r="L35"/>
      <c r="M35"/>
      <c r="N35"/>
      <c r="O35"/>
      <c r="P35"/>
      <c r="Q35"/>
      <c r="R35"/>
      <c r="S35"/>
    </row>
    <row r="36" spans="1:19" x14ac:dyDescent="0.3">
      <c r="A36" s="127" t="s">
        <v>20</v>
      </c>
      <c r="B36" s="128"/>
      <c r="C36" s="128"/>
      <c r="D36" s="128"/>
      <c r="E36" s="128"/>
      <c r="F36" s="129"/>
      <c r="G36" s="15"/>
      <c r="H36"/>
      <c r="I36"/>
      <c r="J36"/>
      <c r="K36"/>
      <c r="L36"/>
      <c r="M36"/>
      <c r="N36"/>
      <c r="O36"/>
      <c r="P36"/>
      <c r="Q36"/>
      <c r="R36"/>
      <c r="S36"/>
    </row>
    <row r="37" spans="1:19" x14ac:dyDescent="0.3">
      <c r="A37" s="127" t="s">
        <v>22</v>
      </c>
      <c r="B37" s="128"/>
      <c r="C37" s="128"/>
      <c r="D37" s="128"/>
      <c r="E37" s="128"/>
      <c r="F37" s="129"/>
      <c r="G37" s="15"/>
      <c r="H37"/>
      <c r="I37"/>
      <c r="J37"/>
      <c r="K37"/>
      <c r="L37"/>
      <c r="M37"/>
      <c r="N37"/>
      <c r="O37"/>
      <c r="P37"/>
      <c r="Q37"/>
      <c r="R37"/>
      <c r="S37"/>
    </row>
    <row r="38" spans="1:19" x14ac:dyDescent="0.3">
      <c r="A38" s="127" t="s">
        <v>21</v>
      </c>
      <c r="B38" s="128"/>
      <c r="C38" s="128"/>
      <c r="D38" s="128"/>
      <c r="E38" s="128"/>
      <c r="F38" s="129"/>
      <c r="G38" s="15"/>
      <c r="H38"/>
      <c r="I38"/>
      <c r="J38"/>
      <c r="K38"/>
      <c r="L38"/>
      <c r="M38"/>
      <c r="N38"/>
      <c r="O38"/>
      <c r="P38"/>
      <c r="Q38"/>
      <c r="R38"/>
      <c r="S38"/>
    </row>
    <row r="39" spans="1:19" x14ac:dyDescent="0.3">
      <c r="A39" s="127" t="s">
        <v>24</v>
      </c>
      <c r="B39" s="128"/>
      <c r="C39" s="128"/>
      <c r="D39" s="128"/>
      <c r="E39" s="128"/>
      <c r="F39" s="129"/>
      <c r="G39" s="15"/>
      <c r="H39"/>
      <c r="I39"/>
      <c r="J39"/>
      <c r="K39"/>
      <c r="L39"/>
      <c r="M39"/>
      <c r="N39"/>
      <c r="O39"/>
      <c r="P39"/>
      <c r="Q39"/>
      <c r="R39"/>
      <c r="S39"/>
    </row>
    <row r="40" spans="1:19" x14ac:dyDescent="0.3">
      <c r="A40" s="130" t="s">
        <v>23</v>
      </c>
      <c r="B40" s="131"/>
      <c r="C40" s="131"/>
      <c r="D40" s="131"/>
      <c r="E40" s="131"/>
      <c r="F40" s="132"/>
      <c r="G40" s="15"/>
      <c r="H40"/>
      <c r="I40"/>
      <c r="J40"/>
      <c r="K40"/>
      <c r="L40"/>
      <c r="M40"/>
      <c r="N40"/>
      <c r="O40"/>
      <c r="P40"/>
      <c r="Q40"/>
      <c r="R40"/>
      <c r="S40"/>
    </row>
    <row r="41" spans="1:19" x14ac:dyDescent="0.3">
      <c r="A41" s="133"/>
      <c r="B41" s="134"/>
      <c r="C41" s="134"/>
      <c r="D41" s="134"/>
      <c r="E41" s="134"/>
      <c r="F41" s="135"/>
      <c r="G41" s="15"/>
      <c r="H41"/>
      <c r="I41"/>
      <c r="J41"/>
      <c r="K41"/>
      <c r="L41"/>
      <c r="M41"/>
      <c r="N41"/>
      <c r="O41"/>
      <c r="P41"/>
      <c r="Q41"/>
      <c r="R41"/>
      <c r="S41"/>
    </row>
    <row r="42" spans="1:19" x14ac:dyDescent="0.3">
      <c r="A42" s="101" t="s">
        <v>56</v>
      </c>
      <c r="B42" s="15"/>
      <c r="C42" s="15"/>
      <c r="D42" s="15"/>
      <c r="E42" s="15"/>
      <c r="F42" s="15"/>
      <c r="G42" s="15"/>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E49"/>
      <c r="F49"/>
      <c r="G49"/>
      <c r="H49"/>
      <c r="I49"/>
      <c r="J49"/>
      <c r="K49"/>
      <c r="L49"/>
      <c r="M49"/>
      <c r="N49"/>
      <c r="O49"/>
      <c r="P49"/>
      <c r="Q49"/>
      <c r="R49"/>
      <c r="S49"/>
    </row>
    <row r="50" spans="1:19" x14ac:dyDescent="0.3">
      <c r="E50"/>
      <c r="F50"/>
      <c r="G50"/>
      <c r="H50"/>
      <c r="I50"/>
      <c r="J50"/>
      <c r="K50"/>
      <c r="L50"/>
      <c r="M50"/>
      <c r="N50"/>
      <c r="O50"/>
      <c r="P50"/>
      <c r="Q50"/>
      <c r="R50"/>
      <c r="S50"/>
    </row>
    <row r="51" spans="1:19" x14ac:dyDescent="0.3">
      <c r="E51"/>
      <c r="F51"/>
      <c r="G51"/>
      <c r="H51"/>
      <c r="I51"/>
      <c r="J51"/>
      <c r="K51"/>
      <c r="L51"/>
      <c r="M51"/>
      <c r="N51"/>
      <c r="O51"/>
      <c r="P51"/>
      <c r="Q51"/>
      <c r="R51"/>
      <c r="S51"/>
    </row>
    <row r="52" spans="1:19" x14ac:dyDescent="0.3">
      <c r="A52" s="4"/>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E119"/>
      <c r="F119"/>
      <c r="G119"/>
      <c r="H119"/>
      <c r="I119"/>
      <c r="J119"/>
      <c r="K119"/>
      <c r="L119"/>
      <c r="M119"/>
      <c r="N119"/>
      <c r="O119"/>
      <c r="P119"/>
      <c r="Q119"/>
      <c r="R119"/>
      <c r="S119"/>
    </row>
    <row r="120" spans="5:19" x14ac:dyDescent="0.3">
      <c r="E120"/>
      <c r="F120"/>
      <c r="G120"/>
      <c r="H120"/>
      <c r="I120"/>
      <c r="J120"/>
      <c r="K120"/>
      <c r="L120"/>
      <c r="M120"/>
      <c r="N120"/>
      <c r="O120"/>
      <c r="P120"/>
      <c r="Q120"/>
      <c r="R120"/>
      <c r="S120"/>
    </row>
    <row r="121" spans="5:19" x14ac:dyDescent="0.3">
      <c r="E121"/>
      <c r="F121"/>
      <c r="G121"/>
      <c r="H121"/>
      <c r="I121"/>
      <c r="J121"/>
      <c r="K121"/>
      <c r="L121"/>
      <c r="M121"/>
      <c r="N121"/>
      <c r="O121"/>
      <c r="P121"/>
      <c r="Q121"/>
      <c r="R121"/>
      <c r="S121"/>
    </row>
    <row r="122" spans="5:19" x14ac:dyDescent="0.3">
      <c r="G122"/>
      <c r="H122"/>
      <c r="I122"/>
      <c r="J122"/>
      <c r="K122"/>
      <c r="L122"/>
      <c r="M122"/>
      <c r="N122"/>
      <c r="O122"/>
      <c r="P122"/>
      <c r="Q122"/>
      <c r="R122"/>
      <c r="S122"/>
    </row>
  </sheetData>
  <sheetProtection algorithmName="SHA-512" hashValue="XvmISlzPdWll/Wya78fWYZpM5gFDeNkp8iIsmSqp484CcCoBu0DYjqkMsknd51AQfMpYvKwM/YujqLjxpkaevw==" saltValue="7TwSCNVrBx11Spsn92uTGw==" spinCount="100000" sheet="1" selectLockedCells="1"/>
  <mergeCells count="14">
    <mergeCell ref="A34:D34"/>
    <mergeCell ref="E3:F3"/>
    <mergeCell ref="E13:F13"/>
    <mergeCell ref="E15:F23"/>
    <mergeCell ref="A24:C24"/>
    <mergeCell ref="E4:F4"/>
    <mergeCell ref="A31:B31"/>
    <mergeCell ref="A27:B27"/>
    <mergeCell ref="A39:F39"/>
    <mergeCell ref="A40:F41"/>
    <mergeCell ref="A35:F35"/>
    <mergeCell ref="A36:F36"/>
    <mergeCell ref="A37:F37"/>
    <mergeCell ref="A38:F38"/>
  </mergeCells>
  <dataValidations count="1">
    <dataValidation type="decimal" operator="lessThanOrEqual" allowBlank="1" showInputMessage="1" showErrorMessage="1" sqref="B3" xr:uid="{CD3F118B-5908-4AE9-B828-DBF51BBB0AD5}">
      <formula1>70</formula1>
    </dataValidation>
  </dataValidations>
  <pageMargins left="0.70866141732283472" right="0.70866141732283472" top="0.74803149606299213" bottom="0.74803149606299213" header="0.31496062992125984" footer="0.31496062992125984"/>
  <pageSetup paperSize="9" scale="65" fitToWidth="0"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8D958-9889-435D-B340-9A413871A975}">
  <sheetPr codeName="Blad3">
    <tabColor theme="6" tint="-0.249977111117893"/>
  </sheetPr>
  <dimension ref="A1:S121"/>
  <sheetViews>
    <sheetView zoomScale="85" zoomScaleNormal="85" workbookViewId="0">
      <selection activeCell="G24" sqref="G24"/>
    </sheetView>
  </sheetViews>
  <sheetFormatPr defaultColWidth="9.33203125" defaultRowHeight="14.4" x14ac:dyDescent="0.3"/>
  <cols>
    <col min="1" max="1" width="99.6640625" customWidth="1"/>
    <col min="2" max="2" width="6.5546875" customWidth="1"/>
    <col min="3" max="3" width="18.33203125" bestFit="1" customWidth="1"/>
    <col min="4" max="4" width="11.6640625" customWidth="1"/>
    <col min="5" max="5" width="24.6640625" style="1" customWidth="1"/>
    <col min="6" max="6" width="6" style="1" customWidth="1"/>
    <col min="7" max="19" width="9.33203125" style="1"/>
  </cols>
  <sheetData>
    <row r="1" spans="1:19" x14ac:dyDescent="0.3">
      <c r="A1" s="71" t="s">
        <v>92</v>
      </c>
      <c r="B1" s="71"/>
      <c r="C1" s="71"/>
      <c r="D1" s="71"/>
      <c r="G1" s="15"/>
      <c r="H1"/>
      <c r="I1"/>
      <c r="J1"/>
      <c r="K1"/>
      <c r="L1"/>
      <c r="M1"/>
      <c r="N1"/>
      <c r="O1"/>
      <c r="P1"/>
      <c r="Q1"/>
      <c r="R1"/>
      <c r="S1"/>
    </row>
    <row r="2" spans="1:19" ht="79.5" customHeight="1" x14ac:dyDescent="0.3">
      <c r="A2" s="91" t="s">
        <v>110</v>
      </c>
      <c r="B2" s="33" t="s">
        <v>0</v>
      </c>
      <c r="C2" s="33" t="s">
        <v>1</v>
      </c>
      <c r="D2" s="34" t="s">
        <v>2</v>
      </c>
      <c r="G2" s="15"/>
      <c r="H2"/>
      <c r="I2"/>
      <c r="J2"/>
      <c r="K2"/>
      <c r="L2"/>
      <c r="M2"/>
      <c r="N2"/>
      <c r="O2"/>
      <c r="P2"/>
      <c r="Q2"/>
      <c r="R2"/>
      <c r="S2"/>
    </row>
    <row r="3" spans="1:19" ht="26.4" x14ac:dyDescent="0.3">
      <c r="A3" s="89" t="s">
        <v>74</v>
      </c>
      <c r="B3" s="93">
        <v>0</v>
      </c>
      <c r="C3" s="36" t="s">
        <v>3</v>
      </c>
      <c r="D3" s="37">
        <f>+B3*0.065</f>
        <v>0</v>
      </c>
      <c r="E3" s="141" t="s">
        <v>101</v>
      </c>
      <c r="F3" s="142"/>
      <c r="G3" s="15"/>
      <c r="H3"/>
      <c r="I3"/>
      <c r="J3"/>
      <c r="K3"/>
      <c r="L3"/>
      <c r="M3"/>
      <c r="N3"/>
      <c r="O3"/>
      <c r="P3"/>
      <c r="Q3"/>
      <c r="R3"/>
      <c r="S3"/>
    </row>
    <row r="4" spans="1:19" x14ac:dyDescent="0.3">
      <c r="A4" s="89" t="s">
        <v>79</v>
      </c>
      <c r="B4" s="17"/>
      <c r="C4" s="36" t="s">
        <v>3</v>
      </c>
      <c r="D4" s="37">
        <f>+B4*0.065</f>
        <v>0</v>
      </c>
      <c r="E4" s="141" t="s">
        <v>25</v>
      </c>
      <c r="F4" s="142"/>
      <c r="G4" s="15"/>
      <c r="H4"/>
      <c r="I4"/>
      <c r="J4"/>
      <c r="K4"/>
      <c r="L4"/>
      <c r="M4"/>
      <c r="N4"/>
      <c r="O4"/>
      <c r="P4"/>
      <c r="Q4"/>
      <c r="R4"/>
      <c r="S4"/>
    </row>
    <row r="5" spans="1:19" x14ac:dyDescent="0.3">
      <c r="A5" s="35" t="s">
        <v>4</v>
      </c>
      <c r="B5" s="18"/>
      <c r="C5" s="36" t="s">
        <v>5</v>
      </c>
      <c r="D5" s="37">
        <f>+B5*0.455</f>
        <v>0</v>
      </c>
      <c r="G5" s="15"/>
      <c r="H5"/>
      <c r="I5"/>
      <c r="J5"/>
      <c r="K5"/>
      <c r="L5"/>
      <c r="M5"/>
      <c r="N5"/>
      <c r="O5"/>
      <c r="P5"/>
      <c r="Q5"/>
      <c r="R5"/>
      <c r="S5"/>
    </row>
    <row r="6" spans="1:19" x14ac:dyDescent="0.3">
      <c r="A6" s="35" t="s">
        <v>16</v>
      </c>
      <c r="B6" s="18"/>
      <c r="C6" s="36" t="s">
        <v>11</v>
      </c>
      <c r="D6" s="37">
        <f>B6*1.825</f>
        <v>0</v>
      </c>
      <c r="G6" s="15"/>
      <c r="H6"/>
      <c r="I6"/>
      <c r="J6"/>
      <c r="K6"/>
      <c r="L6"/>
      <c r="M6"/>
      <c r="N6"/>
      <c r="O6"/>
      <c r="P6"/>
      <c r="Q6"/>
      <c r="R6"/>
      <c r="S6"/>
    </row>
    <row r="7" spans="1:19" x14ac:dyDescent="0.3">
      <c r="A7" s="35" t="s">
        <v>17</v>
      </c>
      <c r="B7" s="18"/>
      <c r="C7" s="36" t="s">
        <v>11</v>
      </c>
      <c r="D7" s="37">
        <f>+B7*-1.825</f>
        <v>0</v>
      </c>
      <c r="G7" s="15"/>
      <c r="H7"/>
      <c r="I7"/>
      <c r="J7"/>
      <c r="K7"/>
      <c r="L7"/>
      <c r="M7"/>
      <c r="N7"/>
      <c r="O7"/>
      <c r="P7"/>
      <c r="Q7"/>
      <c r="R7"/>
      <c r="S7"/>
    </row>
    <row r="8" spans="1:19" x14ac:dyDescent="0.3">
      <c r="A8" s="35" t="s">
        <v>6</v>
      </c>
      <c r="B8" s="19"/>
      <c r="C8" s="36" t="s">
        <v>5</v>
      </c>
      <c r="D8" s="37">
        <f>+B8*-0.455</f>
        <v>0</v>
      </c>
      <c r="G8" s="15"/>
      <c r="H8"/>
      <c r="I8"/>
      <c r="J8"/>
      <c r="K8"/>
      <c r="L8"/>
      <c r="M8"/>
      <c r="N8"/>
      <c r="O8"/>
      <c r="P8"/>
      <c r="Q8"/>
      <c r="R8"/>
      <c r="S8"/>
    </row>
    <row r="9" spans="1:19" x14ac:dyDescent="0.3">
      <c r="A9" s="35" t="s">
        <v>7</v>
      </c>
      <c r="B9" s="19"/>
      <c r="C9" s="36" t="s">
        <v>8</v>
      </c>
      <c r="D9" s="37">
        <f>+B9*-0.057</f>
        <v>0</v>
      </c>
      <c r="G9" s="15"/>
      <c r="H9"/>
      <c r="I9"/>
      <c r="J9"/>
      <c r="K9"/>
      <c r="L9"/>
      <c r="M9"/>
      <c r="N9"/>
      <c r="O9"/>
      <c r="P9"/>
      <c r="Q9"/>
      <c r="R9"/>
      <c r="S9"/>
    </row>
    <row r="10" spans="1:19" ht="15.6" x14ac:dyDescent="0.3">
      <c r="A10" s="35" t="s">
        <v>15</v>
      </c>
      <c r="B10" s="19"/>
      <c r="C10" s="36" t="s">
        <v>9</v>
      </c>
      <c r="D10" s="37">
        <f>+B10*-1</f>
        <v>0</v>
      </c>
      <c r="G10" s="15"/>
      <c r="H10"/>
      <c r="I10"/>
      <c r="J10"/>
      <c r="K10"/>
      <c r="L10"/>
      <c r="M10"/>
      <c r="N10"/>
      <c r="O10"/>
      <c r="P10"/>
      <c r="Q10"/>
      <c r="R10"/>
      <c r="S10"/>
    </row>
    <row r="11" spans="1:19" x14ac:dyDescent="0.3">
      <c r="A11" s="35" t="s">
        <v>13</v>
      </c>
      <c r="B11" s="19"/>
      <c r="C11" s="36" t="s">
        <v>10</v>
      </c>
      <c r="D11" s="37">
        <f>+B11*0.85</f>
        <v>0</v>
      </c>
      <c r="G11" s="15"/>
      <c r="H11"/>
      <c r="I11"/>
      <c r="J11"/>
      <c r="K11"/>
      <c r="L11"/>
      <c r="M11"/>
      <c r="N11"/>
      <c r="O11"/>
      <c r="P11"/>
      <c r="Q11"/>
      <c r="R11"/>
      <c r="S11"/>
    </row>
    <row r="12" spans="1:19" x14ac:dyDescent="0.3">
      <c r="A12" s="35" t="s">
        <v>14</v>
      </c>
      <c r="B12" s="19"/>
      <c r="C12" s="36" t="s">
        <v>10</v>
      </c>
      <c r="D12" s="37">
        <f>+B12*0.07</f>
        <v>0</v>
      </c>
      <c r="G12" s="15"/>
      <c r="H12"/>
      <c r="I12"/>
      <c r="J12"/>
      <c r="K12"/>
      <c r="L12"/>
      <c r="M12"/>
      <c r="N12"/>
      <c r="O12"/>
      <c r="P12"/>
      <c r="Q12"/>
      <c r="R12"/>
      <c r="S12"/>
    </row>
    <row r="13" spans="1:19" x14ac:dyDescent="0.3">
      <c r="A13" s="35" t="s">
        <v>19</v>
      </c>
      <c r="B13" s="19"/>
      <c r="C13" s="36" t="s">
        <v>10</v>
      </c>
      <c r="D13" s="37">
        <f>+B13*-5.82</f>
        <v>0</v>
      </c>
      <c r="E13" s="143" t="s">
        <v>18</v>
      </c>
      <c r="F13" s="144"/>
      <c r="G13" s="15"/>
      <c r="H13"/>
      <c r="I13"/>
      <c r="J13"/>
      <c r="K13"/>
      <c r="L13"/>
      <c r="M13"/>
      <c r="N13"/>
      <c r="O13"/>
      <c r="P13"/>
      <c r="Q13"/>
      <c r="R13"/>
      <c r="S13"/>
    </row>
    <row r="14" spans="1:19" x14ac:dyDescent="0.3">
      <c r="A14" s="38" t="s">
        <v>26</v>
      </c>
      <c r="B14" s="39"/>
      <c r="C14" s="40"/>
      <c r="D14" s="41"/>
      <c r="E14" s="42"/>
      <c r="F14" s="43"/>
      <c r="G14" s="15"/>
      <c r="H14"/>
      <c r="I14"/>
      <c r="J14"/>
      <c r="K14"/>
      <c r="L14"/>
      <c r="M14"/>
      <c r="N14"/>
      <c r="O14"/>
      <c r="P14"/>
      <c r="Q14"/>
      <c r="R14"/>
      <c r="S14"/>
    </row>
    <row r="15" spans="1:19" x14ac:dyDescent="0.3">
      <c r="A15" s="38" t="s">
        <v>40</v>
      </c>
      <c r="B15" s="20">
        <v>0</v>
      </c>
      <c r="C15" s="40" t="s">
        <v>10</v>
      </c>
      <c r="D15" s="41">
        <f>B15*-0.4</f>
        <v>0</v>
      </c>
      <c r="E15" s="145" t="s">
        <v>112</v>
      </c>
      <c r="F15" s="146"/>
      <c r="G15" s="15"/>
      <c r="H15"/>
      <c r="I15"/>
      <c r="J15"/>
      <c r="K15"/>
      <c r="L15"/>
      <c r="M15"/>
      <c r="N15"/>
      <c r="O15"/>
      <c r="P15"/>
      <c r="Q15"/>
      <c r="R15"/>
      <c r="S15"/>
    </row>
    <row r="16" spans="1:19" x14ac:dyDescent="0.3">
      <c r="A16" s="38" t="s">
        <v>33</v>
      </c>
      <c r="B16" s="20">
        <v>0</v>
      </c>
      <c r="C16" s="40" t="s">
        <v>10</v>
      </c>
      <c r="D16" s="41">
        <f>B16*-3.66</f>
        <v>0</v>
      </c>
      <c r="E16" s="147"/>
      <c r="F16" s="148"/>
      <c r="G16" s="15"/>
      <c r="H16"/>
      <c r="I16"/>
      <c r="J16"/>
      <c r="K16"/>
      <c r="L16"/>
      <c r="M16"/>
      <c r="N16"/>
      <c r="O16"/>
      <c r="P16"/>
      <c r="Q16"/>
      <c r="R16"/>
      <c r="S16"/>
    </row>
    <row r="17" spans="1:19" x14ac:dyDescent="0.3">
      <c r="A17" s="38" t="s">
        <v>34</v>
      </c>
      <c r="B17" s="20">
        <v>0</v>
      </c>
      <c r="C17" s="40" t="s">
        <v>10</v>
      </c>
      <c r="D17" s="41">
        <f>B17*-0.53</f>
        <v>0</v>
      </c>
      <c r="E17" s="147"/>
      <c r="F17" s="148"/>
      <c r="G17" s="15"/>
      <c r="H17"/>
      <c r="I17"/>
      <c r="J17"/>
      <c r="K17"/>
      <c r="L17"/>
      <c r="M17"/>
      <c r="N17"/>
      <c r="O17"/>
      <c r="P17"/>
      <c r="Q17"/>
      <c r="R17"/>
      <c r="S17"/>
    </row>
    <row r="18" spans="1:19" x14ac:dyDescent="0.3">
      <c r="A18" s="38" t="s">
        <v>27</v>
      </c>
      <c r="B18" s="20">
        <v>0</v>
      </c>
      <c r="C18" s="40" t="s">
        <v>10</v>
      </c>
      <c r="D18" s="41">
        <f>B18*-1.84</f>
        <v>0</v>
      </c>
      <c r="E18" s="147"/>
      <c r="F18" s="148"/>
      <c r="G18" s="15"/>
      <c r="H18"/>
      <c r="I18"/>
      <c r="J18"/>
      <c r="K18"/>
      <c r="L18"/>
      <c r="M18"/>
      <c r="N18"/>
      <c r="O18"/>
      <c r="P18"/>
      <c r="Q18"/>
      <c r="R18"/>
      <c r="S18"/>
    </row>
    <row r="19" spans="1:19" x14ac:dyDescent="0.3">
      <c r="A19" s="38" t="s">
        <v>28</v>
      </c>
      <c r="B19" s="20">
        <v>0</v>
      </c>
      <c r="C19" s="40" t="s">
        <v>10</v>
      </c>
      <c r="D19" s="41">
        <f>B19*-3.5</f>
        <v>0</v>
      </c>
      <c r="E19" s="147"/>
      <c r="F19" s="148"/>
      <c r="G19" s="15"/>
      <c r="H19"/>
      <c r="I19"/>
      <c r="J19"/>
      <c r="K19"/>
      <c r="L19"/>
      <c r="M19"/>
      <c r="N19"/>
      <c r="O19"/>
      <c r="P19"/>
      <c r="Q19"/>
      <c r="R19"/>
      <c r="S19"/>
    </row>
    <row r="20" spans="1:19" x14ac:dyDescent="0.3">
      <c r="A20" s="38" t="s">
        <v>29</v>
      </c>
      <c r="B20" s="20">
        <v>0</v>
      </c>
      <c r="C20" s="40" t="s">
        <v>10</v>
      </c>
      <c r="D20" s="41">
        <f>B20*-0.28</f>
        <v>0</v>
      </c>
      <c r="E20" s="147"/>
      <c r="F20" s="148"/>
      <c r="G20" s="15"/>
      <c r="H20"/>
      <c r="I20"/>
      <c r="J20"/>
      <c r="K20"/>
      <c r="L20"/>
      <c r="M20"/>
      <c r="N20"/>
      <c r="O20"/>
      <c r="P20"/>
      <c r="Q20"/>
      <c r="R20"/>
      <c r="S20"/>
    </row>
    <row r="21" spans="1:19" x14ac:dyDescent="0.3">
      <c r="A21" s="38" t="s">
        <v>30</v>
      </c>
      <c r="B21" s="19">
        <v>0</v>
      </c>
      <c r="C21" s="40" t="s">
        <v>10</v>
      </c>
      <c r="D21" s="41">
        <f>B21*-0.28</f>
        <v>0</v>
      </c>
      <c r="E21" s="147"/>
      <c r="F21" s="148"/>
      <c r="G21" s="15"/>
      <c r="H21"/>
      <c r="I21"/>
      <c r="J21"/>
      <c r="K21"/>
      <c r="L21"/>
      <c r="M21"/>
      <c r="N21"/>
      <c r="O21"/>
      <c r="P21"/>
      <c r="Q21"/>
      <c r="R21"/>
      <c r="S21"/>
    </row>
    <row r="22" spans="1:19" ht="15" customHeight="1" x14ac:dyDescent="0.3">
      <c r="A22" s="38" t="s">
        <v>31</v>
      </c>
      <c r="B22" s="21">
        <v>0</v>
      </c>
      <c r="C22" s="40" t="s">
        <v>10</v>
      </c>
      <c r="D22" s="41">
        <f>B22*-0.38</f>
        <v>0</v>
      </c>
      <c r="E22" s="147"/>
      <c r="F22" s="148"/>
      <c r="G22" s="15"/>
      <c r="H22"/>
      <c r="I22"/>
      <c r="J22"/>
      <c r="K22"/>
      <c r="L22"/>
      <c r="M22"/>
      <c r="N22"/>
      <c r="O22"/>
      <c r="P22"/>
      <c r="Q22"/>
      <c r="R22"/>
      <c r="S22"/>
    </row>
    <row r="23" spans="1:19" x14ac:dyDescent="0.3">
      <c r="A23" s="38" t="s">
        <v>32</v>
      </c>
      <c r="B23" s="44">
        <f>100-SUM(B15:B22)</f>
        <v>100</v>
      </c>
      <c r="C23" s="40" t="s">
        <v>10</v>
      </c>
      <c r="D23" s="41">
        <f>B23*-0.4</f>
        <v>-40</v>
      </c>
      <c r="E23" s="149"/>
      <c r="F23" s="150"/>
      <c r="G23" s="16"/>
      <c r="H23"/>
      <c r="I23"/>
      <c r="J23"/>
      <c r="K23"/>
      <c r="L23"/>
      <c r="M23"/>
      <c r="N23"/>
      <c r="O23"/>
      <c r="P23"/>
      <c r="Q23"/>
      <c r="R23"/>
      <c r="S23"/>
    </row>
    <row r="24" spans="1:19" x14ac:dyDescent="0.3">
      <c r="A24" s="151" t="s">
        <v>35</v>
      </c>
      <c r="B24" s="152"/>
      <c r="C24" s="153"/>
      <c r="D24" s="37">
        <f>SUM(D15:D23)</f>
        <v>-40</v>
      </c>
      <c r="G24" s="15"/>
      <c r="H24"/>
      <c r="I24"/>
      <c r="J24"/>
      <c r="K24"/>
      <c r="L24"/>
      <c r="M24"/>
      <c r="N24"/>
      <c r="O24"/>
      <c r="P24"/>
      <c r="Q24"/>
      <c r="R24"/>
      <c r="S24"/>
    </row>
    <row r="25" spans="1:19" ht="15" thickBot="1" x14ac:dyDescent="0.35">
      <c r="A25" s="45" t="s">
        <v>39</v>
      </c>
      <c r="B25" s="46"/>
      <c r="C25" s="47"/>
      <c r="D25" s="48">
        <f>IF(SUM(B11:B13)&lt;5,(D24),IF(SUM(B11:B13)&gt;15,(D24-(50/400)*D24),(D24-((SUM(B11:B13)-5)*5 /400)*D24)))</f>
        <v>-40</v>
      </c>
      <c r="G25" s="15"/>
      <c r="H25"/>
      <c r="I25"/>
      <c r="J25"/>
      <c r="K25"/>
      <c r="L25"/>
      <c r="M25"/>
      <c r="N25"/>
      <c r="O25"/>
      <c r="P25"/>
      <c r="Q25"/>
      <c r="R25"/>
      <c r="S25"/>
    </row>
    <row r="26" spans="1:19" ht="15" thickBot="1" x14ac:dyDescent="0.35">
      <c r="A26" s="49"/>
      <c r="B26" s="50"/>
      <c r="C26" s="51" t="s">
        <v>12</v>
      </c>
      <c r="D26" s="52">
        <f>+SUM(D3:D13)+D25</f>
        <v>-40</v>
      </c>
      <c r="G26" s="15"/>
      <c r="H26"/>
      <c r="I26"/>
      <c r="J26"/>
      <c r="K26"/>
      <c r="L26"/>
      <c r="M26"/>
      <c r="N26"/>
      <c r="O26"/>
      <c r="P26"/>
      <c r="Q26"/>
      <c r="R26"/>
      <c r="S26"/>
    </row>
    <row r="27" spans="1:19" ht="13.5" customHeight="1" x14ac:dyDescent="0.3">
      <c r="A27" s="155" t="s">
        <v>36</v>
      </c>
      <c r="B27" s="156"/>
      <c r="C27" s="53"/>
      <c r="D27" s="54">
        <f>+D26*0.06</f>
        <v>-2.4</v>
      </c>
      <c r="G27" s="15"/>
      <c r="H27"/>
      <c r="I27"/>
      <c r="J27"/>
      <c r="K27"/>
      <c r="L27"/>
      <c r="M27"/>
      <c r="N27"/>
      <c r="O27"/>
      <c r="P27"/>
      <c r="Q27"/>
      <c r="R27"/>
      <c r="S27"/>
    </row>
    <row r="28" spans="1:19" ht="13.5" customHeight="1" x14ac:dyDescent="0.3">
      <c r="A28" s="72" t="s">
        <v>68</v>
      </c>
      <c r="B28" s="53"/>
      <c r="C28" s="53"/>
      <c r="D28" s="54">
        <f>(B3+B4)*0.065</f>
        <v>0</v>
      </c>
      <c r="G28" s="15"/>
      <c r="H28"/>
      <c r="I28"/>
      <c r="J28"/>
      <c r="K28"/>
      <c r="L28"/>
      <c r="M28"/>
      <c r="N28"/>
      <c r="O28"/>
      <c r="P28"/>
      <c r="Q28"/>
      <c r="R28"/>
      <c r="S28"/>
    </row>
    <row r="29" spans="1:19" ht="13.5" customHeight="1" x14ac:dyDescent="0.3">
      <c r="A29" s="72" t="s">
        <v>73</v>
      </c>
      <c r="B29" s="53"/>
      <c r="C29" s="53"/>
      <c r="D29" s="92">
        <v>0</v>
      </c>
      <c r="E29" s="94" t="s">
        <v>101</v>
      </c>
      <c r="G29" s="15"/>
      <c r="H29"/>
      <c r="I29"/>
      <c r="J29"/>
      <c r="K29"/>
      <c r="L29"/>
      <c r="M29"/>
      <c r="N29"/>
      <c r="O29"/>
      <c r="P29"/>
      <c r="Q29"/>
      <c r="R29"/>
      <c r="S29"/>
    </row>
    <row r="30" spans="1:19" ht="27" x14ac:dyDescent="0.3">
      <c r="A30" s="88" t="s">
        <v>75</v>
      </c>
      <c r="B30" s="53"/>
      <c r="C30" s="53"/>
      <c r="D30" s="92">
        <v>0</v>
      </c>
      <c r="E30" s="94" t="s">
        <v>101</v>
      </c>
      <c r="G30" s="15"/>
      <c r="H30"/>
      <c r="I30"/>
      <c r="J30"/>
      <c r="K30"/>
      <c r="L30"/>
      <c r="M30"/>
      <c r="N30"/>
      <c r="O30"/>
      <c r="P30"/>
      <c r="Q30"/>
      <c r="R30"/>
      <c r="S30"/>
    </row>
    <row r="31" spans="1:19" x14ac:dyDescent="0.3">
      <c r="A31" s="154" t="s">
        <v>51</v>
      </c>
      <c r="B31" s="142"/>
      <c r="C31" s="55"/>
      <c r="D31" s="22"/>
      <c r="G31" s="15"/>
      <c r="H31"/>
      <c r="I31"/>
      <c r="J31"/>
      <c r="K31"/>
      <c r="L31"/>
      <c r="M31"/>
      <c r="N31"/>
      <c r="O31"/>
      <c r="P31"/>
      <c r="Q31"/>
      <c r="R31"/>
      <c r="S31"/>
    </row>
    <row r="32" spans="1:19" x14ac:dyDescent="0.3">
      <c r="A32" s="11"/>
      <c r="B32" s="3"/>
      <c r="C32" s="3"/>
      <c r="D32" s="12"/>
      <c r="E32" s="3"/>
      <c r="F32" s="3"/>
      <c r="G32" s="15"/>
      <c r="H32"/>
      <c r="I32"/>
      <c r="J32"/>
      <c r="K32"/>
      <c r="L32"/>
      <c r="M32"/>
      <c r="N32"/>
      <c r="O32"/>
      <c r="P32"/>
      <c r="Q32"/>
      <c r="R32"/>
      <c r="S32"/>
    </row>
    <row r="33" spans="1:19" x14ac:dyDescent="0.3">
      <c r="A33" s="13" t="s">
        <v>37</v>
      </c>
      <c r="B33" s="14"/>
      <c r="C33" s="90"/>
      <c r="D33" s="69">
        <f>D27+D28+D31+D29+D30</f>
        <v>-2.4</v>
      </c>
      <c r="E33" s="3" t="s">
        <v>111</v>
      </c>
      <c r="F33" s="3"/>
      <c r="G33" s="15"/>
      <c r="H33"/>
      <c r="I33"/>
      <c r="J33"/>
      <c r="K33"/>
      <c r="L33"/>
      <c r="M33"/>
      <c r="N33"/>
      <c r="O33"/>
      <c r="P33"/>
      <c r="Q33"/>
      <c r="R33"/>
      <c r="S33"/>
    </row>
    <row r="34" spans="1:19" ht="18" customHeight="1" x14ac:dyDescent="0.3">
      <c r="A34" s="157" t="s">
        <v>71</v>
      </c>
      <c r="B34" s="157"/>
      <c r="C34" s="157"/>
      <c r="D34" s="157"/>
      <c r="E34" s="3"/>
      <c r="F34" s="3"/>
      <c r="G34" s="15"/>
      <c r="H34"/>
      <c r="I34"/>
      <c r="J34"/>
      <c r="K34"/>
      <c r="L34"/>
      <c r="M34"/>
      <c r="N34"/>
      <c r="O34"/>
      <c r="P34"/>
      <c r="Q34"/>
      <c r="R34"/>
      <c r="S34"/>
    </row>
    <row r="35" spans="1:19" x14ac:dyDescent="0.3">
      <c r="A35" s="136" t="s">
        <v>20</v>
      </c>
      <c r="B35" s="137"/>
      <c r="C35" s="137"/>
      <c r="D35" s="137"/>
      <c r="E35" s="137"/>
      <c r="F35" s="138"/>
      <c r="G35" s="15"/>
      <c r="H35"/>
      <c r="I35"/>
      <c r="J35"/>
      <c r="K35"/>
      <c r="L35"/>
      <c r="M35"/>
      <c r="N35"/>
      <c r="O35"/>
      <c r="P35"/>
      <c r="Q35"/>
      <c r="R35"/>
      <c r="S35"/>
    </row>
    <row r="36" spans="1:19" x14ac:dyDescent="0.3">
      <c r="A36" s="127" t="s">
        <v>22</v>
      </c>
      <c r="B36" s="128"/>
      <c r="C36" s="128"/>
      <c r="D36" s="128"/>
      <c r="E36" s="128"/>
      <c r="F36" s="129"/>
      <c r="G36" s="15"/>
      <c r="H36"/>
      <c r="I36"/>
      <c r="J36"/>
      <c r="K36"/>
      <c r="L36"/>
      <c r="M36"/>
      <c r="N36"/>
      <c r="O36"/>
      <c r="P36"/>
      <c r="Q36"/>
      <c r="R36"/>
      <c r="S36"/>
    </row>
    <row r="37" spans="1:19" x14ac:dyDescent="0.3">
      <c r="A37" s="127" t="s">
        <v>21</v>
      </c>
      <c r="B37" s="128"/>
      <c r="C37" s="128"/>
      <c r="D37" s="128"/>
      <c r="E37" s="128"/>
      <c r="F37" s="129"/>
      <c r="G37" s="15"/>
      <c r="H37"/>
      <c r="I37"/>
      <c r="J37"/>
      <c r="K37"/>
      <c r="L37"/>
      <c r="M37"/>
      <c r="N37"/>
      <c r="O37"/>
      <c r="P37"/>
      <c r="Q37"/>
      <c r="R37"/>
      <c r="S37"/>
    </row>
    <row r="38" spans="1:19" x14ac:dyDescent="0.3">
      <c r="A38" s="127" t="s">
        <v>24</v>
      </c>
      <c r="B38" s="128"/>
      <c r="C38" s="128"/>
      <c r="D38" s="128"/>
      <c r="E38" s="128"/>
      <c r="F38" s="129"/>
      <c r="G38" s="15"/>
      <c r="H38"/>
      <c r="I38"/>
      <c r="J38"/>
      <c r="K38"/>
      <c r="L38"/>
      <c r="M38"/>
      <c r="N38"/>
      <c r="O38"/>
      <c r="P38"/>
      <c r="Q38"/>
      <c r="R38"/>
      <c r="S38"/>
    </row>
    <row r="39" spans="1:19" x14ac:dyDescent="0.3">
      <c r="A39" s="130" t="s">
        <v>23</v>
      </c>
      <c r="B39" s="131"/>
      <c r="C39" s="131"/>
      <c r="D39" s="131"/>
      <c r="E39" s="131"/>
      <c r="F39" s="132"/>
      <c r="G39" s="15"/>
      <c r="H39"/>
      <c r="I39"/>
      <c r="J39"/>
      <c r="K39"/>
      <c r="L39"/>
      <c r="M39"/>
      <c r="N39"/>
      <c r="O39"/>
      <c r="P39"/>
      <c r="Q39"/>
      <c r="R39"/>
      <c r="S39"/>
    </row>
    <row r="40" spans="1:19" x14ac:dyDescent="0.3">
      <c r="A40" s="133"/>
      <c r="B40" s="134"/>
      <c r="C40" s="134"/>
      <c r="D40" s="134"/>
      <c r="E40" s="134"/>
      <c r="F40" s="135"/>
      <c r="G40" s="15"/>
      <c r="H40"/>
      <c r="I40"/>
      <c r="J40"/>
      <c r="K40"/>
      <c r="L40"/>
      <c r="M40"/>
      <c r="N40"/>
      <c r="O40"/>
      <c r="P40"/>
      <c r="Q40"/>
      <c r="R40"/>
      <c r="S40"/>
    </row>
    <row r="41" spans="1:19" x14ac:dyDescent="0.3">
      <c r="A41" s="15" t="s">
        <v>95</v>
      </c>
      <c r="B41" s="15"/>
      <c r="C41" s="15"/>
      <c r="D41" s="15"/>
      <c r="E41" s="15"/>
      <c r="F41" s="15"/>
      <c r="G41" s="15"/>
      <c r="H41"/>
      <c r="I41"/>
      <c r="J41"/>
      <c r="K41"/>
      <c r="L41"/>
      <c r="M41"/>
      <c r="N41"/>
      <c r="O41"/>
      <c r="P41"/>
      <c r="Q41"/>
      <c r="R41"/>
      <c r="S41"/>
    </row>
    <row r="42" spans="1:19" x14ac:dyDescent="0.3">
      <c r="E42"/>
      <c r="F42"/>
      <c r="G42"/>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E49"/>
      <c r="F49"/>
      <c r="G49"/>
      <c r="H49"/>
      <c r="I49"/>
      <c r="J49"/>
      <c r="K49"/>
      <c r="L49"/>
      <c r="M49"/>
      <c r="N49"/>
      <c r="O49"/>
      <c r="P49"/>
      <c r="Q49"/>
      <c r="R49"/>
      <c r="S49"/>
    </row>
    <row r="50" spans="1:19" x14ac:dyDescent="0.3">
      <c r="E50"/>
      <c r="F50"/>
      <c r="G50"/>
      <c r="H50"/>
      <c r="I50"/>
      <c r="J50"/>
      <c r="K50"/>
      <c r="L50"/>
      <c r="M50"/>
      <c r="N50"/>
      <c r="O50"/>
      <c r="P50"/>
      <c r="Q50"/>
      <c r="R50"/>
      <c r="S50"/>
    </row>
    <row r="51" spans="1:19" x14ac:dyDescent="0.3">
      <c r="A51" s="4"/>
      <c r="E51"/>
      <c r="F51"/>
      <c r="G51"/>
      <c r="H51"/>
      <c r="I51"/>
      <c r="J51"/>
      <c r="K51"/>
      <c r="L51"/>
      <c r="M51"/>
      <c r="N51"/>
      <c r="O51"/>
      <c r="P51"/>
      <c r="Q51"/>
      <c r="R51"/>
      <c r="S51"/>
    </row>
    <row r="52" spans="1:19" x14ac:dyDescent="0.3">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E119"/>
      <c r="F119"/>
      <c r="G119"/>
      <c r="H119"/>
      <c r="I119"/>
      <c r="J119"/>
      <c r="K119"/>
      <c r="L119"/>
      <c r="M119"/>
      <c r="N119"/>
      <c r="O119"/>
      <c r="P119"/>
      <c r="Q119"/>
      <c r="R119"/>
      <c r="S119"/>
    </row>
    <row r="120" spans="5:19" x14ac:dyDescent="0.3">
      <c r="E120"/>
      <c r="F120"/>
      <c r="G120"/>
      <c r="H120"/>
      <c r="I120"/>
      <c r="J120"/>
      <c r="K120"/>
      <c r="L120"/>
      <c r="M120"/>
      <c r="N120"/>
      <c r="O120"/>
      <c r="P120"/>
      <c r="Q120"/>
      <c r="R120"/>
      <c r="S120"/>
    </row>
    <row r="121" spans="5:19" x14ac:dyDescent="0.3">
      <c r="G121"/>
      <c r="H121"/>
      <c r="I121"/>
      <c r="J121"/>
      <c r="K121"/>
      <c r="L121"/>
      <c r="M121"/>
      <c r="N121"/>
      <c r="O121"/>
      <c r="P121"/>
      <c r="Q121"/>
      <c r="R121"/>
      <c r="S121"/>
    </row>
  </sheetData>
  <sheetProtection algorithmName="SHA-512" hashValue="rSJSadXxLQSFvJQb4zFhHn6XlHbZva48FdxA/M32macv6d6dEb9H8P4XOtcunv2d58YBJaoyli4wF0d4d5SRzg==" saltValue="hqZWd+r+UIjwzwCJPAk5dw==" spinCount="100000" sheet="1" selectLockedCells="1"/>
  <mergeCells count="13">
    <mergeCell ref="A31:B31"/>
    <mergeCell ref="A34:D34"/>
    <mergeCell ref="E3:F3"/>
    <mergeCell ref="E4:F4"/>
    <mergeCell ref="E13:F13"/>
    <mergeCell ref="E15:F23"/>
    <mergeCell ref="A24:C24"/>
    <mergeCell ref="A27:B27"/>
    <mergeCell ref="A35:F35"/>
    <mergeCell ref="A36:F36"/>
    <mergeCell ref="A37:F37"/>
    <mergeCell ref="A38:F38"/>
    <mergeCell ref="A39:F40"/>
  </mergeCells>
  <pageMargins left="0.70866141732283472" right="0.70866141732283472" top="0.74803149606299213" bottom="0.74803149606299213" header="0.31496062992125984" footer="0.31496062992125984"/>
  <pageSetup paperSize="9" scale="65" fitToWidth="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0B1BB-3BE8-4BF0-BD6F-A5E0A1F2F94D}">
  <sheetPr codeName="Blad5">
    <tabColor theme="6" tint="-0.249977111117893"/>
  </sheetPr>
  <dimension ref="A1:S121"/>
  <sheetViews>
    <sheetView zoomScale="85" zoomScaleNormal="85" workbookViewId="0">
      <selection activeCell="A34" sqref="A34:D34"/>
    </sheetView>
  </sheetViews>
  <sheetFormatPr defaultColWidth="9.33203125" defaultRowHeight="14.4" x14ac:dyDescent="0.3"/>
  <cols>
    <col min="1" max="1" width="99.6640625" customWidth="1"/>
    <col min="2" max="2" width="6.5546875" customWidth="1"/>
    <col min="3" max="3" width="18.33203125" bestFit="1" customWidth="1"/>
    <col min="4" max="4" width="11.6640625" customWidth="1"/>
    <col min="5" max="5" width="24.6640625" style="1" customWidth="1"/>
    <col min="6" max="6" width="6" style="1" customWidth="1"/>
    <col min="7" max="19" width="9.33203125" style="1"/>
  </cols>
  <sheetData>
    <row r="1" spans="1:19" x14ac:dyDescent="0.3">
      <c r="A1" s="71" t="s">
        <v>93</v>
      </c>
      <c r="B1" s="71"/>
      <c r="C1" s="71"/>
      <c r="D1" s="71"/>
      <c r="G1" s="15"/>
      <c r="H1"/>
      <c r="I1"/>
      <c r="J1"/>
      <c r="K1"/>
      <c r="L1"/>
      <c r="M1"/>
      <c r="N1"/>
      <c r="O1"/>
      <c r="P1"/>
      <c r="Q1"/>
      <c r="R1"/>
      <c r="S1"/>
    </row>
    <row r="2" spans="1:19" ht="79.5" customHeight="1" x14ac:dyDescent="0.3">
      <c r="A2" s="91" t="s">
        <v>110</v>
      </c>
      <c r="B2" s="33" t="s">
        <v>0</v>
      </c>
      <c r="C2" s="33" t="s">
        <v>1</v>
      </c>
      <c r="D2" s="34" t="s">
        <v>2</v>
      </c>
      <c r="G2" s="15"/>
      <c r="H2"/>
      <c r="I2"/>
      <c r="J2"/>
      <c r="K2"/>
      <c r="L2"/>
      <c r="M2"/>
      <c r="N2"/>
      <c r="O2"/>
      <c r="P2"/>
      <c r="Q2"/>
      <c r="R2"/>
      <c r="S2"/>
    </row>
    <row r="3" spans="1:19" ht="26.4" x14ac:dyDescent="0.3">
      <c r="A3" s="89" t="s">
        <v>74</v>
      </c>
      <c r="B3" s="93">
        <v>0</v>
      </c>
      <c r="C3" s="36" t="s">
        <v>3</v>
      </c>
      <c r="D3" s="37">
        <f>+B3*0.065</f>
        <v>0</v>
      </c>
      <c r="E3" s="141" t="s">
        <v>101</v>
      </c>
      <c r="F3" s="142"/>
      <c r="G3" s="15"/>
      <c r="H3"/>
      <c r="I3"/>
      <c r="J3"/>
      <c r="K3"/>
      <c r="L3"/>
      <c r="M3"/>
      <c r="N3"/>
      <c r="O3"/>
      <c r="P3"/>
      <c r="Q3"/>
      <c r="R3"/>
      <c r="S3"/>
    </row>
    <row r="4" spans="1:19" x14ac:dyDescent="0.3">
      <c r="A4" s="89" t="s">
        <v>79</v>
      </c>
      <c r="B4" s="17"/>
      <c r="C4" s="36" t="s">
        <v>3</v>
      </c>
      <c r="D4" s="37">
        <f>+B4*0.065</f>
        <v>0</v>
      </c>
      <c r="E4" s="141" t="s">
        <v>25</v>
      </c>
      <c r="F4" s="142"/>
      <c r="G4" s="15"/>
      <c r="H4"/>
      <c r="I4"/>
      <c r="J4"/>
      <c r="K4"/>
      <c r="L4"/>
      <c r="M4"/>
      <c r="N4"/>
      <c r="O4"/>
      <c r="P4"/>
      <c r="Q4"/>
      <c r="R4"/>
      <c r="S4"/>
    </row>
    <row r="5" spans="1:19" x14ac:dyDescent="0.3">
      <c r="A5" s="35" t="s">
        <v>4</v>
      </c>
      <c r="B5" s="18"/>
      <c r="C5" s="36" t="s">
        <v>5</v>
      </c>
      <c r="D5" s="37">
        <f>+B5*0.455</f>
        <v>0</v>
      </c>
      <c r="G5" s="15"/>
      <c r="H5"/>
      <c r="I5"/>
      <c r="J5"/>
      <c r="K5"/>
      <c r="L5"/>
      <c r="M5"/>
      <c r="N5"/>
      <c r="O5"/>
      <c r="P5"/>
      <c r="Q5"/>
      <c r="R5"/>
      <c r="S5"/>
    </row>
    <row r="6" spans="1:19" x14ac:dyDescent="0.3">
      <c r="A6" s="35" t="s">
        <v>16</v>
      </c>
      <c r="B6" s="18"/>
      <c r="C6" s="36" t="s">
        <v>11</v>
      </c>
      <c r="D6" s="37">
        <f>B6*1.825</f>
        <v>0</v>
      </c>
      <c r="G6" s="15"/>
      <c r="H6"/>
      <c r="I6"/>
      <c r="J6"/>
      <c r="K6"/>
      <c r="L6"/>
      <c r="M6"/>
      <c r="N6"/>
      <c r="O6"/>
      <c r="P6"/>
      <c r="Q6"/>
      <c r="R6"/>
      <c r="S6"/>
    </row>
    <row r="7" spans="1:19" x14ac:dyDescent="0.3">
      <c r="A7" s="35" t="s">
        <v>17</v>
      </c>
      <c r="B7" s="18"/>
      <c r="C7" s="36" t="s">
        <v>11</v>
      </c>
      <c r="D7" s="37">
        <f>+B7*-1.825</f>
        <v>0</v>
      </c>
      <c r="G7" s="15"/>
      <c r="H7"/>
      <c r="I7"/>
      <c r="J7"/>
      <c r="K7"/>
      <c r="L7"/>
      <c r="M7"/>
      <c r="N7"/>
      <c r="O7"/>
      <c r="P7"/>
      <c r="Q7"/>
      <c r="R7"/>
      <c r="S7"/>
    </row>
    <row r="8" spans="1:19" x14ac:dyDescent="0.3">
      <c r="A8" s="35" t="s">
        <v>6</v>
      </c>
      <c r="B8" s="19"/>
      <c r="C8" s="36" t="s">
        <v>5</v>
      </c>
      <c r="D8" s="37">
        <f>+B8*-0.455</f>
        <v>0</v>
      </c>
      <c r="G8" s="15"/>
      <c r="H8"/>
      <c r="I8"/>
      <c r="J8"/>
      <c r="K8"/>
      <c r="L8"/>
      <c r="M8"/>
      <c r="N8"/>
      <c r="O8"/>
      <c r="P8"/>
      <c r="Q8"/>
      <c r="R8"/>
      <c r="S8"/>
    </row>
    <row r="9" spans="1:19" x14ac:dyDescent="0.3">
      <c r="A9" s="35" t="s">
        <v>7</v>
      </c>
      <c r="B9" s="19"/>
      <c r="C9" s="36" t="s">
        <v>8</v>
      </c>
      <c r="D9" s="37">
        <f>+B9*-0.057</f>
        <v>0</v>
      </c>
      <c r="G9" s="15"/>
      <c r="H9"/>
      <c r="I9"/>
      <c r="J9"/>
      <c r="K9"/>
      <c r="L9"/>
      <c r="M9"/>
      <c r="N9"/>
      <c r="O9"/>
      <c r="P9"/>
      <c r="Q9"/>
      <c r="R9"/>
      <c r="S9"/>
    </row>
    <row r="10" spans="1:19" ht="15.6" x14ac:dyDescent="0.3">
      <c r="A10" s="35" t="s">
        <v>15</v>
      </c>
      <c r="B10" s="19"/>
      <c r="C10" s="36" t="s">
        <v>9</v>
      </c>
      <c r="D10" s="37">
        <f>+B10*-1</f>
        <v>0</v>
      </c>
      <c r="G10" s="15"/>
      <c r="H10"/>
      <c r="I10"/>
      <c r="J10"/>
      <c r="K10"/>
      <c r="L10"/>
      <c r="M10"/>
      <c r="N10"/>
      <c r="O10"/>
      <c r="P10"/>
      <c r="Q10"/>
      <c r="R10"/>
      <c r="S10"/>
    </row>
    <row r="11" spans="1:19" x14ac:dyDescent="0.3">
      <c r="A11" s="35" t="s">
        <v>13</v>
      </c>
      <c r="B11" s="19"/>
      <c r="C11" s="36" t="s">
        <v>10</v>
      </c>
      <c r="D11" s="37">
        <f>+B11*0.85</f>
        <v>0</v>
      </c>
      <c r="G11" s="15"/>
      <c r="H11"/>
      <c r="I11"/>
      <c r="J11"/>
      <c r="K11"/>
      <c r="L11"/>
      <c r="M11"/>
      <c r="N11"/>
      <c r="O11"/>
      <c r="P11"/>
      <c r="Q11"/>
      <c r="R11"/>
      <c r="S11"/>
    </row>
    <row r="12" spans="1:19" x14ac:dyDescent="0.3">
      <c r="A12" s="35" t="s">
        <v>14</v>
      </c>
      <c r="B12" s="19"/>
      <c r="C12" s="36" t="s">
        <v>10</v>
      </c>
      <c r="D12" s="37">
        <f>+B12*0.07</f>
        <v>0</v>
      </c>
      <c r="G12" s="15"/>
      <c r="H12"/>
      <c r="I12"/>
      <c r="J12"/>
      <c r="K12"/>
      <c r="L12"/>
      <c r="M12"/>
      <c r="N12"/>
      <c r="O12"/>
      <c r="P12"/>
      <c r="Q12"/>
      <c r="R12"/>
      <c r="S12"/>
    </row>
    <row r="13" spans="1:19" x14ac:dyDescent="0.3">
      <c r="A13" s="35" t="s">
        <v>19</v>
      </c>
      <c r="B13" s="19"/>
      <c r="C13" s="36" t="s">
        <v>10</v>
      </c>
      <c r="D13" s="37">
        <f>+B13*-5.82</f>
        <v>0</v>
      </c>
      <c r="E13" s="143" t="s">
        <v>18</v>
      </c>
      <c r="F13" s="144"/>
      <c r="G13" s="15"/>
      <c r="H13"/>
      <c r="I13"/>
      <c r="J13"/>
      <c r="K13"/>
      <c r="L13"/>
      <c r="M13"/>
      <c r="N13"/>
      <c r="O13"/>
      <c r="P13"/>
      <c r="Q13"/>
      <c r="R13"/>
      <c r="S13"/>
    </row>
    <row r="14" spans="1:19" x14ac:dyDescent="0.3">
      <c r="A14" s="38" t="s">
        <v>26</v>
      </c>
      <c r="B14" s="39"/>
      <c r="C14" s="40"/>
      <c r="D14" s="41"/>
      <c r="E14" s="42"/>
      <c r="F14" s="43"/>
      <c r="G14" s="15"/>
      <c r="H14"/>
      <c r="I14"/>
      <c r="J14"/>
      <c r="K14"/>
      <c r="L14"/>
      <c r="M14"/>
      <c r="N14"/>
      <c r="O14"/>
      <c r="P14"/>
      <c r="Q14"/>
      <c r="R14"/>
      <c r="S14"/>
    </row>
    <row r="15" spans="1:19" x14ac:dyDescent="0.3">
      <c r="A15" s="38" t="s">
        <v>40</v>
      </c>
      <c r="B15" s="20">
        <v>0</v>
      </c>
      <c r="C15" s="40" t="s">
        <v>10</v>
      </c>
      <c r="D15" s="41">
        <f>B15*-0.4</f>
        <v>0</v>
      </c>
      <c r="E15" s="145" t="s">
        <v>112</v>
      </c>
      <c r="F15" s="146"/>
      <c r="G15" s="15"/>
      <c r="H15"/>
      <c r="I15"/>
      <c r="J15"/>
      <c r="K15"/>
      <c r="L15"/>
      <c r="M15"/>
      <c r="N15"/>
      <c r="O15"/>
      <c r="P15"/>
      <c r="Q15"/>
      <c r="R15"/>
      <c r="S15"/>
    </row>
    <row r="16" spans="1:19" x14ac:dyDescent="0.3">
      <c r="A16" s="38" t="s">
        <v>33</v>
      </c>
      <c r="B16" s="20">
        <v>0</v>
      </c>
      <c r="C16" s="40" t="s">
        <v>10</v>
      </c>
      <c r="D16" s="41">
        <f>B16*-3.66</f>
        <v>0</v>
      </c>
      <c r="E16" s="147"/>
      <c r="F16" s="148"/>
      <c r="G16" s="15"/>
      <c r="H16"/>
      <c r="I16"/>
      <c r="J16"/>
      <c r="K16"/>
      <c r="L16"/>
      <c r="M16"/>
      <c r="N16"/>
      <c r="O16"/>
      <c r="P16"/>
      <c r="Q16"/>
      <c r="R16"/>
      <c r="S16"/>
    </row>
    <row r="17" spans="1:19" x14ac:dyDescent="0.3">
      <c r="A17" s="38" t="s">
        <v>34</v>
      </c>
      <c r="B17" s="20">
        <v>0</v>
      </c>
      <c r="C17" s="40" t="s">
        <v>10</v>
      </c>
      <c r="D17" s="41">
        <f>B17*-0.53</f>
        <v>0</v>
      </c>
      <c r="E17" s="147"/>
      <c r="F17" s="148"/>
      <c r="G17" s="15"/>
      <c r="H17"/>
      <c r="I17"/>
      <c r="J17"/>
      <c r="K17"/>
      <c r="L17"/>
      <c r="M17"/>
      <c r="N17"/>
      <c r="O17"/>
      <c r="P17"/>
      <c r="Q17"/>
      <c r="R17"/>
      <c r="S17"/>
    </row>
    <row r="18" spans="1:19" x14ac:dyDescent="0.3">
      <c r="A18" s="38" t="s">
        <v>27</v>
      </c>
      <c r="B18" s="20">
        <v>0</v>
      </c>
      <c r="C18" s="40" t="s">
        <v>10</v>
      </c>
      <c r="D18" s="41">
        <f>B18*-1.84</f>
        <v>0</v>
      </c>
      <c r="E18" s="147"/>
      <c r="F18" s="148"/>
      <c r="G18" s="15"/>
      <c r="H18"/>
      <c r="I18"/>
      <c r="J18"/>
      <c r="K18"/>
      <c r="L18"/>
      <c r="M18"/>
      <c r="N18"/>
      <c r="O18"/>
      <c r="P18"/>
      <c r="Q18"/>
      <c r="R18"/>
      <c r="S18"/>
    </row>
    <row r="19" spans="1:19" x14ac:dyDescent="0.3">
      <c r="A19" s="38" t="s">
        <v>28</v>
      </c>
      <c r="B19" s="20">
        <v>0</v>
      </c>
      <c r="C19" s="40" t="s">
        <v>10</v>
      </c>
      <c r="D19" s="41">
        <f>B19*-3.5</f>
        <v>0</v>
      </c>
      <c r="E19" s="147"/>
      <c r="F19" s="148"/>
      <c r="G19" s="15"/>
      <c r="H19"/>
      <c r="I19"/>
      <c r="J19"/>
      <c r="K19"/>
      <c r="L19"/>
      <c r="M19"/>
      <c r="N19"/>
      <c r="O19"/>
      <c r="P19"/>
      <c r="Q19"/>
      <c r="R19"/>
      <c r="S19"/>
    </row>
    <row r="20" spans="1:19" x14ac:dyDescent="0.3">
      <c r="A20" s="38" t="s">
        <v>29</v>
      </c>
      <c r="B20" s="20">
        <v>0</v>
      </c>
      <c r="C20" s="40" t="s">
        <v>10</v>
      </c>
      <c r="D20" s="41">
        <f>B20*-0.28</f>
        <v>0</v>
      </c>
      <c r="E20" s="147"/>
      <c r="F20" s="148"/>
      <c r="G20" s="15"/>
      <c r="H20"/>
      <c r="I20"/>
      <c r="J20"/>
      <c r="K20"/>
      <c r="L20"/>
      <c r="M20"/>
      <c r="N20"/>
      <c r="O20"/>
      <c r="P20"/>
      <c r="Q20"/>
      <c r="R20"/>
      <c r="S20"/>
    </row>
    <row r="21" spans="1:19" x14ac:dyDescent="0.3">
      <c r="A21" s="38" t="s">
        <v>30</v>
      </c>
      <c r="B21" s="19">
        <v>0</v>
      </c>
      <c r="C21" s="40" t="s">
        <v>10</v>
      </c>
      <c r="D21" s="41">
        <f>B21*-0.28</f>
        <v>0</v>
      </c>
      <c r="E21" s="147"/>
      <c r="F21" s="148"/>
      <c r="G21" s="15"/>
      <c r="H21"/>
      <c r="I21"/>
      <c r="J21"/>
      <c r="K21"/>
      <c r="L21"/>
      <c r="M21"/>
      <c r="N21"/>
      <c r="O21"/>
      <c r="P21"/>
      <c r="Q21"/>
      <c r="R21"/>
      <c r="S21"/>
    </row>
    <row r="22" spans="1:19" ht="15" customHeight="1" x14ac:dyDescent="0.3">
      <c r="A22" s="38" t="s">
        <v>31</v>
      </c>
      <c r="B22" s="21">
        <v>0</v>
      </c>
      <c r="C22" s="40" t="s">
        <v>10</v>
      </c>
      <c r="D22" s="41">
        <f>B22*-0.38</f>
        <v>0</v>
      </c>
      <c r="E22" s="147"/>
      <c r="F22" s="148"/>
      <c r="G22" s="15"/>
      <c r="H22"/>
      <c r="I22"/>
      <c r="J22"/>
      <c r="K22"/>
      <c r="L22"/>
      <c r="M22"/>
      <c r="N22"/>
      <c r="O22"/>
      <c r="P22"/>
      <c r="Q22"/>
      <c r="R22"/>
      <c r="S22"/>
    </row>
    <row r="23" spans="1:19" x14ac:dyDescent="0.3">
      <c r="A23" s="38" t="s">
        <v>32</v>
      </c>
      <c r="B23" s="44">
        <f>100-SUM(B15:B22)</f>
        <v>100</v>
      </c>
      <c r="C23" s="40" t="s">
        <v>10</v>
      </c>
      <c r="D23" s="41">
        <f>B23*-0.4</f>
        <v>-40</v>
      </c>
      <c r="E23" s="149"/>
      <c r="F23" s="150"/>
      <c r="G23" s="16"/>
      <c r="H23"/>
      <c r="I23"/>
      <c r="J23"/>
      <c r="K23"/>
      <c r="L23"/>
      <c r="M23"/>
      <c r="N23"/>
      <c r="O23"/>
      <c r="P23"/>
      <c r="Q23"/>
      <c r="R23"/>
      <c r="S23"/>
    </row>
    <row r="24" spans="1:19" x14ac:dyDescent="0.3">
      <c r="A24" s="151" t="s">
        <v>35</v>
      </c>
      <c r="B24" s="152"/>
      <c r="C24" s="153"/>
      <c r="D24" s="37">
        <f>SUM(D15:D23)</f>
        <v>-40</v>
      </c>
      <c r="G24" s="15"/>
      <c r="H24"/>
      <c r="I24"/>
      <c r="J24"/>
      <c r="K24"/>
      <c r="L24"/>
      <c r="M24"/>
      <c r="N24"/>
      <c r="O24"/>
      <c r="P24"/>
      <c r="Q24"/>
      <c r="R24"/>
      <c r="S24"/>
    </row>
    <row r="25" spans="1:19" ht="15" thickBot="1" x14ac:dyDescent="0.35">
      <c r="A25" s="45" t="s">
        <v>39</v>
      </c>
      <c r="B25" s="46"/>
      <c r="C25" s="47"/>
      <c r="D25" s="48">
        <f>IF(SUM(B11:B13)&lt;5,(D24),IF(SUM(B11:B13)&gt;15,(D24-(50/400)*D24),(D24-((SUM(B11:B13)-5)*5 /400)*D24)))</f>
        <v>-40</v>
      </c>
      <c r="G25" s="15"/>
      <c r="H25"/>
      <c r="I25"/>
      <c r="J25"/>
      <c r="K25"/>
      <c r="L25"/>
      <c r="M25"/>
      <c r="N25"/>
      <c r="O25"/>
      <c r="P25"/>
      <c r="Q25"/>
      <c r="R25"/>
      <c r="S25"/>
    </row>
    <row r="26" spans="1:19" ht="15" thickBot="1" x14ac:dyDescent="0.35">
      <c r="A26" s="49"/>
      <c r="B26" s="50"/>
      <c r="C26" s="51" t="s">
        <v>12</v>
      </c>
      <c r="D26" s="52">
        <f>+SUM(D3:D13)+D25</f>
        <v>-40</v>
      </c>
      <c r="G26" s="15"/>
      <c r="H26"/>
      <c r="I26"/>
      <c r="J26"/>
      <c r="K26"/>
      <c r="L26"/>
      <c r="M26"/>
      <c r="N26"/>
      <c r="O26"/>
      <c r="P26"/>
      <c r="Q26"/>
      <c r="R26"/>
      <c r="S26"/>
    </row>
    <row r="27" spans="1:19" ht="13.5" customHeight="1" x14ac:dyDescent="0.3">
      <c r="A27" s="155" t="s">
        <v>36</v>
      </c>
      <c r="B27" s="156"/>
      <c r="C27" s="53"/>
      <c r="D27" s="54">
        <f>+D26*0.06</f>
        <v>-2.4</v>
      </c>
      <c r="G27" s="15"/>
      <c r="H27"/>
      <c r="I27"/>
      <c r="J27"/>
      <c r="K27"/>
      <c r="L27"/>
      <c r="M27"/>
      <c r="N27"/>
      <c r="O27"/>
      <c r="P27"/>
      <c r="Q27"/>
      <c r="R27"/>
      <c r="S27"/>
    </row>
    <row r="28" spans="1:19" ht="13.5" customHeight="1" x14ac:dyDescent="0.3">
      <c r="A28" s="72" t="s">
        <v>68</v>
      </c>
      <c r="B28" s="53"/>
      <c r="C28" s="53"/>
      <c r="D28" s="54">
        <f>(B3+B4)*0.065</f>
        <v>0</v>
      </c>
      <c r="G28" s="15"/>
      <c r="H28"/>
      <c r="I28"/>
      <c r="J28"/>
      <c r="K28"/>
      <c r="L28"/>
      <c r="M28"/>
      <c r="N28"/>
      <c r="O28"/>
      <c r="P28"/>
      <c r="Q28"/>
      <c r="R28"/>
      <c r="S28"/>
    </row>
    <row r="29" spans="1:19" ht="13.5" customHeight="1" x14ac:dyDescent="0.3">
      <c r="A29" s="72" t="s">
        <v>73</v>
      </c>
      <c r="B29" s="53"/>
      <c r="C29" s="53"/>
      <c r="D29" s="92">
        <v>0</v>
      </c>
      <c r="E29" s="94" t="s">
        <v>101</v>
      </c>
      <c r="G29" s="15"/>
      <c r="H29"/>
      <c r="I29"/>
      <c r="J29"/>
      <c r="K29"/>
      <c r="L29"/>
      <c r="M29"/>
      <c r="N29"/>
      <c r="O29"/>
      <c r="P29"/>
      <c r="Q29"/>
      <c r="R29"/>
      <c r="S29"/>
    </row>
    <row r="30" spans="1:19" ht="27" x14ac:dyDescent="0.3">
      <c r="A30" s="88" t="s">
        <v>75</v>
      </c>
      <c r="B30" s="53"/>
      <c r="C30" s="53"/>
      <c r="D30" s="92">
        <v>0</v>
      </c>
      <c r="E30" s="94" t="s">
        <v>101</v>
      </c>
      <c r="G30" s="15"/>
      <c r="H30"/>
      <c r="I30"/>
      <c r="J30"/>
      <c r="K30"/>
      <c r="L30"/>
      <c r="M30"/>
      <c r="N30"/>
      <c r="O30"/>
      <c r="P30"/>
      <c r="Q30"/>
      <c r="R30"/>
      <c r="S30"/>
    </row>
    <row r="31" spans="1:19" x14ac:dyDescent="0.3">
      <c r="A31" s="154" t="s">
        <v>51</v>
      </c>
      <c r="B31" s="142"/>
      <c r="C31" s="55"/>
      <c r="D31" s="22"/>
      <c r="G31" s="15"/>
      <c r="H31"/>
      <c r="I31"/>
      <c r="J31"/>
      <c r="K31"/>
      <c r="L31"/>
      <c r="M31"/>
      <c r="N31"/>
      <c r="O31"/>
      <c r="P31"/>
      <c r="Q31"/>
      <c r="R31"/>
      <c r="S31"/>
    </row>
    <row r="32" spans="1:19" x14ac:dyDescent="0.3">
      <c r="A32" s="11"/>
      <c r="B32" s="3"/>
      <c r="C32" s="3"/>
      <c r="D32" s="12"/>
      <c r="E32" s="3"/>
      <c r="F32" s="3"/>
      <c r="G32" s="15"/>
      <c r="H32"/>
      <c r="I32"/>
      <c r="J32"/>
      <c r="K32"/>
      <c r="L32"/>
      <c r="M32"/>
      <c r="N32"/>
      <c r="O32"/>
      <c r="P32"/>
      <c r="Q32"/>
      <c r="R32"/>
      <c r="S32"/>
    </row>
    <row r="33" spans="1:19" x14ac:dyDescent="0.3">
      <c r="A33" s="13" t="s">
        <v>37</v>
      </c>
      <c r="B33" s="14"/>
      <c r="C33" s="90"/>
      <c r="D33" s="69">
        <f>D27+D28+D31+D29+D30</f>
        <v>-2.4</v>
      </c>
      <c r="E33" s="3" t="s">
        <v>111</v>
      </c>
      <c r="F33" s="3"/>
      <c r="G33" s="15"/>
      <c r="H33"/>
      <c r="I33"/>
      <c r="J33"/>
      <c r="K33"/>
      <c r="L33"/>
      <c r="M33"/>
      <c r="N33"/>
      <c r="O33"/>
      <c r="P33"/>
      <c r="Q33"/>
      <c r="R33"/>
      <c r="S33"/>
    </row>
    <row r="34" spans="1:19" ht="18" customHeight="1" x14ac:dyDescent="0.3">
      <c r="A34" s="158" t="s">
        <v>94</v>
      </c>
      <c r="B34" s="158"/>
      <c r="C34" s="158"/>
      <c r="D34" s="158"/>
      <c r="E34" s="3"/>
      <c r="F34" s="3"/>
      <c r="G34" s="15"/>
      <c r="H34"/>
      <c r="I34"/>
      <c r="J34"/>
      <c r="K34"/>
      <c r="L34"/>
      <c r="M34"/>
      <c r="N34"/>
      <c r="O34"/>
      <c r="P34"/>
      <c r="Q34"/>
      <c r="R34"/>
      <c r="S34"/>
    </row>
    <row r="35" spans="1:19" x14ac:dyDescent="0.3">
      <c r="A35" s="136" t="s">
        <v>20</v>
      </c>
      <c r="B35" s="137"/>
      <c r="C35" s="137"/>
      <c r="D35" s="137"/>
      <c r="E35" s="137"/>
      <c r="F35" s="138"/>
      <c r="G35" s="15"/>
      <c r="H35"/>
      <c r="I35"/>
      <c r="J35"/>
      <c r="K35"/>
      <c r="L35"/>
      <c r="M35"/>
      <c r="N35"/>
      <c r="O35"/>
      <c r="P35"/>
      <c r="Q35"/>
      <c r="R35"/>
      <c r="S35"/>
    </row>
    <row r="36" spans="1:19" x14ac:dyDescent="0.3">
      <c r="A36" s="127" t="s">
        <v>22</v>
      </c>
      <c r="B36" s="128"/>
      <c r="C36" s="128"/>
      <c r="D36" s="128"/>
      <c r="E36" s="128"/>
      <c r="F36" s="129"/>
      <c r="G36" s="15"/>
      <c r="H36"/>
      <c r="I36"/>
      <c r="J36"/>
      <c r="K36"/>
      <c r="L36"/>
      <c r="M36"/>
      <c r="N36"/>
      <c r="O36"/>
      <c r="P36"/>
      <c r="Q36"/>
      <c r="R36"/>
      <c r="S36"/>
    </row>
    <row r="37" spans="1:19" x14ac:dyDescent="0.3">
      <c r="A37" s="127" t="s">
        <v>21</v>
      </c>
      <c r="B37" s="128"/>
      <c r="C37" s="128"/>
      <c r="D37" s="128"/>
      <c r="E37" s="128"/>
      <c r="F37" s="129"/>
      <c r="G37" s="15"/>
      <c r="H37"/>
      <c r="I37"/>
      <c r="J37"/>
      <c r="K37"/>
      <c r="L37"/>
      <c r="M37"/>
      <c r="N37"/>
      <c r="O37"/>
      <c r="P37"/>
      <c r="Q37"/>
      <c r="R37"/>
      <c r="S37"/>
    </row>
    <row r="38" spans="1:19" x14ac:dyDescent="0.3">
      <c r="A38" s="127" t="s">
        <v>24</v>
      </c>
      <c r="B38" s="128"/>
      <c r="C38" s="128"/>
      <c r="D38" s="128"/>
      <c r="E38" s="128"/>
      <c r="F38" s="129"/>
      <c r="G38" s="15"/>
      <c r="H38"/>
      <c r="I38"/>
      <c r="J38"/>
      <c r="K38"/>
      <c r="L38"/>
      <c r="M38"/>
      <c r="N38"/>
      <c r="O38"/>
      <c r="P38"/>
      <c r="Q38"/>
      <c r="R38"/>
      <c r="S38"/>
    </row>
    <row r="39" spans="1:19" x14ac:dyDescent="0.3">
      <c r="A39" s="130" t="s">
        <v>23</v>
      </c>
      <c r="B39" s="131"/>
      <c r="C39" s="131"/>
      <c r="D39" s="131"/>
      <c r="E39" s="131"/>
      <c r="F39" s="132"/>
      <c r="G39" s="15"/>
      <c r="H39"/>
      <c r="I39"/>
      <c r="J39"/>
      <c r="K39"/>
      <c r="L39"/>
      <c r="M39"/>
      <c r="N39"/>
      <c r="O39"/>
      <c r="P39"/>
      <c r="Q39"/>
      <c r="R39"/>
      <c r="S39"/>
    </row>
    <row r="40" spans="1:19" x14ac:dyDescent="0.3">
      <c r="A40" s="133"/>
      <c r="B40" s="134"/>
      <c r="C40" s="134"/>
      <c r="D40" s="134"/>
      <c r="E40" s="134"/>
      <c r="F40" s="135"/>
      <c r="G40" s="15"/>
      <c r="H40"/>
      <c r="I40"/>
      <c r="J40"/>
      <c r="K40"/>
      <c r="L40"/>
      <c r="M40"/>
      <c r="N40"/>
      <c r="O40"/>
      <c r="P40"/>
      <c r="Q40"/>
      <c r="R40"/>
      <c r="S40"/>
    </row>
    <row r="41" spans="1:19" x14ac:dyDescent="0.3">
      <c r="A41" s="15" t="s">
        <v>97</v>
      </c>
      <c r="B41" s="15"/>
      <c r="C41" s="15"/>
      <c r="D41" s="15"/>
      <c r="E41" s="15"/>
      <c r="F41" s="15"/>
      <c r="G41" s="15"/>
      <c r="H41"/>
      <c r="I41"/>
      <c r="J41"/>
      <c r="K41"/>
      <c r="L41"/>
      <c r="M41"/>
      <c r="N41"/>
      <c r="O41"/>
      <c r="P41"/>
      <c r="Q41"/>
      <c r="R41"/>
      <c r="S41"/>
    </row>
    <row r="42" spans="1:19" x14ac:dyDescent="0.3">
      <c r="E42"/>
      <c r="F42"/>
      <c r="G42"/>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E49"/>
      <c r="F49"/>
      <c r="G49"/>
      <c r="H49"/>
      <c r="I49"/>
      <c r="J49"/>
      <c r="K49"/>
      <c r="L49"/>
      <c r="M49"/>
      <c r="N49"/>
      <c r="O49"/>
      <c r="P49"/>
      <c r="Q49"/>
      <c r="R49"/>
      <c r="S49"/>
    </row>
    <row r="50" spans="1:19" x14ac:dyDescent="0.3">
      <c r="E50"/>
      <c r="F50"/>
      <c r="G50"/>
      <c r="H50"/>
      <c r="I50"/>
      <c r="J50"/>
      <c r="K50"/>
      <c r="L50"/>
      <c r="M50"/>
      <c r="N50"/>
      <c r="O50"/>
      <c r="P50"/>
      <c r="Q50"/>
      <c r="R50"/>
      <c r="S50"/>
    </row>
    <row r="51" spans="1:19" x14ac:dyDescent="0.3">
      <c r="A51" s="4"/>
      <c r="E51"/>
      <c r="F51"/>
      <c r="G51"/>
      <c r="H51"/>
      <c r="I51"/>
      <c r="J51"/>
      <c r="K51"/>
      <c r="L51"/>
      <c r="M51"/>
      <c r="N51"/>
      <c r="O51"/>
      <c r="P51"/>
      <c r="Q51"/>
      <c r="R51"/>
      <c r="S51"/>
    </row>
    <row r="52" spans="1:19" x14ac:dyDescent="0.3">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E119"/>
      <c r="F119"/>
      <c r="G119"/>
      <c r="H119"/>
      <c r="I119"/>
      <c r="J119"/>
      <c r="K119"/>
      <c r="L119"/>
      <c r="M119"/>
      <c r="N119"/>
      <c r="O119"/>
      <c r="P119"/>
      <c r="Q119"/>
      <c r="R119"/>
      <c r="S119"/>
    </row>
    <row r="120" spans="5:19" x14ac:dyDescent="0.3">
      <c r="E120"/>
      <c r="F120"/>
      <c r="G120"/>
      <c r="H120"/>
      <c r="I120"/>
      <c r="J120"/>
      <c r="K120"/>
      <c r="L120"/>
      <c r="M120"/>
      <c r="N120"/>
      <c r="O120"/>
      <c r="P120"/>
      <c r="Q120"/>
      <c r="R120"/>
      <c r="S120"/>
    </row>
    <row r="121" spans="5:19" x14ac:dyDescent="0.3">
      <c r="G121"/>
      <c r="H121"/>
      <c r="I121"/>
      <c r="J121"/>
      <c r="K121"/>
      <c r="L121"/>
      <c r="M121"/>
      <c r="N121"/>
      <c r="O121"/>
      <c r="P121"/>
      <c r="Q121"/>
      <c r="R121"/>
      <c r="S121"/>
    </row>
  </sheetData>
  <sheetProtection algorithmName="SHA-512" hashValue="baWIDlBef27+V+VGCMJCs14GegxDXUXbb9Mh5H0x37MxhNgo9SLsx+hxzYUHFaHnZK3CwJ27IzOnzLr2eUvnNg==" saltValue="hftggbw/E5ev5P0Ec8rTxQ==" spinCount="100000" sheet="1" selectLockedCells="1"/>
  <mergeCells count="13">
    <mergeCell ref="A31:B31"/>
    <mergeCell ref="A34:D34"/>
    <mergeCell ref="E3:F3"/>
    <mergeCell ref="E4:F4"/>
    <mergeCell ref="E13:F13"/>
    <mergeCell ref="E15:F23"/>
    <mergeCell ref="A24:C24"/>
    <mergeCell ref="A27:B27"/>
    <mergeCell ref="A35:F35"/>
    <mergeCell ref="A36:F36"/>
    <mergeCell ref="A37:F37"/>
    <mergeCell ref="A38:F38"/>
    <mergeCell ref="A39:F40"/>
  </mergeCells>
  <pageMargins left="0.70866141732283472" right="0.70866141732283472" top="0.74803149606299213" bottom="0.74803149606299213" header="0.31496062992125984" footer="0.31496062992125984"/>
  <pageSetup paperSize="9" scale="65" fitToWidth="0"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4986F-6F9E-4119-997A-705F95DA790C}">
  <sheetPr codeName="Blad6">
    <tabColor theme="6" tint="-0.249977111117893"/>
  </sheetPr>
  <dimension ref="A1:S121"/>
  <sheetViews>
    <sheetView topLeftCell="A2" zoomScale="85" zoomScaleNormal="85" workbookViewId="0">
      <selection activeCell="G24" sqref="G24"/>
    </sheetView>
  </sheetViews>
  <sheetFormatPr defaultColWidth="9.33203125" defaultRowHeight="14.4" x14ac:dyDescent="0.3"/>
  <cols>
    <col min="1" max="1" width="99.6640625" customWidth="1"/>
    <col min="2" max="2" width="6.5546875" customWidth="1"/>
    <col min="3" max="3" width="18.33203125" bestFit="1" customWidth="1"/>
    <col min="4" max="4" width="11.6640625" customWidth="1"/>
    <col min="5" max="5" width="24.6640625" style="1" customWidth="1"/>
    <col min="6" max="6" width="6" style="1" customWidth="1"/>
    <col min="7" max="19" width="9.33203125" style="1"/>
  </cols>
  <sheetData>
    <row r="1" spans="1:19" x14ac:dyDescent="0.3">
      <c r="A1" s="71" t="s">
        <v>106</v>
      </c>
      <c r="B1" s="71"/>
      <c r="C1" s="71"/>
      <c r="D1" s="71"/>
      <c r="G1" s="15"/>
      <c r="H1"/>
      <c r="I1"/>
      <c r="J1"/>
      <c r="K1"/>
      <c r="L1"/>
      <c r="M1"/>
      <c r="N1"/>
      <c r="O1"/>
      <c r="P1"/>
      <c r="Q1"/>
      <c r="R1"/>
      <c r="S1"/>
    </row>
    <row r="2" spans="1:19" ht="79.5" customHeight="1" x14ac:dyDescent="0.3">
      <c r="A2" s="91" t="s">
        <v>78</v>
      </c>
      <c r="B2" s="33" t="s">
        <v>0</v>
      </c>
      <c r="C2" s="33" t="s">
        <v>1</v>
      </c>
      <c r="D2" s="34" t="s">
        <v>2</v>
      </c>
      <c r="G2" s="15"/>
      <c r="H2"/>
      <c r="I2"/>
      <c r="J2"/>
      <c r="K2"/>
      <c r="L2"/>
      <c r="M2"/>
      <c r="N2"/>
      <c r="O2"/>
      <c r="P2"/>
      <c r="Q2"/>
      <c r="R2"/>
      <c r="S2"/>
    </row>
    <row r="3" spans="1:19" ht="26.4" x14ac:dyDescent="0.3">
      <c r="A3" s="89" t="s">
        <v>74</v>
      </c>
      <c r="B3" s="17"/>
      <c r="C3" s="36" t="s">
        <v>3</v>
      </c>
      <c r="D3" s="37">
        <f>+B3*0.065</f>
        <v>0</v>
      </c>
      <c r="E3" s="141" t="s">
        <v>77</v>
      </c>
      <c r="F3" s="142"/>
      <c r="G3" s="15"/>
      <c r="H3"/>
      <c r="I3"/>
      <c r="J3"/>
      <c r="K3"/>
      <c r="L3"/>
      <c r="M3"/>
      <c r="N3"/>
      <c r="O3"/>
      <c r="P3"/>
      <c r="Q3"/>
      <c r="R3"/>
      <c r="S3"/>
    </row>
    <row r="4" spans="1:19" x14ac:dyDescent="0.3">
      <c r="A4" s="89" t="s">
        <v>79</v>
      </c>
      <c r="B4" s="17"/>
      <c r="C4" s="36" t="s">
        <v>3</v>
      </c>
      <c r="D4" s="37">
        <f>+B4*0.065</f>
        <v>0</v>
      </c>
      <c r="E4" s="141" t="s">
        <v>25</v>
      </c>
      <c r="F4" s="142"/>
      <c r="G4" s="15"/>
      <c r="H4"/>
      <c r="I4"/>
      <c r="J4"/>
      <c r="K4"/>
      <c r="L4"/>
      <c r="M4"/>
      <c r="N4"/>
      <c r="O4"/>
      <c r="P4"/>
      <c r="Q4"/>
      <c r="R4"/>
      <c r="S4"/>
    </row>
    <row r="5" spans="1:19" x14ac:dyDescent="0.3">
      <c r="A5" s="35" t="s">
        <v>4</v>
      </c>
      <c r="B5" s="18"/>
      <c r="C5" s="36" t="s">
        <v>5</v>
      </c>
      <c r="D5" s="37">
        <f>+B5*0.455</f>
        <v>0</v>
      </c>
      <c r="G5" s="15"/>
      <c r="H5"/>
      <c r="I5"/>
      <c r="J5"/>
      <c r="K5"/>
      <c r="L5"/>
      <c r="M5"/>
      <c r="N5"/>
      <c r="O5"/>
      <c r="P5"/>
      <c r="Q5"/>
      <c r="R5"/>
      <c r="S5"/>
    </row>
    <row r="6" spans="1:19" x14ac:dyDescent="0.3">
      <c r="A6" s="35" t="s">
        <v>16</v>
      </c>
      <c r="B6" s="18"/>
      <c r="C6" s="36" t="s">
        <v>11</v>
      </c>
      <c r="D6" s="37">
        <f>B6*1.825</f>
        <v>0</v>
      </c>
      <c r="G6" s="15"/>
      <c r="H6"/>
      <c r="I6"/>
      <c r="J6"/>
      <c r="K6"/>
      <c r="L6"/>
      <c r="M6"/>
      <c r="N6"/>
      <c r="O6"/>
      <c r="P6"/>
      <c r="Q6"/>
      <c r="R6"/>
      <c r="S6"/>
    </row>
    <row r="7" spans="1:19" x14ac:dyDescent="0.3">
      <c r="A7" s="35" t="s">
        <v>17</v>
      </c>
      <c r="B7" s="18"/>
      <c r="C7" s="36" t="s">
        <v>11</v>
      </c>
      <c r="D7" s="37">
        <f>+B7*-1.825</f>
        <v>0</v>
      </c>
      <c r="G7" s="15"/>
      <c r="H7"/>
      <c r="I7"/>
      <c r="J7"/>
      <c r="K7"/>
      <c r="L7"/>
      <c r="M7"/>
      <c r="N7"/>
      <c r="O7"/>
      <c r="P7"/>
      <c r="Q7"/>
      <c r="R7"/>
      <c r="S7"/>
    </row>
    <row r="8" spans="1:19" x14ac:dyDescent="0.3">
      <c r="A8" s="35" t="s">
        <v>6</v>
      </c>
      <c r="B8" s="19"/>
      <c r="C8" s="36" t="s">
        <v>5</v>
      </c>
      <c r="D8" s="37">
        <f>+B8*-0.455</f>
        <v>0</v>
      </c>
      <c r="G8" s="15"/>
      <c r="H8"/>
      <c r="I8"/>
      <c r="J8"/>
      <c r="K8"/>
      <c r="L8"/>
      <c r="M8"/>
      <c r="N8"/>
      <c r="O8"/>
      <c r="P8"/>
      <c r="Q8"/>
      <c r="R8"/>
      <c r="S8"/>
    </row>
    <row r="9" spans="1:19" x14ac:dyDescent="0.3">
      <c r="A9" s="35" t="s">
        <v>7</v>
      </c>
      <c r="B9" s="19"/>
      <c r="C9" s="36" t="s">
        <v>8</v>
      </c>
      <c r="D9" s="37">
        <f>+B9*-0.057</f>
        <v>0</v>
      </c>
      <c r="G9" s="15"/>
      <c r="H9"/>
      <c r="I9"/>
      <c r="J9"/>
      <c r="K9"/>
      <c r="L9"/>
      <c r="M9"/>
      <c r="N9"/>
      <c r="O9"/>
      <c r="P9"/>
      <c r="Q9"/>
      <c r="R9"/>
      <c r="S9"/>
    </row>
    <row r="10" spans="1:19" ht="15.6" x14ac:dyDescent="0.3">
      <c r="A10" s="35" t="s">
        <v>15</v>
      </c>
      <c r="B10" s="19"/>
      <c r="C10" s="36" t="s">
        <v>9</v>
      </c>
      <c r="D10" s="37">
        <f>+B10*-1</f>
        <v>0</v>
      </c>
      <c r="G10" s="15"/>
      <c r="H10"/>
      <c r="I10"/>
      <c r="J10"/>
      <c r="K10"/>
      <c r="L10"/>
      <c r="M10"/>
      <c r="N10"/>
      <c r="O10"/>
      <c r="P10"/>
      <c r="Q10"/>
      <c r="R10"/>
      <c r="S10"/>
    </row>
    <row r="11" spans="1:19" x14ac:dyDescent="0.3">
      <c r="A11" s="35" t="s">
        <v>13</v>
      </c>
      <c r="B11" s="19"/>
      <c r="C11" s="36" t="s">
        <v>10</v>
      </c>
      <c r="D11" s="37">
        <f>+B11*0.85</f>
        <v>0</v>
      </c>
      <c r="G11" s="15"/>
      <c r="H11"/>
      <c r="I11"/>
      <c r="J11"/>
      <c r="K11"/>
      <c r="L11"/>
      <c r="M11"/>
      <c r="N11"/>
      <c r="O11"/>
      <c r="P11"/>
      <c r="Q11"/>
      <c r="R11"/>
      <c r="S11"/>
    </row>
    <row r="12" spans="1:19" x14ac:dyDescent="0.3">
      <c r="A12" s="35" t="s">
        <v>14</v>
      </c>
      <c r="B12" s="19"/>
      <c r="C12" s="36" t="s">
        <v>10</v>
      </c>
      <c r="D12" s="37">
        <f>+B12*0.07</f>
        <v>0</v>
      </c>
      <c r="G12" s="15"/>
      <c r="H12"/>
      <c r="I12"/>
      <c r="J12"/>
      <c r="K12"/>
      <c r="L12"/>
      <c r="M12"/>
      <c r="N12"/>
      <c r="O12"/>
      <c r="P12"/>
      <c r="Q12"/>
      <c r="R12"/>
      <c r="S12"/>
    </row>
    <row r="13" spans="1:19" x14ac:dyDescent="0.3">
      <c r="A13" s="35" t="s">
        <v>19</v>
      </c>
      <c r="B13" s="19"/>
      <c r="C13" s="36" t="s">
        <v>10</v>
      </c>
      <c r="D13" s="37">
        <f>+B13*-5.82</f>
        <v>0</v>
      </c>
      <c r="E13" s="143" t="s">
        <v>18</v>
      </c>
      <c r="F13" s="144"/>
      <c r="G13" s="15"/>
      <c r="H13"/>
      <c r="I13"/>
      <c r="J13"/>
      <c r="K13"/>
      <c r="L13"/>
      <c r="M13"/>
      <c r="N13"/>
      <c r="O13"/>
      <c r="P13"/>
      <c r="Q13"/>
      <c r="R13"/>
      <c r="S13"/>
    </row>
    <row r="14" spans="1:19" x14ac:dyDescent="0.3">
      <c r="A14" s="38" t="s">
        <v>26</v>
      </c>
      <c r="B14" s="39"/>
      <c r="C14" s="40"/>
      <c r="D14" s="41"/>
      <c r="E14" s="42"/>
      <c r="F14" s="43"/>
      <c r="G14" s="15"/>
      <c r="H14"/>
      <c r="I14"/>
      <c r="J14"/>
      <c r="K14"/>
      <c r="L14"/>
      <c r="M14"/>
      <c r="N14"/>
      <c r="O14"/>
      <c r="P14"/>
      <c r="Q14"/>
      <c r="R14"/>
      <c r="S14"/>
    </row>
    <row r="15" spans="1:19" x14ac:dyDescent="0.3">
      <c r="A15" s="38" t="s">
        <v>40</v>
      </c>
      <c r="B15" s="20">
        <v>0</v>
      </c>
      <c r="C15" s="40" t="s">
        <v>10</v>
      </c>
      <c r="D15" s="41">
        <f>B15*-0.4</f>
        <v>0</v>
      </c>
      <c r="E15" s="145" t="s">
        <v>112</v>
      </c>
      <c r="F15" s="146"/>
      <c r="G15" s="15"/>
      <c r="H15"/>
      <c r="I15"/>
      <c r="J15"/>
      <c r="K15"/>
      <c r="L15"/>
      <c r="M15"/>
      <c r="N15"/>
      <c r="O15"/>
      <c r="P15"/>
      <c r="Q15"/>
      <c r="R15"/>
      <c r="S15"/>
    </row>
    <row r="16" spans="1:19" x14ac:dyDescent="0.3">
      <c r="A16" s="38" t="s">
        <v>33</v>
      </c>
      <c r="B16" s="20">
        <v>0</v>
      </c>
      <c r="C16" s="40" t="s">
        <v>10</v>
      </c>
      <c r="D16" s="41">
        <f>B16*-3.66</f>
        <v>0</v>
      </c>
      <c r="E16" s="147"/>
      <c r="F16" s="148"/>
      <c r="G16" s="15"/>
      <c r="H16"/>
      <c r="I16"/>
      <c r="J16"/>
      <c r="K16"/>
      <c r="L16"/>
      <c r="M16"/>
      <c r="N16"/>
      <c r="O16"/>
      <c r="P16"/>
      <c r="Q16"/>
      <c r="R16"/>
      <c r="S16"/>
    </row>
    <row r="17" spans="1:19" x14ac:dyDescent="0.3">
      <c r="A17" s="38" t="s">
        <v>34</v>
      </c>
      <c r="B17" s="20">
        <v>0</v>
      </c>
      <c r="C17" s="40" t="s">
        <v>10</v>
      </c>
      <c r="D17" s="41">
        <f>B17*-0.53</f>
        <v>0</v>
      </c>
      <c r="E17" s="147"/>
      <c r="F17" s="148"/>
      <c r="G17" s="15"/>
      <c r="H17"/>
      <c r="I17"/>
      <c r="J17"/>
      <c r="K17"/>
      <c r="L17"/>
      <c r="M17"/>
      <c r="N17"/>
      <c r="O17"/>
      <c r="P17"/>
      <c r="Q17"/>
      <c r="R17"/>
      <c r="S17"/>
    </row>
    <row r="18" spans="1:19" x14ac:dyDescent="0.3">
      <c r="A18" s="38" t="s">
        <v>27</v>
      </c>
      <c r="B18" s="20">
        <v>0</v>
      </c>
      <c r="C18" s="40" t="s">
        <v>10</v>
      </c>
      <c r="D18" s="41">
        <f>B18*-1.84</f>
        <v>0</v>
      </c>
      <c r="E18" s="147"/>
      <c r="F18" s="148"/>
      <c r="G18" s="15"/>
      <c r="H18"/>
      <c r="I18"/>
      <c r="J18"/>
      <c r="K18"/>
      <c r="L18"/>
      <c r="M18"/>
      <c r="N18"/>
      <c r="O18"/>
      <c r="P18"/>
      <c r="Q18"/>
      <c r="R18"/>
      <c r="S18"/>
    </row>
    <row r="19" spans="1:19" x14ac:dyDescent="0.3">
      <c r="A19" s="38" t="s">
        <v>28</v>
      </c>
      <c r="B19" s="20">
        <v>0</v>
      </c>
      <c r="C19" s="40" t="s">
        <v>10</v>
      </c>
      <c r="D19" s="41">
        <f>B19*-3.5</f>
        <v>0</v>
      </c>
      <c r="E19" s="147"/>
      <c r="F19" s="148"/>
      <c r="G19" s="15"/>
      <c r="H19"/>
      <c r="I19"/>
      <c r="J19"/>
      <c r="K19"/>
      <c r="L19"/>
      <c r="M19"/>
      <c r="N19"/>
      <c r="O19"/>
      <c r="P19"/>
      <c r="Q19"/>
      <c r="R19"/>
      <c r="S19"/>
    </row>
    <row r="20" spans="1:19" x14ac:dyDescent="0.3">
      <c r="A20" s="38" t="s">
        <v>29</v>
      </c>
      <c r="B20" s="20">
        <v>0</v>
      </c>
      <c r="C20" s="40" t="s">
        <v>10</v>
      </c>
      <c r="D20" s="41">
        <f>B20*-0.28</f>
        <v>0</v>
      </c>
      <c r="E20" s="147"/>
      <c r="F20" s="148"/>
      <c r="G20" s="15"/>
      <c r="H20"/>
      <c r="I20"/>
      <c r="J20"/>
      <c r="K20"/>
      <c r="L20"/>
      <c r="M20"/>
      <c r="N20"/>
      <c r="O20"/>
      <c r="P20"/>
      <c r="Q20"/>
      <c r="R20"/>
      <c r="S20"/>
    </row>
    <row r="21" spans="1:19" x14ac:dyDescent="0.3">
      <c r="A21" s="38" t="s">
        <v>30</v>
      </c>
      <c r="B21" s="19">
        <v>0</v>
      </c>
      <c r="C21" s="40" t="s">
        <v>10</v>
      </c>
      <c r="D21" s="41">
        <f>B21*-0.28</f>
        <v>0</v>
      </c>
      <c r="E21" s="147"/>
      <c r="F21" s="148"/>
      <c r="G21" s="15"/>
      <c r="H21"/>
      <c r="I21"/>
      <c r="J21"/>
      <c r="K21"/>
      <c r="L21"/>
      <c r="M21"/>
      <c r="N21"/>
      <c r="O21"/>
      <c r="P21"/>
      <c r="Q21"/>
      <c r="R21"/>
      <c r="S21"/>
    </row>
    <row r="22" spans="1:19" ht="15" customHeight="1" x14ac:dyDescent="0.3">
      <c r="A22" s="38" t="s">
        <v>31</v>
      </c>
      <c r="B22" s="21">
        <v>0</v>
      </c>
      <c r="C22" s="40" t="s">
        <v>10</v>
      </c>
      <c r="D22" s="41">
        <f>B22*-0.38</f>
        <v>0</v>
      </c>
      <c r="E22" s="147"/>
      <c r="F22" s="148"/>
      <c r="G22" s="15"/>
      <c r="H22"/>
      <c r="I22"/>
      <c r="J22"/>
      <c r="K22"/>
      <c r="L22"/>
      <c r="M22"/>
      <c r="N22"/>
      <c r="O22"/>
      <c r="P22"/>
      <c r="Q22"/>
      <c r="R22"/>
      <c r="S22"/>
    </row>
    <row r="23" spans="1:19" x14ac:dyDescent="0.3">
      <c r="A23" s="38" t="s">
        <v>32</v>
      </c>
      <c r="B23" s="44">
        <f>100-SUM(B15:B22)</f>
        <v>100</v>
      </c>
      <c r="C23" s="40" t="s">
        <v>10</v>
      </c>
      <c r="D23" s="41">
        <f>B23*-0.4</f>
        <v>-40</v>
      </c>
      <c r="E23" s="149"/>
      <c r="F23" s="150"/>
      <c r="G23" s="16"/>
      <c r="H23"/>
      <c r="I23"/>
      <c r="J23"/>
      <c r="K23"/>
      <c r="L23"/>
      <c r="M23"/>
      <c r="N23"/>
      <c r="O23"/>
      <c r="P23"/>
      <c r="Q23"/>
      <c r="R23"/>
      <c r="S23"/>
    </row>
    <row r="24" spans="1:19" x14ac:dyDescent="0.3">
      <c r="A24" s="151" t="s">
        <v>35</v>
      </c>
      <c r="B24" s="152"/>
      <c r="C24" s="153"/>
      <c r="D24" s="37">
        <f>SUM(D15:D23)</f>
        <v>-40</v>
      </c>
      <c r="G24" s="15"/>
      <c r="H24"/>
      <c r="I24"/>
      <c r="J24"/>
      <c r="K24"/>
      <c r="L24"/>
      <c r="M24"/>
      <c r="N24"/>
      <c r="O24"/>
      <c r="P24"/>
      <c r="Q24"/>
      <c r="R24"/>
      <c r="S24"/>
    </row>
    <row r="25" spans="1:19" ht="15" thickBot="1" x14ac:dyDescent="0.35">
      <c r="A25" s="45" t="s">
        <v>39</v>
      </c>
      <c r="B25" s="46"/>
      <c r="C25" s="47"/>
      <c r="D25" s="48">
        <f>IF(SUM(B11:B13)&lt;5,(D24),IF(SUM(B11:B13)&gt;15,(D24-(50/400)*D24),(D24-((SUM(B11:B13)-5)*5 /400)*D24)))</f>
        <v>-40</v>
      </c>
      <c r="G25" s="15"/>
      <c r="H25"/>
      <c r="I25"/>
      <c r="J25"/>
      <c r="K25"/>
      <c r="L25"/>
      <c r="M25"/>
      <c r="N25"/>
      <c r="O25"/>
      <c r="P25"/>
      <c r="Q25"/>
      <c r="R25"/>
      <c r="S25"/>
    </row>
    <row r="26" spans="1:19" ht="15" thickBot="1" x14ac:dyDescent="0.35">
      <c r="A26" s="49"/>
      <c r="B26" s="50"/>
      <c r="C26" s="51" t="s">
        <v>12</v>
      </c>
      <c r="D26" s="52">
        <f>+SUM(D3:D13)+D25</f>
        <v>-40</v>
      </c>
      <c r="G26" s="15"/>
      <c r="H26"/>
      <c r="I26"/>
      <c r="J26"/>
      <c r="K26"/>
      <c r="L26"/>
      <c r="M26"/>
      <c r="N26"/>
      <c r="O26"/>
      <c r="P26"/>
      <c r="Q26"/>
      <c r="R26"/>
      <c r="S26"/>
    </row>
    <row r="27" spans="1:19" ht="13.5" customHeight="1" x14ac:dyDescent="0.3">
      <c r="A27" s="155" t="s">
        <v>36</v>
      </c>
      <c r="B27" s="156"/>
      <c r="C27" s="53"/>
      <c r="D27" s="54">
        <f>+D26*0.06</f>
        <v>-2.4</v>
      </c>
      <c r="G27" s="15"/>
      <c r="H27"/>
      <c r="I27"/>
      <c r="J27"/>
      <c r="K27"/>
      <c r="L27"/>
      <c r="M27"/>
      <c r="N27"/>
      <c r="O27"/>
      <c r="P27"/>
      <c r="Q27"/>
      <c r="R27"/>
      <c r="S27"/>
    </row>
    <row r="28" spans="1:19" ht="13.5" customHeight="1" x14ac:dyDescent="0.3">
      <c r="A28" s="72" t="s">
        <v>68</v>
      </c>
      <c r="B28" s="53"/>
      <c r="C28" s="53"/>
      <c r="D28" s="54">
        <f>B3*0.2</f>
        <v>0</v>
      </c>
      <c r="G28" s="15"/>
      <c r="H28"/>
      <c r="I28"/>
      <c r="J28"/>
      <c r="K28"/>
      <c r="L28"/>
      <c r="M28"/>
      <c r="N28"/>
      <c r="O28"/>
      <c r="P28"/>
      <c r="Q28"/>
      <c r="R28"/>
      <c r="S28"/>
    </row>
    <row r="29" spans="1:19" ht="13.5" customHeight="1" x14ac:dyDescent="0.3">
      <c r="A29" s="72" t="s">
        <v>73</v>
      </c>
      <c r="B29" s="53"/>
      <c r="C29" s="53"/>
      <c r="D29" s="22"/>
      <c r="G29" s="15"/>
      <c r="H29"/>
      <c r="I29"/>
      <c r="J29"/>
      <c r="K29"/>
      <c r="L29"/>
      <c r="M29"/>
      <c r="N29"/>
      <c r="O29"/>
      <c r="P29"/>
      <c r="Q29"/>
      <c r="R29"/>
      <c r="S29"/>
    </row>
    <row r="30" spans="1:19" ht="27" x14ac:dyDescent="0.3">
      <c r="A30" s="88" t="s">
        <v>75</v>
      </c>
      <c r="B30" s="53"/>
      <c r="C30" s="53"/>
      <c r="D30" s="22"/>
      <c r="G30" s="15"/>
      <c r="H30"/>
      <c r="I30"/>
      <c r="J30"/>
      <c r="K30"/>
      <c r="L30"/>
      <c r="M30"/>
      <c r="N30"/>
      <c r="O30"/>
      <c r="P30"/>
      <c r="Q30"/>
      <c r="R30"/>
      <c r="S30"/>
    </row>
    <row r="31" spans="1:19" x14ac:dyDescent="0.3">
      <c r="A31" s="154" t="s">
        <v>51</v>
      </c>
      <c r="B31" s="142"/>
      <c r="C31" s="55"/>
      <c r="D31" s="22"/>
      <c r="G31" s="15"/>
      <c r="H31"/>
      <c r="I31"/>
      <c r="J31"/>
      <c r="K31"/>
      <c r="L31"/>
      <c r="M31"/>
      <c r="N31"/>
      <c r="O31"/>
      <c r="P31"/>
      <c r="Q31"/>
      <c r="R31"/>
      <c r="S31"/>
    </row>
    <row r="32" spans="1:19" x14ac:dyDescent="0.3">
      <c r="A32" s="11"/>
      <c r="B32" s="3"/>
      <c r="C32" s="3"/>
      <c r="D32" s="12"/>
      <c r="E32" s="3"/>
      <c r="F32" s="3"/>
      <c r="G32" s="15"/>
      <c r="H32"/>
      <c r="I32"/>
      <c r="J32"/>
      <c r="K32"/>
      <c r="L32"/>
      <c r="M32"/>
      <c r="N32"/>
      <c r="O32"/>
      <c r="P32"/>
      <c r="Q32"/>
      <c r="R32"/>
      <c r="S32"/>
    </row>
    <row r="33" spans="1:19" x14ac:dyDescent="0.3">
      <c r="A33" s="13" t="s">
        <v>37</v>
      </c>
      <c r="B33" s="14"/>
      <c r="C33" s="90"/>
      <c r="D33" s="69">
        <f>D27+D28+D31+D29+D30</f>
        <v>-2.4</v>
      </c>
      <c r="E33" s="3" t="s">
        <v>111</v>
      </c>
      <c r="F33" s="3"/>
      <c r="G33" s="15"/>
      <c r="H33"/>
      <c r="I33"/>
      <c r="J33"/>
      <c r="K33"/>
      <c r="L33"/>
      <c r="M33"/>
      <c r="N33"/>
      <c r="O33"/>
      <c r="P33"/>
      <c r="Q33"/>
      <c r="R33"/>
      <c r="S33"/>
    </row>
    <row r="34" spans="1:19" ht="18" customHeight="1" x14ac:dyDescent="0.3">
      <c r="A34" s="158" t="s">
        <v>82</v>
      </c>
      <c r="B34" s="158"/>
      <c r="C34" s="158"/>
      <c r="D34" s="158"/>
      <c r="E34" s="3"/>
      <c r="F34" s="3"/>
      <c r="G34" s="15"/>
      <c r="H34"/>
      <c r="I34"/>
      <c r="J34"/>
      <c r="K34"/>
      <c r="L34"/>
      <c r="M34"/>
      <c r="N34"/>
      <c r="O34"/>
      <c r="P34"/>
      <c r="Q34"/>
      <c r="R34"/>
      <c r="S34"/>
    </row>
    <row r="35" spans="1:19" x14ac:dyDescent="0.3">
      <c r="A35" s="136" t="s">
        <v>107</v>
      </c>
      <c r="B35" s="137"/>
      <c r="C35" s="137"/>
      <c r="D35" s="137"/>
      <c r="E35" s="137"/>
      <c r="F35" s="138"/>
      <c r="G35" s="15"/>
      <c r="H35"/>
      <c r="I35"/>
      <c r="J35"/>
      <c r="K35"/>
      <c r="L35"/>
      <c r="M35"/>
      <c r="N35"/>
      <c r="O35"/>
      <c r="P35"/>
      <c r="Q35"/>
      <c r="R35"/>
      <c r="S35"/>
    </row>
    <row r="36" spans="1:19" x14ac:dyDescent="0.3">
      <c r="A36" s="127" t="s">
        <v>20</v>
      </c>
      <c r="B36" s="128"/>
      <c r="C36" s="128"/>
      <c r="D36" s="128"/>
      <c r="E36" s="128"/>
      <c r="F36" s="129"/>
      <c r="G36" s="15"/>
      <c r="H36"/>
      <c r="I36"/>
      <c r="J36"/>
      <c r="K36"/>
      <c r="L36"/>
      <c r="M36"/>
      <c r="N36"/>
      <c r="O36"/>
      <c r="P36"/>
      <c r="Q36"/>
      <c r="R36"/>
      <c r="S36"/>
    </row>
    <row r="37" spans="1:19" x14ac:dyDescent="0.3">
      <c r="A37" s="127" t="s">
        <v>22</v>
      </c>
      <c r="B37" s="128"/>
      <c r="C37" s="128"/>
      <c r="D37" s="128"/>
      <c r="E37" s="128"/>
      <c r="F37" s="129"/>
      <c r="G37" s="15"/>
      <c r="H37"/>
      <c r="I37"/>
      <c r="J37"/>
      <c r="K37"/>
      <c r="L37"/>
      <c r="M37"/>
      <c r="N37"/>
      <c r="O37"/>
      <c r="P37"/>
      <c r="Q37"/>
      <c r="R37"/>
      <c r="S37"/>
    </row>
    <row r="38" spans="1:19" x14ac:dyDescent="0.3">
      <c r="A38" s="127" t="s">
        <v>21</v>
      </c>
      <c r="B38" s="128"/>
      <c r="C38" s="128"/>
      <c r="D38" s="128"/>
      <c r="E38" s="128"/>
      <c r="F38" s="129"/>
      <c r="G38" s="15"/>
      <c r="H38"/>
      <c r="I38"/>
      <c r="J38"/>
      <c r="K38"/>
      <c r="L38"/>
      <c r="M38"/>
      <c r="N38"/>
      <c r="O38"/>
      <c r="P38"/>
      <c r="Q38"/>
      <c r="R38"/>
      <c r="S38"/>
    </row>
    <row r="39" spans="1:19" x14ac:dyDescent="0.3">
      <c r="A39" s="127" t="s">
        <v>24</v>
      </c>
      <c r="B39" s="128"/>
      <c r="C39" s="128"/>
      <c r="D39" s="128"/>
      <c r="E39" s="128"/>
      <c r="F39" s="129"/>
      <c r="G39" s="15"/>
      <c r="H39"/>
      <c r="I39"/>
      <c r="J39"/>
      <c r="K39"/>
      <c r="L39"/>
      <c r="M39"/>
      <c r="N39"/>
      <c r="O39"/>
      <c r="P39"/>
      <c r="Q39"/>
      <c r="R39"/>
      <c r="S39"/>
    </row>
    <row r="40" spans="1:19" x14ac:dyDescent="0.3">
      <c r="A40" s="130" t="s">
        <v>23</v>
      </c>
      <c r="B40" s="131"/>
      <c r="C40" s="131"/>
      <c r="D40" s="131"/>
      <c r="E40" s="131"/>
      <c r="F40" s="132"/>
      <c r="G40" s="15"/>
      <c r="H40"/>
      <c r="I40"/>
      <c r="J40"/>
      <c r="K40"/>
      <c r="L40"/>
      <c r="M40"/>
      <c r="N40"/>
      <c r="O40"/>
      <c r="P40"/>
      <c r="Q40"/>
      <c r="R40"/>
      <c r="S40"/>
    </row>
    <row r="41" spans="1:19" x14ac:dyDescent="0.3">
      <c r="A41" s="133"/>
      <c r="B41" s="134"/>
      <c r="C41" s="134"/>
      <c r="D41" s="134"/>
      <c r="E41" s="134"/>
      <c r="F41" s="135"/>
      <c r="G41" s="15"/>
      <c r="H41"/>
      <c r="I41"/>
      <c r="J41"/>
      <c r="K41"/>
      <c r="L41"/>
      <c r="M41"/>
      <c r="N41"/>
      <c r="O41"/>
      <c r="P41"/>
      <c r="Q41"/>
      <c r="R41"/>
      <c r="S41"/>
    </row>
    <row r="42" spans="1:19" x14ac:dyDescent="0.3">
      <c r="A42" s="101" t="s">
        <v>108</v>
      </c>
      <c r="B42" s="15"/>
      <c r="C42" s="15"/>
      <c r="D42" s="15"/>
      <c r="E42" s="15"/>
      <c r="F42" s="15"/>
      <c r="G42"/>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E49"/>
      <c r="F49"/>
      <c r="G49"/>
      <c r="H49"/>
      <c r="I49"/>
      <c r="J49"/>
      <c r="K49"/>
      <c r="L49"/>
      <c r="M49"/>
      <c r="N49"/>
      <c r="O49"/>
      <c r="P49"/>
      <c r="Q49"/>
      <c r="R49"/>
      <c r="S49"/>
    </row>
    <row r="50" spans="1:19" x14ac:dyDescent="0.3">
      <c r="E50"/>
      <c r="F50"/>
      <c r="G50"/>
      <c r="H50"/>
      <c r="I50"/>
      <c r="J50"/>
      <c r="K50"/>
      <c r="L50"/>
      <c r="M50"/>
      <c r="N50"/>
      <c r="O50"/>
      <c r="P50"/>
      <c r="Q50"/>
      <c r="R50"/>
      <c r="S50"/>
    </row>
    <row r="51" spans="1:19" x14ac:dyDescent="0.3">
      <c r="A51" s="4"/>
      <c r="E51"/>
      <c r="F51"/>
      <c r="G51"/>
      <c r="H51"/>
      <c r="I51"/>
      <c r="J51"/>
      <c r="K51"/>
      <c r="L51"/>
      <c r="M51"/>
      <c r="N51"/>
      <c r="O51"/>
      <c r="P51"/>
      <c r="Q51"/>
      <c r="R51"/>
      <c r="S51"/>
    </row>
    <row r="52" spans="1:19" x14ac:dyDescent="0.3">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E119"/>
      <c r="F119"/>
      <c r="G119"/>
      <c r="H119"/>
      <c r="I119"/>
      <c r="J119"/>
      <c r="K119"/>
      <c r="L119"/>
      <c r="M119"/>
      <c r="N119"/>
      <c r="O119"/>
      <c r="P119"/>
      <c r="Q119"/>
      <c r="R119"/>
      <c r="S119"/>
    </row>
    <row r="120" spans="5:19" x14ac:dyDescent="0.3">
      <c r="E120"/>
      <c r="F120"/>
      <c r="G120"/>
      <c r="H120"/>
      <c r="I120"/>
      <c r="J120"/>
      <c r="K120"/>
      <c r="L120"/>
      <c r="M120"/>
      <c r="N120"/>
      <c r="O120"/>
      <c r="P120"/>
      <c r="Q120"/>
      <c r="R120"/>
      <c r="S120"/>
    </row>
    <row r="121" spans="5:19" x14ac:dyDescent="0.3">
      <c r="G121"/>
      <c r="H121"/>
      <c r="I121"/>
      <c r="J121"/>
      <c r="K121"/>
      <c r="L121"/>
      <c r="M121"/>
      <c r="N121"/>
      <c r="O121"/>
      <c r="P121"/>
      <c r="Q121"/>
      <c r="R121"/>
      <c r="S121"/>
    </row>
  </sheetData>
  <sheetProtection algorithmName="SHA-512" hashValue="jwPriUBm5ugjxmKQigW0TD7iDf6DtKEFiw8cd0Mppf43hbyDOvtWYk8MGHUY0IhCPvXCVFhEKUI62yHXA5oUig==" saltValue="de94xfXqcvqmna5gQDyK9Q==" spinCount="100000" sheet="1" selectLockedCells="1"/>
  <mergeCells count="14">
    <mergeCell ref="A31:B31"/>
    <mergeCell ref="A34:D34"/>
    <mergeCell ref="E3:F3"/>
    <mergeCell ref="E4:F4"/>
    <mergeCell ref="E13:F13"/>
    <mergeCell ref="E15:F23"/>
    <mergeCell ref="A24:C24"/>
    <mergeCell ref="A27:B27"/>
    <mergeCell ref="A40:F41"/>
    <mergeCell ref="A35:F35"/>
    <mergeCell ref="A36:F36"/>
    <mergeCell ref="A37:F37"/>
    <mergeCell ref="A38:F38"/>
    <mergeCell ref="A39:F39"/>
  </mergeCells>
  <dataValidations count="1">
    <dataValidation type="decimal" operator="lessThanOrEqual" allowBlank="1" showInputMessage="1" showErrorMessage="1" sqref="B3" xr:uid="{A074D17A-2124-4478-AB07-5F30CA50A47C}">
      <formula1>70</formula1>
    </dataValidation>
  </dataValidations>
  <pageMargins left="0.70866141732283472" right="0.70866141732283472" top="0.74803149606299213" bottom="0.74803149606299213" header="0.31496062992125984" footer="0.31496062992125984"/>
  <pageSetup paperSize="9" scale="65" fitToWidth="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1D454-A412-4029-9CBC-2BF592470FA0}">
  <sheetPr codeName="Blad7">
    <tabColor theme="6" tint="-0.249977111117893"/>
  </sheetPr>
  <dimension ref="A1:S121"/>
  <sheetViews>
    <sheetView topLeftCell="A2" zoomScale="85" zoomScaleNormal="85" workbookViewId="0">
      <selection activeCell="B22" sqref="B22"/>
    </sheetView>
  </sheetViews>
  <sheetFormatPr defaultColWidth="9.33203125" defaultRowHeight="14.4" x14ac:dyDescent="0.3"/>
  <cols>
    <col min="1" max="1" width="99.6640625" customWidth="1"/>
    <col min="2" max="2" width="6.5546875" customWidth="1"/>
    <col min="3" max="3" width="18.33203125" bestFit="1" customWidth="1"/>
    <col min="4" max="4" width="11.6640625" customWidth="1"/>
    <col min="5" max="5" width="24.6640625" style="1" customWidth="1"/>
    <col min="6" max="6" width="6" style="1" customWidth="1"/>
    <col min="7" max="19" width="9.33203125" style="1"/>
  </cols>
  <sheetData>
    <row r="1" spans="1:19" x14ac:dyDescent="0.3">
      <c r="A1" s="71" t="s">
        <v>81</v>
      </c>
      <c r="B1" s="71"/>
      <c r="C1" s="71"/>
      <c r="D1" s="71"/>
      <c r="G1" s="15"/>
      <c r="H1"/>
      <c r="I1"/>
      <c r="J1"/>
      <c r="K1"/>
      <c r="L1"/>
      <c r="M1"/>
      <c r="N1"/>
      <c r="O1"/>
      <c r="P1"/>
      <c r="Q1"/>
      <c r="R1"/>
      <c r="S1"/>
    </row>
    <row r="2" spans="1:19" ht="79.5" customHeight="1" x14ac:dyDescent="0.3">
      <c r="A2" s="91" t="s">
        <v>78</v>
      </c>
      <c r="B2" s="33" t="s">
        <v>0</v>
      </c>
      <c r="C2" s="33" t="s">
        <v>1</v>
      </c>
      <c r="D2" s="34" t="s">
        <v>2</v>
      </c>
      <c r="G2" s="15"/>
      <c r="H2"/>
      <c r="I2"/>
      <c r="J2"/>
      <c r="K2"/>
      <c r="L2"/>
      <c r="M2"/>
      <c r="N2"/>
      <c r="O2"/>
      <c r="P2"/>
      <c r="Q2"/>
      <c r="R2"/>
      <c r="S2"/>
    </row>
    <row r="3" spans="1:19" ht="26.4" x14ac:dyDescent="0.3">
      <c r="A3" s="89" t="s">
        <v>74</v>
      </c>
      <c r="B3" s="17"/>
      <c r="C3" s="36" t="s">
        <v>3</v>
      </c>
      <c r="D3" s="37">
        <f>+B3*0.065</f>
        <v>0</v>
      </c>
      <c r="E3" s="141" t="s">
        <v>77</v>
      </c>
      <c r="F3" s="142"/>
      <c r="G3" s="15"/>
      <c r="H3"/>
      <c r="I3"/>
      <c r="J3"/>
      <c r="K3"/>
      <c r="L3"/>
      <c r="M3"/>
      <c r="N3"/>
      <c r="O3"/>
      <c r="P3"/>
      <c r="Q3"/>
      <c r="R3"/>
      <c r="S3"/>
    </row>
    <row r="4" spans="1:19" x14ac:dyDescent="0.3">
      <c r="A4" s="89" t="s">
        <v>79</v>
      </c>
      <c r="B4" s="17"/>
      <c r="C4" s="36" t="s">
        <v>3</v>
      </c>
      <c r="D4" s="37">
        <f>+B4*0.065</f>
        <v>0</v>
      </c>
      <c r="E4" s="141" t="s">
        <v>25</v>
      </c>
      <c r="F4" s="142"/>
      <c r="G4" s="15"/>
      <c r="H4"/>
      <c r="I4"/>
      <c r="J4"/>
      <c r="K4"/>
      <c r="L4"/>
      <c r="M4"/>
      <c r="N4"/>
      <c r="O4"/>
      <c r="P4"/>
      <c r="Q4"/>
      <c r="R4"/>
      <c r="S4"/>
    </row>
    <row r="5" spans="1:19" x14ac:dyDescent="0.3">
      <c r="A5" s="35" t="s">
        <v>4</v>
      </c>
      <c r="B5" s="18"/>
      <c r="C5" s="36" t="s">
        <v>5</v>
      </c>
      <c r="D5" s="37">
        <f>+B5*0.455</f>
        <v>0</v>
      </c>
      <c r="G5" s="15"/>
      <c r="H5"/>
      <c r="I5"/>
      <c r="J5"/>
      <c r="K5"/>
      <c r="L5"/>
      <c r="M5"/>
      <c r="N5"/>
      <c r="O5"/>
      <c r="P5"/>
      <c r="Q5"/>
      <c r="R5"/>
      <c r="S5"/>
    </row>
    <row r="6" spans="1:19" x14ac:dyDescent="0.3">
      <c r="A6" s="35" t="s">
        <v>16</v>
      </c>
      <c r="B6" s="18"/>
      <c r="C6" s="36" t="s">
        <v>11</v>
      </c>
      <c r="D6" s="37">
        <f>B6*1.825</f>
        <v>0</v>
      </c>
      <c r="G6" s="15"/>
      <c r="H6"/>
      <c r="I6"/>
      <c r="J6"/>
      <c r="K6"/>
      <c r="L6"/>
      <c r="M6"/>
      <c r="N6"/>
      <c r="O6"/>
      <c r="P6"/>
      <c r="Q6"/>
      <c r="R6"/>
      <c r="S6"/>
    </row>
    <row r="7" spans="1:19" x14ac:dyDescent="0.3">
      <c r="A7" s="35" t="s">
        <v>17</v>
      </c>
      <c r="B7" s="18"/>
      <c r="C7" s="36" t="s">
        <v>11</v>
      </c>
      <c r="D7" s="37">
        <f>+B7*-1.825</f>
        <v>0</v>
      </c>
      <c r="G7" s="15"/>
      <c r="H7"/>
      <c r="I7"/>
      <c r="J7"/>
      <c r="K7"/>
      <c r="L7"/>
      <c r="M7"/>
      <c r="N7"/>
      <c r="O7"/>
      <c r="P7"/>
      <c r="Q7"/>
      <c r="R7"/>
      <c r="S7"/>
    </row>
    <row r="8" spans="1:19" x14ac:dyDescent="0.3">
      <c r="A8" s="35" t="s">
        <v>6</v>
      </c>
      <c r="B8" s="19"/>
      <c r="C8" s="36" t="s">
        <v>5</v>
      </c>
      <c r="D8" s="37">
        <f>+B8*-0.455</f>
        <v>0</v>
      </c>
      <c r="G8" s="15"/>
      <c r="H8"/>
      <c r="I8"/>
      <c r="J8"/>
      <c r="K8"/>
      <c r="L8"/>
      <c r="M8"/>
      <c r="N8"/>
      <c r="O8"/>
      <c r="P8"/>
      <c r="Q8"/>
      <c r="R8"/>
      <c r="S8"/>
    </row>
    <row r="9" spans="1:19" x14ac:dyDescent="0.3">
      <c r="A9" s="35" t="s">
        <v>7</v>
      </c>
      <c r="B9" s="19"/>
      <c r="C9" s="36" t="s">
        <v>8</v>
      </c>
      <c r="D9" s="37">
        <f>+B9*-0.057</f>
        <v>0</v>
      </c>
      <c r="G9" s="15"/>
      <c r="H9"/>
      <c r="I9"/>
      <c r="J9"/>
      <c r="K9"/>
      <c r="L9"/>
      <c r="M9"/>
      <c r="N9"/>
      <c r="O9"/>
      <c r="P9"/>
      <c r="Q9"/>
      <c r="R9"/>
      <c r="S9"/>
    </row>
    <row r="10" spans="1:19" ht="15.6" x14ac:dyDescent="0.3">
      <c r="A10" s="35" t="s">
        <v>15</v>
      </c>
      <c r="B10" s="19"/>
      <c r="C10" s="36" t="s">
        <v>9</v>
      </c>
      <c r="D10" s="37">
        <f>+B10*-1</f>
        <v>0</v>
      </c>
      <c r="G10" s="15"/>
      <c r="H10"/>
      <c r="I10"/>
      <c r="J10"/>
      <c r="K10"/>
      <c r="L10"/>
      <c r="M10"/>
      <c r="N10"/>
      <c r="O10"/>
      <c r="P10"/>
      <c r="Q10"/>
      <c r="R10"/>
      <c r="S10"/>
    </row>
    <row r="11" spans="1:19" x14ac:dyDescent="0.3">
      <c r="A11" s="35" t="s">
        <v>13</v>
      </c>
      <c r="B11" s="19"/>
      <c r="C11" s="36" t="s">
        <v>10</v>
      </c>
      <c r="D11" s="37">
        <f>+B11*0.85</f>
        <v>0</v>
      </c>
      <c r="G11" s="15"/>
      <c r="H11"/>
      <c r="I11"/>
      <c r="J11"/>
      <c r="K11"/>
      <c r="L11"/>
      <c r="M11"/>
      <c r="N11"/>
      <c r="O11"/>
      <c r="P11"/>
      <c r="Q11"/>
      <c r="R11"/>
      <c r="S11"/>
    </row>
    <row r="12" spans="1:19" x14ac:dyDescent="0.3">
      <c r="A12" s="35" t="s">
        <v>14</v>
      </c>
      <c r="B12" s="19"/>
      <c r="C12" s="36" t="s">
        <v>10</v>
      </c>
      <c r="D12" s="37">
        <f>+B12*0.07</f>
        <v>0</v>
      </c>
      <c r="G12" s="15"/>
      <c r="H12"/>
      <c r="I12"/>
      <c r="J12"/>
      <c r="K12"/>
      <c r="L12"/>
      <c r="M12"/>
      <c r="N12"/>
      <c r="O12"/>
      <c r="P12"/>
      <c r="Q12"/>
      <c r="R12"/>
      <c r="S12"/>
    </row>
    <row r="13" spans="1:19" x14ac:dyDescent="0.3">
      <c r="A13" s="35" t="s">
        <v>19</v>
      </c>
      <c r="B13" s="19"/>
      <c r="C13" s="36" t="s">
        <v>10</v>
      </c>
      <c r="D13" s="37">
        <f>+B13*-5.82</f>
        <v>0</v>
      </c>
      <c r="E13" s="143" t="s">
        <v>18</v>
      </c>
      <c r="F13" s="144"/>
      <c r="G13" s="15"/>
      <c r="H13"/>
      <c r="I13"/>
      <c r="J13"/>
      <c r="K13"/>
      <c r="L13"/>
      <c r="M13"/>
      <c r="N13"/>
      <c r="O13"/>
      <c r="P13"/>
      <c r="Q13"/>
      <c r="R13"/>
      <c r="S13"/>
    </row>
    <row r="14" spans="1:19" x14ac:dyDescent="0.3">
      <c r="A14" s="38" t="s">
        <v>26</v>
      </c>
      <c r="B14" s="39"/>
      <c r="C14" s="40"/>
      <c r="D14" s="41"/>
      <c r="E14" s="42"/>
      <c r="F14" s="43"/>
      <c r="G14" s="15"/>
      <c r="H14"/>
      <c r="I14"/>
      <c r="J14"/>
      <c r="K14"/>
      <c r="L14"/>
      <c r="M14"/>
      <c r="N14"/>
      <c r="O14"/>
      <c r="P14"/>
      <c r="Q14"/>
      <c r="R14"/>
      <c r="S14"/>
    </row>
    <row r="15" spans="1:19" x14ac:dyDescent="0.3">
      <c r="A15" s="38" t="s">
        <v>40</v>
      </c>
      <c r="B15" s="20">
        <v>0</v>
      </c>
      <c r="C15" s="40" t="s">
        <v>10</v>
      </c>
      <c r="D15" s="41">
        <f>B15*-0.4</f>
        <v>0</v>
      </c>
      <c r="E15" s="145" t="s">
        <v>112</v>
      </c>
      <c r="F15" s="146"/>
      <c r="G15" s="15"/>
      <c r="H15"/>
      <c r="I15"/>
      <c r="J15"/>
      <c r="K15"/>
      <c r="L15"/>
      <c r="M15"/>
      <c r="N15"/>
      <c r="O15"/>
      <c r="P15"/>
      <c r="Q15"/>
      <c r="R15"/>
      <c r="S15"/>
    </row>
    <row r="16" spans="1:19" x14ac:dyDescent="0.3">
      <c r="A16" s="38" t="s">
        <v>33</v>
      </c>
      <c r="B16" s="20">
        <v>0</v>
      </c>
      <c r="C16" s="40" t="s">
        <v>10</v>
      </c>
      <c r="D16" s="41">
        <f>B16*-3.66</f>
        <v>0</v>
      </c>
      <c r="E16" s="147"/>
      <c r="F16" s="148"/>
      <c r="G16" s="15"/>
      <c r="H16"/>
      <c r="I16"/>
      <c r="J16"/>
      <c r="K16"/>
      <c r="L16"/>
      <c r="M16"/>
      <c r="N16"/>
      <c r="O16"/>
      <c r="P16"/>
      <c r="Q16"/>
      <c r="R16"/>
      <c r="S16"/>
    </row>
    <row r="17" spans="1:19" x14ac:dyDescent="0.3">
      <c r="A17" s="38" t="s">
        <v>34</v>
      </c>
      <c r="B17" s="20">
        <v>0</v>
      </c>
      <c r="C17" s="40" t="s">
        <v>10</v>
      </c>
      <c r="D17" s="41">
        <f>B17*-0.53</f>
        <v>0</v>
      </c>
      <c r="E17" s="147"/>
      <c r="F17" s="148"/>
      <c r="G17" s="15"/>
      <c r="H17"/>
      <c r="I17"/>
      <c r="J17"/>
      <c r="K17"/>
      <c r="L17"/>
      <c r="M17"/>
      <c r="N17"/>
      <c r="O17"/>
      <c r="P17"/>
      <c r="Q17"/>
      <c r="R17"/>
      <c r="S17"/>
    </row>
    <row r="18" spans="1:19" x14ac:dyDescent="0.3">
      <c r="A18" s="38" t="s">
        <v>27</v>
      </c>
      <c r="B18" s="20">
        <v>0</v>
      </c>
      <c r="C18" s="40" t="s">
        <v>10</v>
      </c>
      <c r="D18" s="41">
        <f>B18*-1.84</f>
        <v>0</v>
      </c>
      <c r="E18" s="147"/>
      <c r="F18" s="148"/>
      <c r="G18" s="15"/>
      <c r="H18"/>
      <c r="I18"/>
      <c r="J18"/>
      <c r="K18"/>
      <c r="L18"/>
      <c r="M18"/>
      <c r="N18"/>
      <c r="O18"/>
      <c r="P18"/>
      <c r="Q18"/>
      <c r="R18"/>
      <c r="S18"/>
    </row>
    <row r="19" spans="1:19" x14ac:dyDescent="0.3">
      <c r="A19" s="38" t="s">
        <v>28</v>
      </c>
      <c r="B19" s="20">
        <v>0</v>
      </c>
      <c r="C19" s="40" t="s">
        <v>10</v>
      </c>
      <c r="D19" s="41">
        <f>B19*-3.5</f>
        <v>0</v>
      </c>
      <c r="E19" s="147"/>
      <c r="F19" s="148"/>
      <c r="G19" s="15"/>
      <c r="H19"/>
      <c r="I19"/>
      <c r="J19"/>
      <c r="K19"/>
      <c r="L19"/>
      <c r="M19"/>
      <c r="N19"/>
      <c r="O19"/>
      <c r="P19"/>
      <c r="Q19"/>
      <c r="R19"/>
      <c r="S19"/>
    </row>
    <row r="20" spans="1:19" x14ac:dyDescent="0.3">
      <c r="A20" s="38" t="s">
        <v>29</v>
      </c>
      <c r="B20" s="20">
        <v>0</v>
      </c>
      <c r="C20" s="40" t="s">
        <v>10</v>
      </c>
      <c r="D20" s="41">
        <f>B20*-0.28</f>
        <v>0</v>
      </c>
      <c r="E20" s="147"/>
      <c r="F20" s="148"/>
      <c r="G20" s="15"/>
      <c r="H20"/>
      <c r="I20"/>
      <c r="J20"/>
      <c r="K20"/>
      <c r="L20"/>
      <c r="M20"/>
      <c r="N20"/>
      <c r="O20"/>
      <c r="P20"/>
      <c r="Q20"/>
      <c r="R20"/>
      <c r="S20"/>
    </row>
    <row r="21" spans="1:19" x14ac:dyDescent="0.3">
      <c r="A21" s="38" t="s">
        <v>30</v>
      </c>
      <c r="B21" s="19">
        <v>0</v>
      </c>
      <c r="C21" s="40" t="s">
        <v>10</v>
      </c>
      <c r="D21" s="41">
        <f>B21*-0.28</f>
        <v>0</v>
      </c>
      <c r="E21" s="147"/>
      <c r="F21" s="148"/>
      <c r="G21" s="15"/>
      <c r="H21"/>
      <c r="I21"/>
      <c r="J21"/>
      <c r="K21"/>
      <c r="L21"/>
      <c r="M21"/>
      <c r="N21"/>
      <c r="O21"/>
      <c r="P21"/>
      <c r="Q21"/>
      <c r="R21"/>
      <c r="S21"/>
    </row>
    <row r="22" spans="1:19" ht="15" customHeight="1" x14ac:dyDescent="0.3">
      <c r="A22" s="38" t="s">
        <v>31</v>
      </c>
      <c r="B22" s="21">
        <v>0</v>
      </c>
      <c r="C22" s="40" t="s">
        <v>10</v>
      </c>
      <c r="D22" s="41">
        <f>B22*-0.38</f>
        <v>0</v>
      </c>
      <c r="E22" s="147"/>
      <c r="F22" s="148"/>
      <c r="G22" s="15"/>
      <c r="H22"/>
      <c r="I22"/>
      <c r="J22"/>
      <c r="K22"/>
      <c r="L22"/>
      <c r="M22"/>
      <c r="N22"/>
      <c r="O22"/>
      <c r="P22"/>
      <c r="Q22"/>
      <c r="R22"/>
      <c r="S22"/>
    </row>
    <row r="23" spans="1:19" x14ac:dyDescent="0.3">
      <c r="A23" s="38" t="s">
        <v>32</v>
      </c>
      <c r="B23" s="44">
        <f>100-SUM(B15:B22)</f>
        <v>100</v>
      </c>
      <c r="C23" s="40" t="s">
        <v>10</v>
      </c>
      <c r="D23" s="41">
        <f>B23*-0.4</f>
        <v>-40</v>
      </c>
      <c r="E23" s="149"/>
      <c r="F23" s="150"/>
      <c r="G23" s="16"/>
      <c r="H23"/>
      <c r="I23"/>
      <c r="J23"/>
      <c r="K23"/>
      <c r="L23"/>
      <c r="M23"/>
      <c r="N23"/>
      <c r="O23"/>
      <c r="P23"/>
      <c r="Q23"/>
      <c r="R23"/>
      <c r="S23"/>
    </row>
    <row r="24" spans="1:19" x14ac:dyDescent="0.3">
      <c r="A24" s="151" t="s">
        <v>35</v>
      </c>
      <c r="B24" s="152"/>
      <c r="C24" s="153"/>
      <c r="D24" s="37">
        <f>SUM(D15:D23)</f>
        <v>-40</v>
      </c>
      <c r="G24" s="15"/>
      <c r="H24"/>
      <c r="I24"/>
      <c r="J24"/>
      <c r="K24"/>
      <c r="L24"/>
      <c r="M24"/>
      <c r="N24"/>
      <c r="O24"/>
      <c r="P24"/>
      <c r="Q24"/>
      <c r="R24"/>
      <c r="S24"/>
    </row>
    <row r="25" spans="1:19" ht="15" thickBot="1" x14ac:dyDescent="0.35">
      <c r="A25" s="45" t="s">
        <v>39</v>
      </c>
      <c r="B25" s="46"/>
      <c r="C25" s="47"/>
      <c r="D25" s="48">
        <f>IF(SUM(B11:B13)&lt;5,(D24),IF(SUM(B11:B13)&gt;15,(D24-(50/400)*D24),(D24-((SUM(B11:B13)-5)*5 /400)*D24)))</f>
        <v>-40</v>
      </c>
      <c r="G25" s="15"/>
      <c r="H25"/>
      <c r="I25"/>
      <c r="J25"/>
      <c r="K25"/>
      <c r="L25"/>
      <c r="M25"/>
      <c r="N25"/>
      <c r="O25"/>
      <c r="P25"/>
      <c r="Q25"/>
      <c r="R25"/>
      <c r="S25"/>
    </row>
    <row r="26" spans="1:19" ht="15" thickBot="1" x14ac:dyDescent="0.35">
      <c r="A26" s="49"/>
      <c r="B26" s="50"/>
      <c r="C26" s="51" t="s">
        <v>12</v>
      </c>
      <c r="D26" s="52">
        <f>+SUM(D3:D13)+D25</f>
        <v>-40</v>
      </c>
      <c r="G26" s="15"/>
      <c r="H26"/>
      <c r="I26"/>
      <c r="J26"/>
      <c r="K26"/>
      <c r="L26"/>
      <c r="M26"/>
      <c r="N26"/>
      <c r="O26"/>
      <c r="P26"/>
      <c r="Q26"/>
      <c r="R26"/>
      <c r="S26"/>
    </row>
    <row r="27" spans="1:19" ht="13.5" customHeight="1" x14ac:dyDescent="0.3">
      <c r="A27" s="155" t="s">
        <v>36</v>
      </c>
      <c r="B27" s="156"/>
      <c r="C27" s="53"/>
      <c r="D27" s="54">
        <f>+D26*0.06</f>
        <v>-2.4</v>
      </c>
      <c r="G27" s="15"/>
      <c r="H27"/>
      <c r="I27"/>
      <c r="J27"/>
      <c r="K27"/>
      <c r="L27"/>
      <c r="M27"/>
      <c r="N27"/>
      <c r="O27"/>
      <c r="P27"/>
      <c r="Q27"/>
      <c r="R27"/>
      <c r="S27"/>
    </row>
    <row r="28" spans="1:19" ht="13.5" customHeight="1" x14ac:dyDescent="0.3">
      <c r="A28" s="72" t="s">
        <v>68</v>
      </c>
      <c r="B28" s="53"/>
      <c r="C28" s="53"/>
      <c r="D28" s="54">
        <f>B3*0.2</f>
        <v>0</v>
      </c>
      <c r="G28" s="15"/>
      <c r="H28"/>
      <c r="I28"/>
      <c r="J28"/>
      <c r="K28"/>
      <c r="L28"/>
      <c r="M28"/>
      <c r="N28"/>
      <c r="O28"/>
      <c r="P28"/>
      <c r="Q28"/>
      <c r="R28"/>
      <c r="S28"/>
    </row>
    <row r="29" spans="1:19" ht="13.5" customHeight="1" x14ac:dyDescent="0.3">
      <c r="A29" s="72" t="s">
        <v>73</v>
      </c>
      <c r="B29" s="53"/>
      <c r="C29" s="53"/>
      <c r="D29" s="22"/>
      <c r="G29" s="15"/>
      <c r="H29"/>
      <c r="I29"/>
      <c r="J29"/>
      <c r="K29"/>
      <c r="L29"/>
      <c r="M29"/>
      <c r="N29"/>
      <c r="O29"/>
      <c r="P29"/>
      <c r="Q29"/>
      <c r="R29"/>
      <c r="S29"/>
    </row>
    <row r="30" spans="1:19" ht="27" x14ac:dyDescent="0.3">
      <c r="A30" s="88" t="s">
        <v>75</v>
      </c>
      <c r="B30" s="53"/>
      <c r="C30" s="53"/>
      <c r="D30" s="22"/>
      <c r="G30" s="15"/>
      <c r="H30"/>
      <c r="I30"/>
      <c r="J30"/>
      <c r="K30"/>
      <c r="L30"/>
      <c r="M30"/>
      <c r="N30"/>
      <c r="O30"/>
      <c r="P30"/>
      <c r="Q30"/>
      <c r="R30"/>
      <c r="S30"/>
    </row>
    <row r="31" spans="1:19" x14ac:dyDescent="0.3">
      <c r="A31" s="154" t="s">
        <v>51</v>
      </c>
      <c r="B31" s="142"/>
      <c r="C31" s="55"/>
      <c r="D31" s="22"/>
      <c r="G31" s="15"/>
      <c r="H31"/>
      <c r="I31"/>
      <c r="J31"/>
      <c r="K31"/>
      <c r="L31"/>
      <c r="M31"/>
      <c r="N31"/>
      <c r="O31"/>
      <c r="P31"/>
      <c r="Q31"/>
      <c r="R31"/>
      <c r="S31"/>
    </row>
    <row r="32" spans="1:19" x14ac:dyDescent="0.3">
      <c r="A32" s="11"/>
      <c r="B32" s="3"/>
      <c r="C32" s="3"/>
      <c r="D32" s="12"/>
      <c r="E32" s="3"/>
      <c r="F32" s="3"/>
      <c r="G32" s="15"/>
      <c r="H32"/>
      <c r="I32"/>
      <c r="J32"/>
      <c r="K32"/>
      <c r="L32"/>
      <c r="M32"/>
      <c r="N32"/>
      <c r="O32"/>
      <c r="P32"/>
      <c r="Q32"/>
      <c r="R32"/>
      <c r="S32"/>
    </row>
    <row r="33" spans="1:19" x14ac:dyDescent="0.3">
      <c r="A33" s="13" t="s">
        <v>37</v>
      </c>
      <c r="B33" s="14"/>
      <c r="C33" s="90"/>
      <c r="D33" s="69">
        <f>D27+D28+D31+D29+D30</f>
        <v>-2.4</v>
      </c>
      <c r="E33" s="3" t="s">
        <v>111</v>
      </c>
      <c r="F33" s="3"/>
      <c r="G33" s="15"/>
      <c r="H33"/>
      <c r="I33"/>
      <c r="J33"/>
      <c r="K33"/>
      <c r="L33"/>
      <c r="M33"/>
      <c r="N33"/>
      <c r="O33"/>
      <c r="P33"/>
      <c r="Q33"/>
      <c r="R33"/>
      <c r="S33"/>
    </row>
    <row r="34" spans="1:19" ht="18" customHeight="1" x14ac:dyDescent="0.3">
      <c r="A34" s="158" t="s">
        <v>80</v>
      </c>
      <c r="B34" s="158"/>
      <c r="C34" s="158"/>
      <c r="D34" s="158"/>
      <c r="E34" s="3"/>
      <c r="F34" s="3"/>
      <c r="G34" s="15"/>
      <c r="H34"/>
      <c r="I34"/>
      <c r="J34"/>
      <c r="K34"/>
      <c r="L34"/>
      <c r="M34"/>
      <c r="N34"/>
      <c r="O34"/>
      <c r="P34"/>
      <c r="Q34"/>
      <c r="R34"/>
      <c r="S34"/>
    </row>
    <row r="35" spans="1:19" x14ac:dyDescent="0.3">
      <c r="A35" s="136" t="s">
        <v>107</v>
      </c>
      <c r="B35" s="137"/>
      <c r="C35" s="137"/>
      <c r="D35" s="137"/>
      <c r="E35" s="137"/>
      <c r="F35" s="138"/>
      <c r="G35" s="15"/>
      <c r="H35"/>
      <c r="I35"/>
      <c r="J35"/>
      <c r="K35"/>
      <c r="L35"/>
      <c r="M35"/>
      <c r="N35"/>
      <c r="O35"/>
      <c r="P35"/>
      <c r="Q35"/>
      <c r="R35"/>
      <c r="S35"/>
    </row>
    <row r="36" spans="1:19" x14ac:dyDescent="0.3">
      <c r="A36" s="127" t="s">
        <v>20</v>
      </c>
      <c r="B36" s="128"/>
      <c r="C36" s="128"/>
      <c r="D36" s="128"/>
      <c r="E36" s="128"/>
      <c r="F36" s="129"/>
      <c r="G36" s="15"/>
      <c r="H36"/>
      <c r="I36"/>
      <c r="J36"/>
      <c r="K36"/>
      <c r="L36"/>
      <c r="M36"/>
      <c r="N36"/>
      <c r="O36"/>
      <c r="P36"/>
      <c r="Q36"/>
      <c r="R36"/>
      <c r="S36"/>
    </row>
    <row r="37" spans="1:19" x14ac:dyDescent="0.3">
      <c r="A37" s="127" t="s">
        <v>22</v>
      </c>
      <c r="B37" s="128"/>
      <c r="C37" s="128"/>
      <c r="D37" s="128"/>
      <c r="E37" s="128"/>
      <c r="F37" s="129"/>
      <c r="G37" s="15"/>
      <c r="H37"/>
      <c r="I37"/>
      <c r="J37"/>
      <c r="K37"/>
      <c r="L37"/>
      <c r="M37"/>
      <c r="N37"/>
      <c r="O37"/>
      <c r="P37"/>
      <c r="Q37"/>
      <c r="R37"/>
      <c r="S37"/>
    </row>
    <row r="38" spans="1:19" x14ac:dyDescent="0.3">
      <c r="A38" s="127" t="s">
        <v>21</v>
      </c>
      <c r="B38" s="128"/>
      <c r="C38" s="128"/>
      <c r="D38" s="128"/>
      <c r="E38" s="128"/>
      <c r="F38" s="129"/>
      <c r="G38" s="15"/>
      <c r="H38"/>
      <c r="I38"/>
      <c r="J38"/>
      <c r="K38"/>
      <c r="L38"/>
      <c r="M38"/>
      <c r="N38"/>
      <c r="O38"/>
      <c r="P38"/>
      <c r="Q38"/>
      <c r="R38"/>
      <c r="S38"/>
    </row>
    <row r="39" spans="1:19" x14ac:dyDescent="0.3">
      <c r="A39" s="127" t="s">
        <v>24</v>
      </c>
      <c r="B39" s="128"/>
      <c r="C39" s="128"/>
      <c r="D39" s="128"/>
      <c r="E39" s="128"/>
      <c r="F39" s="129"/>
      <c r="G39" s="15"/>
      <c r="H39"/>
      <c r="I39"/>
      <c r="J39"/>
      <c r="K39"/>
      <c r="L39"/>
      <c r="M39"/>
      <c r="N39"/>
      <c r="O39"/>
      <c r="P39"/>
      <c r="Q39"/>
      <c r="R39"/>
      <c r="S39"/>
    </row>
    <row r="40" spans="1:19" x14ac:dyDescent="0.3">
      <c r="A40" s="130" t="s">
        <v>23</v>
      </c>
      <c r="B40" s="131"/>
      <c r="C40" s="131"/>
      <c r="D40" s="131"/>
      <c r="E40" s="131"/>
      <c r="F40" s="132"/>
      <c r="G40" s="15"/>
      <c r="H40"/>
      <c r="I40"/>
      <c r="J40"/>
      <c r="K40"/>
      <c r="L40"/>
      <c r="M40"/>
      <c r="N40"/>
      <c r="O40"/>
      <c r="P40"/>
      <c r="Q40"/>
      <c r="R40"/>
      <c r="S40"/>
    </row>
    <row r="41" spans="1:19" x14ac:dyDescent="0.3">
      <c r="A41" s="133"/>
      <c r="B41" s="134"/>
      <c r="C41" s="134"/>
      <c r="D41" s="134"/>
      <c r="E41" s="134"/>
      <c r="F41" s="135"/>
      <c r="G41" s="15"/>
      <c r="H41"/>
      <c r="I41"/>
      <c r="J41"/>
      <c r="K41"/>
      <c r="L41"/>
      <c r="M41"/>
      <c r="N41"/>
      <c r="O41"/>
      <c r="P41"/>
      <c r="Q41"/>
      <c r="R41"/>
      <c r="S41"/>
    </row>
    <row r="42" spans="1:19" x14ac:dyDescent="0.3">
      <c r="A42" s="101" t="s">
        <v>96</v>
      </c>
      <c r="B42" s="15"/>
      <c r="C42" s="15"/>
      <c r="D42" s="15"/>
      <c r="E42" s="15"/>
      <c r="F42" s="15"/>
      <c r="G42"/>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E49"/>
      <c r="F49"/>
      <c r="G49"/>
      <c r="H49"/>
      <c r="I49"/>
      <c r="J49"/>
      <c r="K49"/>
      <c r="L49"/>
      <c r="M49"/>
      <c r="N49"/>
      <c r="O49"/>
      <c r="P49"/>
      <c r="Q49"/>
      <c r="R49"/>
      <c r="S49"/>
    </row>
    <row r="50" spans="1:19" x14ac:dyDescent="0.3">
      <c r="E50"/>
      <c r="F50"/>
      <c r="G50"/>
      <c r="H50"/>
      <c r="I50"/>
      <c r="J50"/>
      <c r="K50"/>
      <c r="L50"/>
      <c r="M50"/>
      <c r="N50"/>
      <c r="O50"/>
      <c r="P50"/>
      <c r="Q50"/>
      <c r="R50"/>
      <c r="S50"/>
    </row>
    <row r="51" spans="1:19" x14ac:dyDescent="0.3">
      <c r="A51" s="4"/>
      <c r="E51"/>
      <c r="F51"/>
      <c r="G51"/>
      <c r="H51"/>
      <c r="I51"/>
      <c r="J51"/>
      <c r="K51"/>
      <c r="L51"/>
      <c r="M51"/>
      <c r="N51"/>
      <c r="O51"/>
      <c r="P51"/>
      <c r="Q51"/>
      <c r="R51"/>
      <c r="S51"/>
    </row>
    <row r="52" spans="1:19" x14ac:dyDescent="0.3">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E119"/>
      <c r="F119"/>
      <c r="G119"/>
      <c r="H119"/>
      <c r="I119"/>
      <c r="J119"/>
      <c r="K119"/>
      <c r="L119"/>
      <c r="M119"/>
      <c r="N119"/>
      <c r="O119"/>
      <c r="P119"/>
      <c r="Q119"/>
      <c r="R119"/>
      <c r="S119"/>
    </row>
    <row r="120" spans="5:19" x14ac:dyDescent="0.3">
      <c r="E120"/>
      <c r="F120"/>
      <c r="G120"/>
      <c r="H120"/>
      <c r="I120"/>
      <c r="J120"/>
      <c r="K120"/>
      <c r="L120"/>
      <c r="M120"/>
      <c r="N120"/>
      <c r="O120"/>
      <c r="P120"/>
      <c r="Q120"/>
      <c r="R120"/>
      <c r="S120"/>
    </row>
    <row r="121" spans="5:19" x14ac:dyDescent="0.3">
      <c r="G121"/>
      <c r="H121"/>
      <c r="I121"/>
      <c r="J121"/>
      <c r="K121"/>
      <c r="L121"/>
      <c r="M121"/>
      <c r="N121"/>
      <c r="O121"/>
      <c r="P121"/>
      <c r="Q121"/>
      <c r="R121"/>
      <c r="S121"/>
    </row>
  </sheetData>
  <sheetProtection algorithmName="SHA-512" hashValue="N+u9pqdqqBMPwUmJWkLnMXhZSAtu8gRZraDpRayOfyfBs6mu4mPM5HjZP1p8c+Qzvx0gQWm4NouyPbig+JL4gw==" saltValue="eqGRUzq3elQfh5VCALQGeA==" spinCount="100000" sheet="1" selectLockedCells="1"/>
  <mergeCells count="14">
    <mergeCell ref="A31:B31"/>
    <mergeCell ref="A34:D34"/>
    <mergeCell ref="E3:F3"/>
    <mergeCell ref="E4:F4"/>
    <mergeCell ref="E13:F13"/>
    <mergeCell ref="E15:F23"/>
    <mergeCell ref="A24:C24"/>
    <mergeCell ref="A27:B27"/>
    <mergeCell ref="A40:F41"/>
    <mergeCell ref="A35:F35"/>
    <mergeCell ref="A36:F36"/>
    <mergeCell ref="A37:F37"/>
    <mergeCell ref="A38:F38"/>
    <mergeCell ref="A39:F39"/>
  </mergeCells>
  <dataValidations count="1">
    <dataValidation type="decimal" operator="lessThanOrEqual" allowBlank="1" showInputMessage="1" showErrorMessage="1" sqref="B3" xr:uid="{E46E6975-F532-478B-989D-60C691B1E0C0}">
      <formula1>70</formula1>
    </dataValidation>
  </dataValidations>
  <pageMargins left="0.70866141732283472" right="0.70866141732283472" top="0.74803149606299213" bottom="0.74803149606299213" header="0.31496062992125984" footer="0.31496062992125984"/>
  <pageSetup paperSize="9" scale="65" fitToWidth="0" orientation="landscape"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14FDC-CD1C-440B-A507-B2911A3048D5}">
  <sheetPr codeName="Blad8">
    <tabColor theme="6" tint="-0.249977111117893"/>
  </sheetPr>
  <dimension ref="A1:S121"/>
  <sheetViews>
    <sheetView topLeftCell="A7" zoomScale="85" zoomScaleNormal="85" workbookViewId="0">
      <selection activeCell="A41" sqref="A41"/>
    </sheetView>
  </sheetViews>
  <sheetFormatPr defaultColWidth="9.33203125" defaultRowHeight="14.4" x14ac:dyDescent="0.3"/>
  <cols>
    <col min="1" max="1" width="99.6640625" customWidth="1"/>
    <col min="2" max="2" width="6.5546875" customWidth="1"/>
    <col min="3" max="3" width="18.33203125" bestFit="1" customWidth="1"/>
    <col min="4" max="4" width="11.6640625" customWidth="1"/>
    <col min="5" max="5" width="24.6640625" style="1" customWidth="1"/>
    <col min="6" max="6" width="6" style="1" customWidth="1"/>
    <col min="7" max="19" width="9.33203125" style="1"/>
  </cols>
  <sheetData>
    <row r="1" spans="1:19" x14ac:dyDescent="0.3">
      <c r="A1" s="71" t="s">
        <v>98</v>
      </c>
      <c r="B1" s="71"/>
      <c r="C1" s="71"/>
      <c r="D1" s="71"/>
      <c r="G1" s="15"/>
      <c r="H1"/>
      <c r="I1"/>
      <c r="J1"/>
      <c r="K1"/>
      <c r="L1"/>
      <c r="M1"/>
      <c r="N1"/>
      <c r="O1"/>
      <c r="P1"/>
      <c r="Q1"/>
      <c r="R1"/>
      <c r="S1"/>
    </row>
    <row r="2" spans="1:19" ht="79.5" customHeight="1" x14ac:dyDescent="0.3">
      <c r="A2" s="91" t="s">
        <v>109</v>
      </c>
      <c r="B2" s="33" t="s">
        <v>0</v>
      </c>
      <c r="C2" s="33" t="s">
        <v>1</v>
      </c>
      <c r="D2" s="34" t="s">
        <v>2</v>
      </c>
      <c r="G2" s="15"/>
      <c r="H2"/>
      <c r="I2"/>
      <c r="J2"/>
      <c r="K2"/>
      <c r="L2"/>
      <c r="M2"/>
      <c r="N2"/>
      <c r="O2"/>
      <c r="P2"/>
      <c r="Q2"/>
      <c r="R2"/>
      <c r="S2"/>
    </row>
    <row r="3" spans="1:19" ht="26.4" x14ac:dyDescent="0.3">
      <c r="A3" s="89" t="s">
        <v>74</v>
      </c>
      <c r="B3" s="93">
        <v>0</v>
      </c>
      <c r="C3" s="36" t="s">
        <v>3</v>
      </c>
      <c r="D3" s="37">
        <f>+B3*0.065</f>
        <v>0</v>
      </c>
      <c r="E3" s="141" t="s">
        <v>101</v>
      </c>
      <c r="F3" s="142"/>
      <c r="G3" s="15"/>
      <c r="H3"/>
      <c r="I3"/>
      <c r="J3"/>
      <c r="K3"/>
      <c r="L3"/>
      <c r="M3"/>
      <c r="N3"/>
      <c r="O3"/>
      <c r="P3"/>
      <c r="Q3"/>
      <c r="R3"/>
      <c r="S3"/>
    </row>
    <row r="4" spans="1:19" x14ac:dyDescent="0.3">
      <c r="A4" s="89" t="s">
        <v>79</v>
      </c>
      <c r="B4" s="17"/>
      <c r="C4" s="36" t="s">
        <v>3</v>
      </c>
      <c r="D4" s="37">
        <f>+B4*0.065</f>
        <v>0</v>
      </c>
      <c r="E4" s="141" t="s">
        <v>25</v>
      </c>
      <c r="F4" s="142"/>
      <c r="G4" s="15"/>
      <c r="H4"/>
      <c r="I4"/>
      <c r="J4"/>
      <c r="K4"/>
      <c r="L4"/>
      <c r="M4"/>
      <c r="N4"/>
      <c r="O4"/>
      <c r="P4"/>
      <c r="Q4"/>
      <c r="R4"/>
      <c r="S4"/>
    </row>
    <row r="5" spans="1:19" x14ac:dyDescent="0.3">
      <c r="A5" s="35" t="s">
        <v>4</v>
      </c>
      <c r="B5" s="18"/>
      <c r="C5" s="36" t="s">
        <v>5</v>
      </c>
      <c r="D5" s="37">
        <f>+B5*0.455</f>
        <v>0</v>
      </c>
      <c r="G5" s="15"/>
      <c r="H5"/>
      <c r="I5"/>
      <c r="J5"/>
      <c r="K5"/>
      <c r="L5"/>
      <c r="M5"/>
      <c r="N5"/>
      <c r="O5"/>
      <c r="P5"/>
      <c r="Q5"/>
      <c r="R5"/>
      <c r="S5"/>
    </row>
    <row r="6" spans="1:19" x14ac:dyDescent="0.3">
      <c r="A6" s="35" t="s">
        <v>16</v>
      </c>
      <c r="B6" s="18"/>
      <c r="C6" s="36" t="s">
        <v>11</v>
      </c>
      <c r="D6" s="37">
        <f>B6*1.825</f>
        <v>0</v>
      </c>
      <c r="G6" s="15"/>
      <c r="H6"/>
      <c r="I6"/>
      <c r="J6"/>
      <c r="K6"/>
      <c r="L6"/>
      <c r="M6"/>
      <c r="N6"/>
      <c r="O6"/>
      <c r="P6"/>
      <c r="Q6"/>
      <c r="R6"/>
      <c r="S6"/>
    </row>
    <row r="7" spans="1:19" x14ac:dyDescent="0.3">
      <c r="A7" s="35" t="s">
        <v>17</v>
      </c>
      <c r="B7" s="18"/>
      <c r="C7" s="36" t="s">
        <v>11</v>
      </c>
      <c r="D7" s="37">
        <f>+B7*-1.825</f>
        <v>0</v>
      </c>
      <c r="G7" s="15"/>
      <c r="H7"/>
      <c r="I7"/>
      <c r="J7"/>
      <c r="K7"/>
      <c r="L7"/>
      <c r="M7"/>
      <c r="N7"/>
      <c r="O7"/>
      <c r="P7"/>
      <c r="Q7"/>
      <c r="R7"/>
      <c r="S7"/>
    </row>
    <row r="8" spans="1:19" x14ac:dyDescent="0.3">
      <c r="A8" s="35" t="s">
        <v>6</v>
      </c>
      <c r="B8" s="19"/>
      <c r="C8" s="36" t="s">
        <v>5</v>
      </c>
      <c r="D8" s="37">
        <f>+B8*-0.455</f>
        <v>0</v>
      </c>
      <c r="G8" s="15"/>
      <c r="H8"/>
      <c r="I8"/>
      <c r="J8"/>
      <c r="K8"/>
      <c r="L8"/>
      <c r="M8"/>
      <c r="N8"/>
      <c r="O8"/>
      <c r="P8"/>
      <c r="Q8"/>
      <c r="R8"/>
      <c r="S8"/>
    </row>
    <row r="9" spans="1:19" x14ac:dyDescent="0.3">
      <c r="A9" s="35" t="s">
        <v>7</v>
      </c>
      <c r="B9" s="19"/>
      <c r="C9" s="36" t="s">
        <v>8</v>
      </c>
      <c r="D9" s="37">
        <f>+B9*-0.057</f>
        <v>0</v>
      </c>
      <c r="G9" s="15"/>
      <c r="H9"/>
      <c r="I9"/>
      <c r="J9"/>
      <c r="K9"/>
      <c r="L9"/>
      <c r="M9"/>
      <c r="N9"/>
      <c r="O9"/>
      <c r="P9"/>
      <c r="Q9"/>
      <c r="R9"/>
      <c r="S9"/>
    </row>
    <row r="10" spans="1:19" ht="15.6" x14ac:dyDescent="0.3">
      <c r="A10" s="35" t="s">
        <v>15</v>
      </c>
      <c r="B10" s="19"/>
      <c r="C10" s="36" t="s">
        <v>9</v>
      </c>
      <c r="D10" s="37">
        <f>+B10*-1</f>
        <v>0</v>
      </c>
      <c r="G10" s="15"/>
      <c r="H10"/>
      <c r="I10"/>
      <c r="J10"/>
      <c r="K10"/>
      <c r="L10"/>
      <c r="M10"/>
      <c r="N10"/>
      <c r="O10"/>
      <c r="P10"/>
      <c r="Q10"/>
      <c r="R10"/>
      <c r="S10"/>
    </row>
    <row r="11" spans="1:19" x14ac:dyDescent="0.3">
      <c r="A11" s="35" t="s">
        <v>13</v>
      </c>
      <c r="B11" s="19"/>
      <c r="C11" s="36" t="s">
        <v>10</v>
      </c>
      <c r="D11" s="37">
        <f>+B11*0.85</f>
        <v>0</v>
      </c>
      <c r="G11" s="15"/>
      <c r="H11"/>
      <c r="I11"/>
      <c r="J11"/>
      <c r="K11"/>
      <c r="L11"/>
      <c r="M11"/>
      <c r="N11"/>
      <c r="O11"/>
      <c r="P11"/>
      <c r="Q11"/>
      <c r="R11"/>
      <c r="S11"/>
    </row>
    <row r="12" spans="1:19" x14ac:dyDescent="0.3">
      <c r="A12" s="35" t="s">
        <v>14</v>
      </c>
      <c r="B12" s="19"/>
      <c r="C12" s="36" t="s">
        <v>10</v>
      </c>
      <c r="D12" s="37">
        <f>+B12*0.07</f>
        <v>0</v>
      </c>
      <c r="G12" s="15"/>
      <c r="H12"/>
      <c r="I12"/>
      <c r="J12"/>
      <c r="K12"/>
      <c r="L12"/>
      <c r="M12"/>
      <c r="N12"/>
      <c r="O12"/>
      <c r="P12"/>
      <c r="Q12"/>
      <c r="R12"/>
      <c r="S12"/>
    </row>
    <row r="13" spans="1:19" x14ac:dyDescent="0.3">
      <c r="A13" s="35" t="s">
        <v>19</v>
      </c>
      <c r="B13" s="19"/>
      <c r="C13" s="36" t="s">
        <v>10</v>
      </c>
      <c r="D13" s="37">
        <f>+B13*-5.82</f>
        <v>0</v>
      </c>
      <c r="E13" s="143" t="s">
        <v>18</v>
      </c>
      <c r="F13" s="144"/>
      <c r="G13" s="15"/>
      <c r="H13"/>
      <c r="I13"/>
      <c r="J13"/>
      <c r="K13"/>
      <c r="L13"/>
      <c r="M13"/>
      <c r="N13"/>
      <c r="O13"/>
      <c r="P13"/>
      <c r="Q13"/>
      <c r="R13"/>
      <c r="S13"/>
    </row>
    <row r="14" spans="1:19" x14ac:dyDescent="0.3">
      <c r="A14" s="38" t="s">
        <v>26</v>
      </c>
      <c r="B14" s="39"/>
      <c r="C14" s="40"/>
      <c r="D14" s="41"/>
      <c r="E14" s="42"/>
      <c r="F14" s="43"/>
      <c r="G14" s="15"/>
      <c r="H14"/>
      <c r="I14"/>
      <c r="J14"/>
      <c r="K14"/>
      <c r="L14"/>
      <c r="M14"/>
      <c r="N14"/>
      <c r="O14"/>
      <c r="P14"/>
      <c r="Q14"/>
      <c r="R14"/>
      <c r="S14"/>
    </row>
    <row r="15" spans="1:19" x14ac:dyDescent="0.3">
      <c r="A15" s="38" t="s">
        <v>40</v>
      </c>
      <c r="B15" s="20">
        <v>0</v>
      </c>
      <c r="C15" s="40" t="s">
        <v>10</v>
      </c>
      <c r="D15" s="41">
        <f>B15*-0.4</f>
        <v>0</v>
      </c>
      <c r="E15" s="145" t="s">
        <v>112</v>
      </c>
      <c r="F15" s="146"/>
      <c r="G15" s="15"/>
      <c r="H15"/>
      <c r="I15"/>
      <c r="J15"/>
      <c r="K15"/>
      <c r="L15"/>
      <c r="M15"/>
      <c r="N15"/>
      <c r="O15"/>
      <c r="P15"/>
      <c r="Q15"/>
      <c r="R15"/>
      <c r="S15"/>
    </row>
    <row r="16" spans="1:19" x14ac:dyDescent="0.3">
      <c r="A16" s="38" t="s">
        <v>33</v>
      </c>
      <c r="B16" s="20">
        <v>0</v>
      </c>
      <c r="C16" s="40" t="s">
        <v>10</v>
      </c>
      <c r="D16" s="41">
        <f>B16*-3.66</f>
        <v>0</v>
      </c>
      <c r="E16" s="147"/>
      <c r="F16" s="148"/>
      <c r="G16" s="15"/>
      <c r="H16"/>
      <c r="I16"/>
      <c r="J16"/>
      <c r="K16"/>
      <c r="L16"/>
      <c r="M16"/>
      <c r="N16"/>
      <c r="O16"/>
      <c r="P16"/>
      <c r="Q16"/>
      <c r="R16"/>
      <c r="S16"/>
    </row>
    <row r="17" spans="1:19" x14ac:dyDescent="0.3">
      <c r="A17" s="38" t="s">
        <v>34</v>
      </c>
      <c r="B17" s="20">
        <v>0</v>
      </c>
      <c r="C17" s="40" t="s">
        <v>10</v>
      </c>
      <c r="D17" s="41">
        <f>B17*-0.53</f>
        <v>0</v>
      </c>
      <c r="E17" s="147"/>
      <c r="F17" s="148"/>
      <c r="G17" s="15"/>
      <c r="H17"/>
      <c r="I17"/>
      <c r="J17"/>
      <c r="K17"/>
      <c r="L17"/>
      <c r="M17"/>
      <c r="N17"/>
      <c r="O17"/>
      <c r="P17"/>
      <c r="Q17"/>
      <c r="R17"/>
      <c r="S17"/>
    </row>
    <row r="18" spans="1:19" x14ac:dyDescent="0.3">
      <c r="A18" s="38" t="s">
        <v>27</v>
      </c>
      <c r="B18" s="20">
        <v>0</v>
      </c>
      <c r="C18" s="40" t="s">
        <v>10</v>
      </c>
      <c r="D18" s="41">
        <f>B18*-1.84</f>
        <v>0</v>
      </c>
      <c r="E18" s="147"/>
      <c r="F18" s="148"/>
      <c r="G18" s="15"/>
      <c r="H18"/>
      <c r="I18"/>
      <c r="J18"/>
      <c r="K18"/>
      <c r="L18"/>
      <c r="M18"/>
      <c r="N18"/>
      <c r="O18"/>
      <c r="P18"/>
      <c r="Q18"/>
      <c r="R18"/>
      <c r="S18"/>
    </row>
    <row r="19" spans="1:19" x14ac:dyDescent="0.3">
      <c r="A19" s="38" t="s">
        <v>28</v>
      </c>
      <c r="B19" s="20">
        <v>0</v>
      </c>
      <c r="C19" s="40" t="s">
        <v>10</v>
      </c>
      <c r="D19" s="41">
        <f>B19*-3.5</f>
        <v>0</v>
      </c>
      <c r="E19" s="147"/>
      <c r="F19" s="148"/>
      <c r="G19" s="15"/>
      <c r="H19"/>
      <c r="I19"/>
      <c r="J19"/>
      <c r="K19"/>
      <c r="L19"/>
      <c r="M19"/>
      <c r="N19"/>
      <c r="O19"/>
      <c r="P19"/>
      <c r="Q19"/>
      <c r="R19"/>
      <c r="S19"/>
    </row>
    <row r="20" spans="1:19" x14ac:dyDescent="0.3">
      <c r="A20" s="38" t="s">
        <v>29</v>
      </c>
      <c r="B20" s="20">
        <v>0</v>
      </c>
      <c r="C20" s="40" t="s">
        <v>10</v>
      </c>
      <c r="D20" s="41">
        <f>B20*-0.28</f>
        <v>0</v>
      </c>
      <c r="E20" s="147"/>
      <c r="F20" s="148"/>
      <c r="G20" s="15"/>
      <c r="H20"/>
      <c r="I20"/>
      <c r="J20"/>
      <c r="K20"/>
      <c r="L20"/>
      <c r="M20"/>
      <c r="N20"/>
      <c r="O20"/>
      <c r="P20"/>
      <c r="Q20"/>
      <c r="R20"/>
      <c r="S20"/>
    </row>
    <row r="21" spans="1:19" x14ac:dyDescent="0.3">
      <c r="A21" s="38" t="s">
        <v>30</v>
      </c>
      <c r="B21" s="19">
        <v>0</v>
      </c>
      <c r="C21" s="40" t="s">
        <v>10</v>
      </c>
      <c r="D21" s="41">
        <f>B21*-0.28</f>
        <v>0</v>
      </c>
      <c r="E21" s="147"/>
      <c r="F21" s="148"/>
      <c r="G21" s="15"/>
      <c r="H21"/>
      <c r="I21"/>
      <c r="J21"/>
      <c r="K21"/>
      <c r="L21"/>
      <c r="M21"/>
      <c r="N21"/>
      <c r="O21"/>
      <c r="P21"/>
      <c r="Q21"/>
      <c r="R21"/>
      <c r="S21"/>
    </row>
    <row r="22" spans="1:19" ht="15" customHeight="1" x14ac:dyDescent="0.3">
      <c r="A22" s="38" t="s">
        <v>31</v>
      </c>
      <c r="B22" s="21">
        <v>0</v>
      </c>
      <c r="C22" s="40" t="s">
        <v>10</v>
      </c>
      <c r="D22" s="41">
        <f>B22*-0.38</f>
        <v>0</v>
      </c>
      <c r="E22" s="147"/>
      <c r="F22" s="148"/>
      <c r="G22" s="15"/>
      <c r="H22"/>
      <c r="I22"/>
      <c r="J22"/>
      <c r="K22"/>
      <c r="L22"/>
      <c r="M22"/>
      <c r="N22"/>
      <c r="O22"/>
      <c r="P22"/>
      <c r="Q22"/>
      <c r="R22"/>
      <c r="S22"/>
    </row>
    <row r="23" spans="1:19" x14ac:dyDescent="0.3">
      <c r="A23" s="38" t="s">
        <v>32</v>
      </c>
      <c r="B23" s="44">
        <f>100-SUM(B15:B22)</f>
        <v>100</v>
      </c>
      <c r="C23" s="40" t="s">
        <v>10</v>
      </c>
      <c r="D23" s="41">
        <f>B23*-0.4</f>
        <v>-40</v>
      </c>
      <c r="E23" s="149"/>
      <c r="F23" s="150"/>
      <c r="G23" s="16"/>
      <c r="H23"/>
      <c r="I23"/>
      <c r="J23"/>
      <c r="K23"/>
      <c r="L23"/>
      <c r="M23"/>
      <c r="N23"/>
      <c r="O23"/>
      <c r="P23"/>
      <c r="Q23"/>
      <c r="R23"/>
      <c r="S23"/>
    </row>
    <row r="24" spans="1:19" x14ac:dyDescent="0.3">
      <c r="A24" s="151" t="s">
        <v>35</v>
      </c>
      <c r="B24" s="152"/>
      <c r="C24" s="153"/>
      <c r="D24" s="37">
        <f>SUM(D15:D23)</f>
        <v>-40</v>
      </c>
      <c r="G24" s="15"/>
      <c r="H24"/>
      <c r="I24"/>
      <c r="J24"/>
      <c r="K24"/>
      <c r="L24"/>
      <c r="M24"/>
      <c r="N24"/>
      <c r="O24"/>
      <c r="P24"/>
      <c r="Q24"/>
      <c r="R24"/>
      <c r="S24"/>
    </row>
    <row r="25" spans="1:19" ht="15" thickBot="1" x14ac:dyDescent="0.35">
      <c r="A25" s="45" t="s">
        <v>39</v>
      </c>
      <c r="B25" s="46"/>
      <c r="C25" s="47"/>
      <c r="D25" s="48">
        <f>IF(SUM(B11:B13)&lt;5,(D24),IF(SUM(B11:B13)&gt;15,(D24-(50/400)*D24),(D24-((SUM(B11:B13)-5)*5 /400)*D24)))</f>
        <v>-40</v>
      </c>
      <c r="G25" s="15"/>
      <c r="H25"/>
      <c r="I25"/>
      <c r="J25"/>
      <c r="K25"/>
      <c r="L25"/>
      <c r="M25"/>
      <c r="N25"/>
      <c r="O25"/>
      <c r="P25"/>
      <c r="Q25"/>
      <c r="R25"/>
      <c r="S25"/>
    </row>
    <row r="26" spans="1:19" ht="15" thickBot="1" x14ac:dyDescent="0.35">
      <c r="A26" s="49"/>
      <c r="B26" s="50"/>
      <c r="C26" s="51" t="s">
        <v>12</v>
      </c>
      <c r="D26" s="52">
        <f>+SUM(D3:D13)+D25</f>
        <v>-40</v>
      </c>
      <c r="G26" s="15"/>
      <c r="H26"/>
      <c r="I26"/>
      <c r="J26"/>
      <c r="K26"/>
      <c r="L26"/>
      <c r="M26"/>
      <c r="N26"/>
      <c r="O26"/>
      <c r="P26"/>
      <c r="Q26"/>
      <c r="R26"/>
      <c r="S26"/>
    </row>
    <row r="27" spans="1:19" ht="13.5" customHeight="1" x14ac:dyDescent="0.3">
      <c r="A27" s="155" t="s">
        <v>36</v>
      </c>
      <c r="B27" s="156"/>
      <c r="C27" s="53"/>
      <c r="D27" s="54">
        <f>+D26*0.06</f>
        <v>-2.4</v>
      </c>
      <c r="G27" s="15"/>
      <c r="H27"/>
      <c r="I27"/>
      <c r="J27"/>
      <c r="K27"/>
      <c r="L27"/>
      <c r="M27"/>
      <c r="N27"/>
      <c r="O27"/>
      <c r="P27"/>
      <c r="Q27"/>
      <c r="R27"/>
      <c r="S27"/>
    </row>
    <row r="28" spans="1:19" ht="13.5" customHeight="1" x14ac:dyDescent="0.3">
      <c r="A28" s="72" t="s">
        <v>68</v>
      </c>
      <c r="B28" s="53"/>
      <c r="C28" s="53"/>
      <c r="D28" s="54">
        <f>B3*0.2</f>
        <v>0</v>
      </c>
      <c r="G28" s="15"/>
      <c r="H28"/>
      <c r="I28"/>
      <c r="J28"/>
      <c r="K28"/>
      <c r="L28"/>
      <c r="M28"/>
      <c r="N28"/>
      <c r="O28"/>
      <c r="P28"/>
      <c r="Q28"/>
      <c r="R28"/>
      <c r="S28"/>
    </row>
    <row r="29" spans="1:19" ht="13.5" customHeight="1" x14ac:dyDescent="0.3">
      <c r="A29" s="72" t="s">
        <v>73</v>
      </c>
      <c r="B29" s="53"/>
      <c r="C29" s="53"/>
      <c r="D29" s="92">
        <v>0</v>
      </c>
      <c r="E29" s="94" t="s">
        <v>101</v>
      </c>
      <c r="G29" s="15"/>
      <c r="H29"/>
      <c r="I29"/>
      <c r="J29"/>
      <c r="K29"/>
      <c r="L29"/>
      <c r="M29"/>
      <c r="N29"/>
      <c r="O29"/>
      <c r="P29"/>
      <c r="Q29"/>
      <c r="R29"/>
      <c r="S29"/>
    </row>
    <row r="30" spans="1:19" ht="27" x14ac:dyDescent="0.3">
      <c r="A30" s="88" t="s">
        <v>75</v>
      </c>
      <c r="B30" s="53"/>
      <c r="C30" s="53"/>
      <c r="D30" s="22"/>
      <c r="G30" s="15"/>
      <c r="H30"/>
      <c r="I30"/>
      <c r="J30"/>
      <c r="K30"/>
      <c r="L30"/>
      <c r="M30"/>
      <c r="N30"/>
      <c r="O30"/>
      <c r="P30"/>
      <c r="Q30"/>
      <c r="R30"/>
      <c r="S30"/>
    </row>
    <row r="31" spans="1:19" x14ac:dyDescent="0.3">
      <c r="A31" s="154" t="s">
        <v>51</v>
      </c>
      <c r="B31" s="142"/>
      <c r="C31" s="55"/>
      <c r="D31" s="22"/>
      <c r="G31" s="15"/>
      <c r="H31"/>
      <c r="I31"/>
      <c r="J31"/>
      <c r="K31"/>
      <c r="L31"/>
      <c r="M31"/>
      <c r="N31"/>
      <c r="O31"/>
      <c r="P31"/>
      <c r="Q31"/>
      <c r="R31"/>
      <c r="S31"/>
    </row>
    <row r="32" spans="1:19" x14ac:dyDescent="0.3">
      <c r="A32" s="11"/>
      <c r="B32" s="3"/>
      <c r="C32" s="3"/>
      <c r="D32" s="12"/>
      <c r="E32" s="3"/>
      <c r="F32" s="3"/>
      <c r="G32" s="15"/>
      <c r="H32"/>
      <c r="I32"/>
      <c r="J32"/>
      <c r="K32"/>
      <c r="L32"/>
      <c r="M32"/>
      <c r="N32"/>
      <c r="O32"/>
      <c r="P32"/>
      <c r="Q32"/>
      <c r="R32"/>
      <c r="S32"/>
    </row>
    <row r="33" spans="1:19" x14ac:dyDescent="0.3">
      <c r="A33" s="13" t="s">
        <v>37</v>
      </c>
      <c r="B33" s="14"/>
      <c r="C33" s="90"/>
      <c r="D33" s="69">
        <f>D27+D28+D31+D29+D30</f>
        <v>-2.4</v>
      </c>
      <c r="E33" s="3" t="s">
        <v>111</v>
      </c>
      <c r="F33" s="3"/>
      <c r="G33" s="15"/>
      <c r="H33"/>
      <c r="I33"/>
      <c r="J33"/>
      <c r="K33"/>
      <c r="L33"/>
      <c r="M33"/>
      <c r="N33"/>
      <c r="O33"/>
      <c r="P33"/>
      <c r="Q33"/>
      <c r="R33"/>
      <c r="S33"/>
    </row>
    <row r="34" spans="1:19" ht="18" customHeight="1" x14ac:dyDescent="0.3">
      <c r="A34" s="158" t="s">
        <v>99</v>
      </c>
      <c r="B34" s="158"/>
      <c r="C34" s="158"/>
      <c r="D34" s="158"/>
      <c r="E34" s="3"/>
      <c r="F34" s="3"/>
      <c r="G34" s="15"/>
      <c r="H34"/>
      <c r="I34"/>
      <c r="J34"/>
      <c r="K34"/>
      <c r="L34"/>
      <c r="M34"/>
      <c r="N34"/>
      <c r="O34"/>
      <c r="P34"/>
      <c r="Q34"/>
      <c r="R34"/>
      <c r="S34"/>
    </row>
    <row r="35" spans="1:19" x14ac:dyDescent="0.3">
      <c r="A35" s="23" t="s">
        <v>20</v>
      </c>
      <c r="B35" s="24"/>
      <c r="C35" s="24"/>
      <c r="D35" s="24"/>
      <c r="E35" s="24"/>
      <c r="F35" s="25"/>
      <c r="G35" s="15"/>
      <c r="H35"/>
      <c r="I35"/>
      <c r="J35"/>
      <c r="K35"/>
      <c r="L35"/>
      <c r="M35"/>
      <c r="N35"/>
      <c r="O35"/>
      <c r="P35"/>
      <c r="Q35"/>
      <c r="R35"/>
      <c r="S35"/>
    </row>
    <row r="36" spans="1:19" x14ac:dyDescent="0.3">
      <c r="A36" s="23" t="s">
        <v>22</v>
      </c>
      <c r="B36" s="24"/>
      <c r="C36" s="24"/>
      <c r="D36" s="24"/>
      <c r="E36" s="24"/>
      <c r="F36" s="25"/>
      <c r="G36" s="15"/>
      <c r="H36"/>
      <c r="I36"/>
      <c r="J36"/>
      <c r="K36"/>
      <c r="L36"/>
      <c r="M36"/>
      <c r="N36"/>
      <c r="O36"/>
      <c r="P36"/>
      <c r="Q36"/>
      <c r="R36"/>
      <c r="S36"/>
    </row>
    <row r="37" spans="1:19" x14ac:dyDescent="0.3">
      <c r="A37" s="23" t="s">
        <v>21</v>
      </c>
      <c r="B37" s="26"/>
      <c r="C37" s="26"/>
      <c r="D37" s="26"/>
      <c r="E37" s="26"/>
      <c r="F37" s="27"/>
      <c r="G37" s="15"/>
      <c r="H37"/>
      <c r="I37"/>
      <c r="J37"/>
      <c r="K37"/>
      <c r="L37"/>
      <c r="M37"/>
      <c r="N37"/>
      <c r="O37"/>
      <c r="P37"/>
      <c r="Q37"/>
      <c r="R37"/>
      <c r="S37"/>
    </row>
    <row r="38" spans="1:19" x14ac:dyDescent="0.3">
      <c r="A38" s="23" t="s">
        <v>24</v>
      </c>
      <c r="B38" s="24"/>
      <c r="C38" s="24"/>
      <c r="D38" s="24"/>
      <c r="E38" s="24"/>
      <c r="F38" s="25"/>
      <c r="G38" s="15"/>
      <c r="H38"/>
      <c r="I38"/>
      <c r="J38"/>
      <c r="K38"/>
      <c r="L38"/>
      <c r="M38"/>
      <c r="N38"/>
      <c r="O38"/>
      <c r="P38"/>
      <c r="Q38"/>
      <c r="R38"/>
      <c r="S38"/>
    </row>
    <row r="39" spans="1:19" x14ac:dyDescent="0.3">
      <c r="A39" s="28" t="s">
        <v>23</v>
      </c>
      <c r="B39" s="29"/>
      <c r="C39" s="29"/>
      <c r="D39" s="29"/>
      <c r="E39" s="29"/>
      <c r="F39" s="30"/>
      <c r="G39" s="15"/>
      <c r="H39"/>
      <c r="I39"/>
      <c r="J39"/>
      <c r="K39"/>
      <c r="L39"/>
      <c r="M39"/>
      <c r="N39"/>
      <c r="O39"/>
      <c r="P39"/>
      <c r="Q39"/>
      <c r="R39"/>
      <c r="S39"/>
    </row>
    <row r="40" spans="1:19" x14ac:dyDescent="0.3">
      <c r="A40" s="67"/>
      <c r="B40" s="31"/>
      <c r="C40" s="31"/>
      <c r="D40" s="31"/>
      <c r="E40" s="31"/>
      <c r="F40" s="32"/>
      <c r="G40" s="15"/>
      <c r="H40"/>
      <c r="I40"/>
      <c r="J40"/>
      <c r="K40"/>
      <c r="L40"/>
      <c r="M40"/>
      <c r="N40"/>
      <c r="O40"/>
      <c r="P40"/>
      <c r="Q40"/>
      <c r="R40"/>
      <c r="S40"/>
    </row>
    <row r="41" spans="1:19" x14ac:dyDescent="0.3">
      <c r="A41" s="15" t="s">
        <v>100</v>
      </c>
      <c r="B41" s="15"/>
      <c r="C41" s="15"/>
      <c r="D41" s="15"/>
      <c r="E41" s="15"/>
      <c r="F41" s="15"/>
      <c r="G41" s="15"/>
      <c r="H41"/>
      <c r="I41"/>
      <c r="J41"/>
      <c r="K41"/>
      <c r="L41"/>
      <c r="M41"/>
      <c r="N41"/>
      <c r="O41"/>
      <c r="P41"/>
      <c r="Q41"/>
      <c r="R41"/>
      <c r="S41"/>
    </row>
    <row r="42" spans="1:19" x14ac:dyDescent="0.3">
      <c r="E42"/>
      <c r="F42"/>
      <c r="G42"/>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E49"/>
      <c r="F49"/>
      <c r="G49"/>
      <c r="H49"/>
      <c r="I49"/>
      <c r="J49"/>
      <c r="K49"/>
      <c r="L49"/>
      <c r="M49"/>
      <c r="N49"/>
      <c r="O49"/>
      <c r="P49"/>
      <c r="Q49"/>
      <c r="R49"/>
      <c r="S49"/>
    </row>
    <row r="50" spans="1:19" x14ac:dyDescent="0.3">
      <c r="E50"/>
      <c r="F50"/>
      <c r="G50"/>
      <c r="H50"/>
      <c r="I50"/>
      <c r="J50"/>
      <c r="K50"/>
      <c r="L50"/>
      <c r="M50"/>
      <c r="N50"/>
      <c r="O50"/>
      <c r="P50"/>
      <c r="Q50"/>
      <c r="R50"/>
      <c r="S50"/>
    </row>
    <row r="51" spans="1:19" x14ac:dyDescent="0.3">
      <c r="A51" s="4"/>
      <c r="E51"/>
      <c r="F51"/>
      <c r="G51"/>
      <c r="H51"/>
      <c r="I51"/>
      <c r="J51"/>
      <c r="K51"/>
      <c r="L51"/>
      <c r="M51"/>
      <c r="N51"/>
      <c r="O51"/>
      <c r="P51"/>
      <c r="Q51"/>
      <c r="R51"/>
      <c r="S51"/>
    </row>
    <row r="52" spans="1:19" x14ac:dyDescent="0.3">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customFormat="1" x14ac:dyDescent="0.3"/>
    <row r="66" customFormat="1" x14ac:dyDescent="0.3"/>
    <row r="67" customFormat="1" x14ac:dyDescent="0.3"/>
    <row r="68" customFormat="1" x14ac:dyDescent="0.3"/>
    <row r="69" customFormat="1" x14ac:dyDescent="0.3"/>
    <row r="70" customFormat="1" x14ac:dyDescent="0.3"/>
    <row r="71" customFormat="1" x14ac:dyDescent="0.3"/>
    <row r="72" customFormat="1" x14ac:dyDescent="0.3"/>
    <row r="73" customFormat="1" x14ac:dyDescent="0.3"/>
    <row r="74" customFormat="1" x14ac:dyDescent="0.3"/>
    <row r="75" customFormat="1" x14ac:dyDescent="0.3"/>
    <row r="76" customFormat="1" x14ac:dyDescent="0.3"/>
    <row r="77" customFormat="1" x14ac:dyDescent="0.3"/>
    <row r="78" customFormat="1" x14ac:dyDescent="0.3"/>
    <row r="79" customFormat="1" x14ac:dyDescent="0.3"/>
    <row r="80" customFormat="1" x14ac:dyDescent="0.3"/>
    <row r="81" customFormat="1" x14ac:dyDescent="0.3"/>
    <row r="82" customFormat="1" x14ac:dyDescent="0.3"/>
    <row r="83" customFormat="1" x14ac:dyDescent="0.3"/>
    <row r="84" customFormat="1" x14ac:dyDescent="0.3"/>
    <row r="85" customFormat="1" x14ac:dyDescent="0.3"/>
    <row r="86" customFormat="1" x14ac:dyDescent="0.3"/>
    <row r="87" customFormat="1" x14ac:dyDescent="0.3"/>
    <row r="88" customFormat="1" x14ac:dyDescent="0.3"/>
    <row r="89" customFormat="1" x14ac:dyDescent="0.3"/>
    <row r="90" customFormat="1" x14ac:dyDescent="0.3"/>
    <row r="91" customFormat="1" x14ac:dyDescent="0.3"/>
    <row r="92" customFormat="1" x14ac:dyDescent="0.3"/>
    <row r="93" customFormat="1" x14ac:dyDescent="0.3"/>
    <row r="94" customFormat="1" x14ac:dyDescent="0.3"/>
    <row r="95" customFormat="1" x14ac:dyDescent="0.3"/>
    <row r="96" customFormat="1" x14ac:dyDescent="0.3"/>
    <row r="97" customFormat="1" x14ac:dyDescent="0.3"/>
    <row r="98" customFormat="1" x14ac:dyDescent="0.3"/>
    <row r="99" customFormat="1" x14ac:dyDescent="0.3"/>
    <row r="100" customFormat="1" x14ac:dyDescent="0.3"/>
    <row r="101" customFormat="1" x14ac:dyDescent="0.3"/>
    <row r="102" customFormat="1" x14ac:dyDescent="0.3"/>
    <row r="103" customFormat="1" x14ac:dyDescent="0.3"/>
    <row r="104" customFormat="1" x14ac:dyDescent="0.3"/>
    <row r="105" customFormat="1" x14ac:dyDescent="0.3"/>
    <row r="106" customFormat="1" x14ac:dyDescent="0.3"/>
    <row r="107" customFormat="1" x14ac:dyDescent="0.3"/>
    <row r="108" customFormat="1" x14ac:dyDescent="0.3"/>
    <row r="109" customFormat="1" x14ac:dyDescent="0.3"/>
    <row r="110" customFormat="1" x14ac:dyDescent="0.3"/>
    <row r="111" customFormat="1" x14ac:dyDescent="0.3"/>
    <row r="112" customFormat="1" x14ac:dyDescent="0.3"/>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E119"/>
      <c r="F119"/>
      <c r="G119"/>
      <c r="H119"/>
      <c r="I119"/>
      <c r="J119"/>
      <c r="K119"/>
      <c r="L119"/>
      <c r="M119"/>
      <c r="N119"/>
      <c r="O119"/>
      <c r="P119"/>
      <c r="Q119"/>
      <c r="R119"/>
      <c r="S119"/>
    </row>
    <row r="120" spans="5:19" x14ac:dyDescent="0.3">
      <c r="E120"/>
      <c r="F120"/>
      <c r="G120"/>
      <c r="H120"/>
      <c r="I120"/>
      <c r="J120"/>
      <c r="K120"/>
      <c r="L120"/>
      <c r="M120"/>
      <c r="N120"/>
      <c r="O120"/>
      <c r="P120"/>
      <c r="Q120"/>
      <c r="R120"/>
      <c r="S120"/>
    </row>
    <row r="121" spans="5:19" x14ac:dyDescent="0.3">
      <c r="G121"/>
      <c r="H121"/>
      <c r="I121"/>
      <c r="J121"/>
      <c r="K121"/>
      <c r="L121"/>
      <c r="M121"/>
      <c r="N121"/>
      <c r="O121"/>
      <c r="P121"/>
      <c r="Q121"/>
      <c r="R121"/>
      <c r="S121"/>
    </row>
  </sheetData>
  <sheetProtection algorithmName="SHA-512" hashValue="UyPWZEJqpox9j8iqiJqvDoz6BH/syE3SY1MPtSaQ0Ba9X0RMeOSxWOXO5Syu5njzqVNGd31Rp835kqlEd8BdsA==" saltValue="3CE+YR53U3nFKBm6zBvpjg==" spinCount="100000" sheet="1" selectLockedCells="1"/>
  <mergeCells count="8">
    <mergeCell ref="A31:B31"/>
    <mergeCell ref="A34:D34"/>
    <mergeCell ref="E3:F3"/>
    <mergeCell ref="E4:F4"/>
    <mergeCell ref="E13:F13"/>
    <mergeCell ref="E15:F23"/>
    <mergeCell ref="A24:C24"/>
    <mergeCell ref="A27:B27"/>
  </mergeCells>
  <pageMargins left="0.70866141732283472" right="0.70866141732283472" top="0.74803149606299213" bottom="0.74803149606299213" header="0.31496062992125984" footer="0.31496062992125984"/>
  <pageSetup paperSize="9" scale="65" fitToWidth="0" orientation="landscape"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E18"/>
  <sheetViews>
    <sheetView zoomScaleNormal="100" workbookViewId="0">
      <selection activeCell="B9" sqref="B9"/>
    </sheetView>
  </sheetViews>
  <sheetFormatPr defaultRowHeight="14.4" x14ac:dyDescent="0.3"/>
  <cols>
    <col min="1" max="1" width="52.44140625" customWidth="1"/>
    <col min="2" max="2" width="57.5546875" customWidth="1"/>
    <col min="3" max="3" width="10.33203125" customWidth="1"/>
    <col min="4" max="4" width="24.44140625" customWidth="1"/>
    <col min="5" max="5" width="12.5546875" customWidth="1"/>
  </cols>
  <sheetData>
    <row r="1" spans="1:5" x14ac:dyDescent="0.3">
      <c r="A1" t="s">
        <v>54</v>
      </c>
    </row>
    <row r="2" spans="1:5" x14ac:dyDescent="0.3">
      <c r="A2" t="s">
        <v>46</v>
      </c>
    </row>
    <row r="4" spans="1:5" ht="15" thickBot="1" x14ac:dyDescent="0.35"/>
    <row r="5" spans="1:5" ht="77.7" customHeight="1" thickBot="1" x14ac:dyDescent="0.35">
      <c r="A5" s="80" t="s">
        <v>41</v>
      </c>
      <c r="B5" s="76"/>
      <c r="C5" s="81" t="s">
        <v>58</v>
      </c>
      <c r="D5" s="81" t="s">
        <v>47</v>
      </c>
      <c r="E5" s="82" t="s">
        <v>48</v>
      </c>
    </row>
    <row r="6" spans="1:5" x14ac:dyDescent="0.3">
      <c r="A6" s="78" t="s">
        <v>42</v>
      </c>
      <c r="B6" s="83"/>
      <c r="C6" s="84"/>
      <c r="D6" s="85"/>
      <c r="E6" s="86">
        <f>C6*D6</f>
        <v>0</v>
      </c>
    </row>
    <row r="7" spans="1:5" x14ac:dyDescent="0.3">
      <c r="A7" s="56" t="s">
        <v>43</v>
      </c>
      <c r="B7" s="21"/>
      <c r="C7" s="68"/>
      <c r="D7" s="60"/>
      <c r="E7" s="9">
        <f t="shared" ref="E7:E9" si="0">C7*D7</f>
        <v>0</v>
      </c>
    </row>
    <row r="8" spans="1:5" x14ac:dyDescent="0.3">
      <c r="A8" s="56" t="s">
        <v>44</v>
      </c>
      <c r="B8" s="21"/>
      <c r="C8" s="68"/>
      <c r="D8" s="60"/>
      <c r="E8" s="9">
        <f t="shared" si="0"/>
        <v>0</v>
      </c>
    </row>
    <row r="9" spans="1:5" x14ac:dyDescent="0.3">
      <c r="A9" s="56" t="s">
        <v>45</v>
      </c>
      <c r="B9" s="21"/>
      <c r="C9" s="68"/>
      <c r="D9" s="60"/>
      <c r="E9" s="9">
        <f t="shared" si="0"/>
        <v>0</v>
      </c>
    </row>
    <row r="10" spans="1:5" ht="15" thickBot="1" x14ac:dyDescent="0.35">
      <c r="A10" s="56" t="s">
        <v>49</v>
      </c>
      <c r="B10" s="77"/>
      <c r="C10" s="5">
        <f>SUM(C6:C9)</f>
        <v>0</v>
      </c>
      <c r="D10" s="6"/>
      <c r="E10" s="10"/>
    </row>
    <row r="11" spans="1:5" ht="15" thickBot="1" x14ac:dyDescent="0.35">
      <c r="A11" s="57" t="s">
        <v>59</v>
      </c>
      <c r="B11" s="87"/>
      <c r="C11" s="7"/>
      <c r="D11" s="8"/>
      <c r="E11" s="70">
        <f>SUM(E6:E10)</f>
        <v>0</v>
      </c>
    </row>
    <row r="12" spans="1:5" ht="15" thickBot="1" x14ac:dyDescent="0.35"/>
    <row r="13" spans="1:5" x14ac:dyDescent="0.3">
      <c r="A13" s="78" t="s">
        <v>22</v>
      </c>
      <c r="B13" s="79"/>
      <c r="C13" s="161"/>
      <c r="D13" s="162"/>
      <c r="E13" s="163"/>
    </row>
    <row r="14" spans="1:5" x14ac:dyDescent="0.3">
      <c r="A14" s="56" t="s">
        <v>21</v>
      </c>
      <c r="B14" s="73"/>
      <c r="C14" s="164"/>
      <c r="D14" s="165"/>
      <c r="E14" s="166"/>
    </row>
    <row r="15" spans="1:5" x14ac:dyDescent="0.3">
      <c r="A15" s="56" t="s">
        <v>24</v>
      </c>
      <c r="B15" s="73"/>
      <c r="C15" s="167"/>
      <c r="D15" s="168"/>
      <c r="E15" s="169"/>
    </row>
    <row r="16" spans="1:5" x14ac:dyDescent="0.3">
      <c r="A16" s="58" t="s">
        <v>23</v>
      </c>
      <c r="B16" s="74"/>
      <c r="C16" s="170"/>
      <c r="D16" s="171"/>
      <c r="E16" s="172"/>
    </row>
    <row r="17" spans="1:5" ht="43.5" customHeight="1" thickBot="1" x14ac:dyDescent="0.35">
      <c r="A17" s="59"/>
      <c r="B17" s="75"/>
      <c r="C17" s="173"/>
      <c r="D17" s="174"/>
      <c r="E17" s="175"/>
    </row>
    <row r="18" spans="1:5" x14ac:dyDescent="0.3">
      <c r="A18" s="159" t="s">
        <v>57</v>
      </c>
      <c r="B18" s="159"/>
      <c r="C18" s="160"/>
    </row>
  </sheetData>
  <sheetProtection algorithmName="SHA-512" hashValue="hqX//wnyiD5zyoq2CD964MUekY9RvjQrQpRhkvg6yg5xi6HE1s6X53k76dMxZm3nZMglFb1DuWia3Yvh+bLFEw==" saltValue="aXGv5IDq2NyPZuO//IRQBg==" spinCount="100000" sheet="1" selectLockedCells="1"/>
  <mergeCells count="5">
    <mergeCell ref="A18:C18"/>
    <mergeCell ref="C13:E13"/>
    <mergeCell ref="C14:E14"/>
    <mergeCell ref="C15:E15"/>
    <mergeCell ref="C16:E17"/>
  </mergeCells>
  <pageMargins left="0.7" right="0.7" top="0.75" bottom="0.75" header="0.3" footer="0.3"/>
  <pageSetup paperSize="9" orientation="landscape"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E3DBD-930F-452D-B2BF-42F463305F21}">
  <sheetPr codeName="Blad9"/>
  <dimension ref="A1:E18"/>
  <sheetViews>
    <sheetView workbookViewId="0">
      <selection activeCell="C13" sqref="C13:E13"/>
    </sheetView>
  </sheetViews>
  <sheetFormatPr defaultRowHeight="14.4" x14ac:dyDescent="0.3"/>
  <cols>
    <col min="1" max="1" width="52.33203125" customWidth="1"/>
    <col min="2" max="2" width="57.5546875" customWidth="1"/>
    <col min="3" max="3" width="10.33203125" customWidth="1"/>
    <col min="4" max="4" width="24.44140625" customWidth="1"/>
    <col min="5" max="5" width="12.5546875" customWidth="1"/>
  </cols>
  <sheetData>
    <row r="1" spans="1:5" x14ac:dyDescent="0.3">
      <c r="A1" t="s">
        <v>54</v>
      </c>
    </row>
    <row r="2" spans="1:5" x14ac:dyDescent="0.3">
      <c r="A2" t="s">
        <v>46</v>
      </c>
    </row>
    <row r="4" spans="1:5" ht="15" thickBot="1" x14ac:dyDescent="0.35"/>
    <row r="5" spans="1:5" ht="77.7" customHeight="1" thickBot="1" x14ac:dyDescent="0.35">
      <c r="A5" s="80" t="s">
        <v>61</v>
      </c>
      <c r="B5" s="76"/>
      <c r="C5" s="81" t="s">
        <v>60</v>
      </c>
      <c r="D5" s="81" t="s">
        <v>47</v>
      </c>
      <c r="E5" s="82" t="s">
        <v>48</v>
      </c>
    </row>
    <row r="6" spans="1:5" x14ac:dyDescent="0.3">
      <c r="A6" s="78" t="s">
        <v>42</v>
      </c>
      <c r="B6" s="83"/>
      <c r="C6" s="84"/>
      <c r="D6" s="85"/>
      <c r="E6" s="86">
        <f>C6*D6</f>
        <v>0</v>
      </c>
    </row>
    <row r="7" spans="1:5" x14ac:dyDescent="0.3">
      <c r="A7" s="56" t="s">
        <v>43</v>
      </c>
      <c r="B7" s="21"/>
      <c r="C7" s="68"/>
      <c r="D7" s="60"/>
      <c r="E7" s="9">
        <f t="shared" ref="E7:E9" si="0">C7*D7</f>
        <v>0</v>
      </c>
    </row>
    <row r="8" spans="1:5" x14ac:dyDescent="0.3">
      <c r="A8" s="56" t="s">
        <v>44</v>
      </c>
      <c r="B8" s="21"/>
      <c r="C8" s="68"/>
      <c r="D8" s="60"/>
      <c r="E8" s="9">
        <f t="shared" si="0"/>
        <v>0</v>
      </c>
    </row>
    <row r="9" spans="1:5" x14ac:dyDescent="0.3">
      <c r="A9" s="56" t="s">
        <v>45</v>
      </c>
      <c r="B9" s="21"/>
      <c r="C9" s="68"/>
      <c r="D9" s="60"/>
      <c r="E9" s="9">
        <f t="shared" si="0"/>
        <v>0</v>
      </c>
    </row>
    <row r="10" spans="1:5" ht="15" thickBot="1" x14ac:dyDescent="0.35">
      <c r="A10" s="56" t="s">
        <v>49</v>
      </c>
      <c r="B10" s="77"/>
      <c r="C10" s="5">
        <f>SUM(C6:C9)</f>
        <v>0</v>
      </c>
      <c r="D10" s="6"/>
      <c r="E10" s="10"/>
    </row>
    <row r="11" spans="1:5" ht="15" thickBot="1" x14ac:dyDescent="0.35">
      <c r="A11" s="57" t="s">
        <v>62</v>
      </c>
      <c r="B11" s="87"/>
      <c r="C11" s="7"/>
      <c r="D11" s="8"/>
      <c r="E11" s="70">
        <f>SUM(E6:E10)</f>
        <v>0</v>
      </c>
    </row>
    <row r="12" spans="1:5" ht="15" thickBot="1" x14ac:dyDescent="0.35"/>
    <row r="13" spans="1:5" x14ac:dyDescent="0.3">
      <c r="A13" s="78" t="s">
        <v>22</v>
      </c>
      <c r="B13" s="79"/>
      <c r="C13" s="161"/>
      <c r="D13" s="162"/>
      <c r="E13" s="163"/>
    </row>
    <row r="14" spans="1:5" x14ac:dyDescent="0.3">
      <c r="A14" s="56" t="s">
        <v>21</v>
      </c>
      <c r="B14" s="73"/>
      <c r="C14" s="164"/>
      <c r="D14" s="165"/>
      <c r="E14" s="166"/>
    </row>
    <row r="15" spans="1:5" x14ac:dyDescent="0.3">
      <c r="A15" s="56" t="s">
        <v>24</v>
      </c>
      <c r="B15" s="73"/>
      <c r="C15" s="167"/>
      <c r="D15" s="168"/>
      <c r="E15" s="169"/>
    </row>
    <row r="16" spans="1:5" x14ac:dyDescent="0.3">
      <c r="A16" s="58" t="s">
        <v>23</v>
      </c>
      <c r="B16" s="74"/>
      <c r="C16" s="170"/>
      <c r="D16" s="171"/>
      <c r="E16" s="172"/>
    </row>
    <row r="17" spans="1:5" ht="43.5" customHeight="1" thickBot="1" x14ac:dyDescent="0.35">
      <c r="A17" s="59"/>
      <c r="B17" s="75"/>
      <c r="C17" s="173"/>
      <c r="D17" s="174"/>
      <c r="E17" s="175"/>
    </row>
    <row r="18" spans="1:5" x14ac:dyDescent="0.3">
      <c r="A18" s="159" t="s">
        <v>63</v>
      </c>
      <c r="B18" s="159"/>
      <c r="C18" s="160"/>
    </row>
  </sheetData>
  <sheetProtection algorithmName="SHA-512" hashValue="qolW1cjRmZsbWgjrA76pWMzh5TXsonm/oYilnU0SMDVE3Ztex+ITvQ8xQxjmbwF7CtknNnSn5MtUMBB92H9gug==" saltValue="VImYPZPF/fqAEf0vcwWd2g==" spinCount="100000" sheet="1" selectLockedCells="1"/>
  <mergeCells count="5">
    <mergeCell ref="A18:C18"/>
    <mergeCell ref="C13:E13"/>
    <mergeCell ref="C14:E14"/>
    <mergeCell ref="C15:E15"/>
    <mergeCell ref="C16:E17"/>
  </mergeCells>
  <pageMargins left="0.7" right="0.7" top="0.75" bottom="0.75" header="0.3" footer="0.3"/>
  <pageSetup paperSize="9" orientation="landscape"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cdd7059-449c-4d2c-85c2-ae80b5743237">
      <UserInfo>
        <DisplayName>W. Elsinga</DisplayName>
        <AccountId>1</AccountId>
        <AccountType/>
      </UserInfo>
    </SharedWithUsers>
    <lcf76f155ced4ddcb4097134ff3c332f xmlns="d517287a-8d7f-44b2-bd32-4ba602556160">
      <Terms xmlns="http://schemas.microsoft.com/office/infopath/2007/PartnerControls"/>
    </lcf76f155ced4ddcb4097134ff3c332f>
    <TaxCatchAll xmlns="ccdd7059-449c-4d2c-85c2-ae80b57432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20" ma:contentTypeDescription="Een nieuw document maken." ma:contentTypeScope="" ma:versionID="468372294485181b972047edeca19ce7">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0b1e3e8528600ca6cb8b10db97b313c6"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f4d65747-ed1d-41c5-a55e-bfe46600007d}" ma:internalName="TaxCatchAll" ma:showField="CatchAllData" ma:web="ccdd7059-449c-4d2c-85c2-ae80b57432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3b63262c-5987-44a3-ba96-5f0024e72a6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45BCB7-145C-40C3-ABCA-6D443799E9FB}">
  <ds:schemaRefs>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d517287a-8d7f-44b2-bd32-4ba602556160"/>
    <ds:schemaRef ds:uri="ccdd7059-449c-4d2c-85c2-ae80b5743237"/>
    <ds:schemaRef ds:uri="http://www.w3.org/XML/1998/namespace"/>
    <ds:schemaRef ds:uri="http://purl.org/dc/dcmitype/"/>
  </ds:schemaRefs>
</ds:datastoreItem>
</file>

<file path=customXml/itemProps2.xml><?xml version="1.0" encoding="utf-8"?>
<ds:datastoreItem xmlns:ds="http://schemas.openxmlformats.org/officeDocument/2006/customXml" ds:itemID="{8168CFF3-7FDC-4298-A5FA-D46D74D30888}">
  <ds:schemaRefs>
    <ds:schemaRef ds:uri="http://schemas.microsoft.com/sharepoint/v3/contenttype/forms"/>
  </ds:schemaRefs>
</ds:datastoreItem>
</file>

<file path=customXml/itemProps3.xml><?xml version="1.0" encoding="utf-8"?>
<ds:datastoreItem xmlns:ds="http://schemas.openxmlformats.org/officeDocument/2006/customXml" ds:itemID="{C803CF57-09FB-4BD6-BFAE-CEF89B398C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13</vt:i4>
      </vt:variant>
      <vt:variant>
        <vt:lpstr>Benoemde bereiken</vt:lpstr>
      </vt:variant>
      <vt:variant>
        <vt:i4>6</vt:i4>
      </vt:variant>
    </vt:vector>
  </HeadingPairs>
  <TitlesOfParts>
    <vt:vector size="19" baseType="lpstr">
      <vt:lpstr>instructie voor invullen</vt:lpstr>
      <vt:lpstr>Perceel 1</vt:lpstr>
      <vt:lpstr>Perceel 2</vt:lpstr>
      <vt:lpstr>Perceel 3</vt:lpstr>
      <vt:lpstr>Perceel 4</vt:lpstr>
      <vt:lpstr>Perceel 5</vt:lpstr>
      <vt:lpstr>Perceel 6</vt:lpstr>
      <vt:lpstr>Meer verwerklocaties perc 1</vt:lpstr>
      <vt:lpstr>Meer verwerklocaties perc 2</vt:lpstr>
      <vt:lpstr>Meer verwerklocaties perc 3</vt:lpstr>
      <vt:lpstr>Meer verwerklocaties perc 4</vt:lpstr>
      <vt:lpstr>Meer verwerklocaties perc 5</vt:lpstr>
      <vt:lpstr>Meer verwerklocaties perc 6</vt:lpstr>
      <vt:lpstr>'Perceel 1'!Afdrukbereik</vt:lpstr>
      <vt:lpstr>'Perceel 2'!Afdrukbereik</vt:lpstr>
      <vt:lpstr>'Perceel 3'!Afdrukbereik</vt:lpstr>
      <vt:lpstr>'Perceel 4'!Afdrukbereik</vt:lpstr>
      <vt:lpstr>'Perceel 5'!Afdrukbereik</vt:lpstr>
      <vt:lpstr>'Perceel 6'!Afdrukbereik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"Dirk de Wit" &lt;d.h.dewit@beleidsplanning.nl&gt;</dc:creator>
  <cp:lastModifiedBy>Dirk de Wit</cp:lastModifiedBy>
  <cp:lastPrinted>2024-04-09T09:06:14Z</cp:lastPrinted>
  <dcterms:created xsi:type="dcterms:W3CDTF">2012-02-07T14:43:29Z</dcterms:created>
  <dcterms:modified xsi:type="dcterms:W3CDTF">2024-05-14T09:16:39Z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IsMyDocuments">
    <vt:bool>true</vt:bool>
  </property>
  <property fmtid="{D5CDD505-2E9C-101B-9397-08002B2CF9AE}" pid="4" name="SharedWithUsers">
    <vt:lpwstr>1;#W. Elsinga</vt:lpwstr>
  </property>
  <property fmtid="{D5CDD505-2E9C-101B-9397-08002B2CF9AE}" pid="5" name="AuthorIds_UIVersion_1024">
    <vt:lpwstr>16</vt:lpwstr>
  </property>
  <property fmtid="{D5CDD505-2E9C-101B-9397-08002B2CF9AE}" pid="6" name="MediaServiceImageTags">
    <vt:lpwstr/>
  </property>
</Properties>
</file>