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kbnationalebibliotheek-my.sharepoint.com/personal/elise_dunnink_kb_nl/Documents/Documents/AV/bijlagen/publicatie/"/>
    </mc:Choice>
  </mc:AlternateContent>
  <xr:revisionPtr revIDLastSave="0" documentId="8_{3436B07D-3462-4250-8FC8-EAEB99866725}" xr6:coauthVersionLast="47" xr6:coauthVersionMax="47" xr10:uidLastSave="{00000000-0000-0000-0000-000000000000}"/>
  <workbookProtection lockStructure="1"/>
  <bookViews>
    <workbookView xWindow="20" yWindow="740" windowWidth="19180" windowHeight="10060" xr2:uid="{00000000-000D-0000-FFFF-FFFF00000000}"/>
  </bookViews>
  <sheets>
    <sheet name="Programma van Wensen" sheetId="18" r:id="rId1"/>
    <sheet name="Score tabel kwaliteit" sheetId="8" state="hidden" r:id="rId2"/>
    <sheet name="Voorbeeld beoordeling" sheetId="10" state="hidden" r:id="rId3"/>
    <sheet name="Gebruikersrollen en rechten" sheetId="2" state="hidden" r:id="rId4"/>
  </sheets>
  <definedNames>
    <definedName name="_xlnm.Print_Area" localSheetId="1">'Score tabel kwaliteit'!$A$1:$L$98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0" l="1"/>
  <c r="F52" i="10"/>
  <c r="E52" i="10"/>
  <c r="D52" i="10"/>
  <c r="D53" i="10" s="1"/>
  <c r="C52" i="10"/>
  <c r="C31" i="10"/>
  <c r="D31" i="10"/>
  <c r="E31" i="10"/>
  <c r="H31" i="10"/>
  <c r="F31" i="10"/>
  <c r="D11" i="10"/>
  <c r="E11" i="10"/>
  <c r="F11" i="10"/>
  <c r="D16" i="10" s="1"/>
  <c r="C11" i="10"/>
  <c r="D12" i="10" s="1"/>
  <c r="H11" i="10"/>
  <c r="B21" i="8"/>
  <c r="D80" i="8"/>
  <c r="G11" i="8"/>
  <c r="E53" i="10" l="1"/>
  <c r="C53" i="10"/>
  <c r="F53" i="10"/>
  <c r="C57" i="10"/>
  <c r="D57" i="10"/>
  <c r="C32" i="10"/>
  <c r="E32" i="10"/>
  <c r="D32" i="10"/>
  <c r="E36" i="10"/>
  <c r="F32" i="10"/>
  <c r="C36" i="10"/>
  <c r="D36" i="10"/>
  <c r="E16" i="10"/>
  <c r="C16" i="10"/>
  <c r="C12" i="10"/>
  <c r="F12" i="10"/>
  <c r="E12" i="10"/>
  <c r="B55" i="8" l="1"/>
  <c r="B56" i="8"/>
  <c r="B9" i="8"/>
  <c r="B8" i="8"/>
  <c r="B7" i="8"/>
  <c r="B6" i="8"/>
  <c r="B88" i="8"/>
  <c r="B87" i="8"/>
  <c r="B86" i="8"/>
  <c r="B85" i="8"/>
  <c r="B84" i="8"/>
  <c r="B83" i="8"/>
  <c r="B73" i="8"/>
  <c r="B72" i="8"/>
  <c r="B71" i="8"/>
  <c r="B70" i="8"/>
  <c r="B65" i="8"/>
  <c r="B64" i="8"/>
  <c r="B63" i="8"/>
  <c r="B62" i="8"/>
  <c r="B61" i="8"/>
  <c r="B54" i="8"/>
  <c r="B53" i="8"/>
  <c r="B52" i="8"/>
  <c r="B51" i="8"/>
  <c r="B50" i="8"/>
  <c r="B49" i="8"/>
  <c r="B48" i="8"/>
  <c r="B47" i="8"/>
  <c r="B46" i="8"/>
  <c r="B45" i="8"/>
  <c r="B44" i="8"/>
  <c r="B39" i="8"/>
  <c r="B38" i="8"/>
  <c r="B37" i="8"/>
  <c r="B36" i="8"/>
  <c r="B35" i="8"/>
  <c r="B34" i="8"/>
  <c r="B29" i="8"/>
  <c r="B28" i="8"/>
  <c r="B27" i="8"/>
  <c r="B22" i="8"/>
  <c r="B20" i="8"/>
  <c r="B19" i="8"/>
  <c r="B18" i="8"/>
  <c r="B17" i="8"/>
  <c r="B16" i="8"/>
  <c r="B15" i="8"/>
  <c r="D58" i="8" l="1"/>
  <c r="D11" i="8"/>
  <c r="K3" i="8" s="1"/>
  <c r="K2" i="8"/>
  <c r="D75" i="8"/>
  <c r="K10" i="8" s="1"/>
  <c r="D31" i="8"/>
  <c r="G6" i="8" s="1"/>
  <c r="D24" i="8"/>
  <c r="D67" i="8"/>
  <c r="K9" i="8" s="1"/>
  <c r="D90" i="8"/>
  <c r="G12" i="8" s="1"/>
  <c r="K11" i="8" s="1"/>
  <c r="D41" i="8"/>
  <c r="G7" i="8" s="1"/>
  <c r="D98" i="8" l="1"/>
  <c r="G5" i="8"/>
  <c r="G8" i="8" s="1"/>
  <c r="H5" i="8" s="1"/>
  <c r="H7" i="8" l="1"/>
  <c r="H6" i="8"/>
  <c r="K4" i="8"/>
  <c r="K15" i="8" l="1"/>
  <c r="L9" i="8" l="1"/>
  <c r="L2" i="8"/>
  <c r="L11" i="8"/>
  <c r="L10" i="8"/>
  <c r="L3" i="8"/>
  <c r="H11" i="8"/>
  <c r="H12" i="8"/>
  <c r="L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Dick Scheeringa</author>
  </authors>
  <commentList>
    <comment ref="D36" authorId="0" shapeId="0" xr:uid="{77122002-B4AB-4EA8-A96D-BF19572D9D4E}">
      <text>
        <r>
          <rPr>
            <b/>
            <sz val="9"/>
            <color indexed="81"/>
            <rFont val="Tahoma"/>
            <family val="2"/>
          </rPr>
          <t>Dick Scheeringa:</t>
        </r>
        <r>
          <rPr>
            <sz val="9"/>
            <color indexed="81"/>
            <rFont val="Tahoma"/>
            <family val="2"/>
          </rPr>
          <t xml:space="preserve">
Beoordelingsbandbreedte is 0-10%. Kwaliteitsverschil is minder dan 10%. Goedkoopste Inschrijver (tussen lev b,c en d) krijgt gunning op basis van prijs.
</t>
        </r>
      </text>
    </comment>
    <comment ref="D57" authorId="0" shapeId="0" xr:uid="{3C68552F-0A3A-4600-8E34-9607A4EF65CD}">
      <text>
        <r>
          <rPr>
            <b/>
            <sz val="9"/>
            <color indexed="81"/>
            <rFont val="Tahoma"/>
            <family val="2"/>
          </rPr>
          <t>Dick Scheeringa:</t>
        </r>
        <r>
          <rPr>
            <sz val="9"/>
            <color indexed="81"/>
            <rFont val="Tahoma"/>
            <family val="2"/>
          </rPr>
          <t xml:space="preserve">
Beoordelingsbandbreedte is 0-10%. Kwaliteitsverschil is minder dan 10%. Goedkoopste Inschrijver (tussen lev b en d) krijgt gunning op basis van prijs)</t>
        </r>
      </text>
    </comment>
  </commentList>
</comments>
</file>

<file path=xl/sharedStrings.xml><?xml version="1.0" encoding="utf-8"?>
<sst xmlns="http://schemas.openxmlformats.org/spreadsheetml/2006/main" count="405" uniqueCount="271">
  <si>
    <t>BIJLAGE J Programma van Wensen</t>
  </si>
  <si>
    <r>
      <t xml:space="preserve">Dit Programma van Wensen vormt een bijlage bij het Beschrijvend Document voor de Europese Aanbesteding CIAM-systeem van de KB, hierna te noemen Opdrachtgever.
Beantwoord u een wens met ‘Ja’, dan maakt de gewenste functionaliteit of dienstverlening van de betreffende wens daarmee onderdeel uit van de door u aangeboden oplossing of scope van dienstverlening. </t>
    </r>
    <r>
      <rPr>
        <b/>
        <sz val="11"/>
        <color rgb="FF000000"/>
        <rFont val="Calibri"/>
        <family val="2"/>
        <scheme val="minor"/>
      </rPr>
      <t xml:space="preserve">Houd hier ook rekening mee in de kosten die u invult in het Prijzenblad. </t>
    </r>
    <r>
      <rPr>
        <sz val="11"/>
        <color rgb="FF000000"/>
        <rFont val="Calibri"/>
        <family val="2"/>
        <scheme val="minor"/>
      </rPr>
      <t xml:space="preserve">
</t>
    </r>
  </si>
  <si>
    <t>Geef in de groene velden aan of u in deze wens kan voorzien. Een leeg veld geldt als 'nee'.</t>
  </si>
  <si>
    <t>Geef in de groene velden kort aan hoe de wens wordt ingevuld (maximaal 50 woorden).</t>
  </si>
  <si>
    <t>Klantgegevens vs accounts</t>
  </si>
  <si>
    <t>Punten</t>
  </si>
  <si>
    <t>Omschrijving</t>
  </si>
  <si>
    <t>Kunt u hieraan voldoen? (ja/nee)</t>
  </si>
  <si>
    <t>Licht toe hoe uw oplossing dit invult</t>
  </si>
  <si>
    <t>De KB zoekt een CIAM-systeem waarin naast inlogaccountgegevens ook klantgegevens bewaard en beheerd kunnen worden. Denk daarbij aan NAW- en contactgegevens  die door verschillende KB-diensten gebruikt worden, gegevens die nodig zijn voor wettelijke rapportages of om klantondersteuning te kunnen leveren (bijvoorbeeld een extern aangeleverd lidmaatschapsnummer van OB-leden) . Een uniek ID is de sleutel voor de koppeling. Dit ID wordt in het vervolg aangeduid met 'kb-id'. De klantgegevens hebben een optionele relatie met de inlogaccounts (bij een account kan een set klantgegevens horen en bij een set klantgegevens kan een account horen.</t>
  </si>
  <si>
    <t>W1.1</t>
  </si>
  <si>
    <t>Een account kan in het CIAM-systeem in ieder geval de volgende statussen hebben (statusnaam is indicatief): niet-gevalideerd/inactief, actief, grace/soft-deleted), geblokkeerd.</t>
  </si>
  <si>
    <t>ja/nee</t>
  </si>
  <si>
    <t>Registratie (Account aanmaken)</t>
  </si>
  <si>
    <t xml:space="preserve">Omschrijving </t>
  </si>
  <si>
    <t>De KB zoekt een CIAM-systeem, waarbij eindgebruikers via selfservice een nieuw account kunnen aanmaken. Naast gebruikersnaam en wachtwoord worden nog enkele andere gegevens geregistreerd, zoals een e-mailadres. Het e-mailadres hoeft niet uniek te zijn om het mogelijk te maken dat ouders de accounts van hun kinderen beheren met een en hetzelfde e-mailadres. Na de bevestiging van het e-mailadres is het account actief.</t>
  </si>
  <si>
    <t>W2.2</t>
  </si>
  <si>
    <t>Bij het invoeren van het wachtwoord wordt de eindgebruiker geholpen met het kiezen van een sterk wachtwoord (bijvoorbeeld dmv een sterktemeter).</t>
  </si>
  <si>
    <t>W2.3</t>
  </si>
  <si>
    <t>Het registratieproces voorziet in de mogelijkheid dat het blijft wachten tot de eindgebruiker de activatie (mogelijkerwijs op een ander device of via andere browser) heeft uitgevoerd.</t>
  </si>
  <si>
    <t>W2.4</t>
  </si>
  <si>
    <t>Als de eindgebruiker na afronding van de registratie (inclusief validatie van het emailadres) wordt teruggestuurd naar de aanroepende applicatie, dan is deze automatisch ingelogd (actieve SSO-sessie).</t>
  </si>
  <si>
    <t>Authenticatie</t>
  </si>
  <si>
    <t>De KB zoekt een CIAM-systeem waarbij eindgebruikers kunnen inloggen met de gebruikersnaam en het wachtwoord die ze zelf bij registratie hebben opgegeven, of met de inloggegevens die gesynchroniseerd zijn vanuit de lokale bibliotheeksystemen.</t>
  </si>
  <si>
    <t>3A</t>
  </si>
  <si>
    <t>Inloggen</t>
  </si>
  <si>
    <t>W3A.2</t>
  </si>
  <si>
    <t>Applicaties kunnen uitgezonderd worden van het SSO-domein (bijvoorbeeld middels een force authentication parameter).</t>
  </si>
  <si>
    <t>W3A.4</t>
  </si>
  <si>
    <t>Het CIAM-systeem biedt de eindgebruiker de mogelijkheid om in te loggen met een tweede factor via een app op een mobiel apparaat. De koppeling van het account aan de tweede factor geschiedt in een veilig registratieproces.</t>
  </si>
  <si>
    <t>W3A.5</t>
  </si>
  <si>
    <t>Het CIAM-systeem biedt de mogelijkheid om onderdeel te zijn van een federatie, zodat ook geauthenticeerde eindgebruikers van federatieve IdP's (bijv. SURF) toegang kunnen krijgen tot aan het CIAM-systeem gekoppelde applicaties.</t>
  </si>
  <si>
    <t>W3A.6</t>
  </si>
  <si>
    <t>Op het inlogscherm wordt getoond voor welke applicatie de eindgebruiker op dat moment probeert in te loggen.</t>
  </si>
  <si>
    <t>5</t>
  </si>
  <si>
    <t>Selfservice</t>
  </si>
  <si>
    <t>De KB zoekt een CIAM-systeem, waarbij eindgebruikers via selfservice hun wachtwoord opnieuw kunnen instellen of hun gebruikersnaam kunnen opvragen. De link naar deze functie is beschikbaar op het loginscherm. Na inloggen kunnen eindgebruikers hun account en klantgegevens via selfservice beheren.</t>
  </si>
  <si>
    <t>W5.1</t>
  </si>
  <si>
    <t>Het CIAM-systeem biedt self-service schermen waarmee de eindgebruiker diens eigen klantgegevens kan onderhouden.</t>
  </si>
  <si>
    <t>5A</t>
  </si>
  <si>
    <t>Wachtwoord of gebruikersnaam vergeten</t>
  </si>
  <si>
    <t>W5A.1</t>
  </si>
  <si>
    <t>Na invoeren van het nieuwe wachtwoord, wordt een knop getoond om door te gaan naar het inlogscherm.</t>
  </si>
  <si>
    <t>W5A.2</t>
  </si>
  <si>
    <t>Na succesvolle authenticatie wordt de eindgebruiker doorgestuurd naar de applicatie of dienst, waar die vandaan kwam.</t>
  </si>
  <si>
    <t>6</t>
  </si>
  <si>
    <t>Beheer door de KB</t>
  </si>
  <si>
    <t xml:space="preserve">Binnen het CIAM-systeem moeten gegevens niet alleen door eindgebruikers zelf maar ook door KB-medewerkers kunnen worden beheerd. De KB is op zoek naar een CIAM-systeem waarmee KB-medewerkers beheertaken of klantondersteuning kunnen bieden. Dit moet mogelijk zijn op verschillende niveaus: een Klantenservicemedewerker beheert 1 klantrecord tegelijk, een Functioneel Beheerder kan meerdere klantrecords (selecties) beheren en voor sommige medewerkers is read-only niveau voldoende. De toegang tot deze ondersteuning- en beheertaken in het de CIAM-systeem moet goed te beveiligen zijn om ongeautoriseerd gebruik uit te sluiten. </t>
  </si>
  <si>
    <t>6A</t>
  </si>
  <si>
    <t>Accountbeheer</t>
  </si>
  <si>
    <t>W6A.1</t>
  </si>
  <si>
    <t>Het CIAM-systeem levert een grafische gebruikersinterface voor Functioneel Beheer en Klantenservicemedewerkers.</t>
  </si>
  <si>
    <t>6B</t>
  </si>
  <si>
    <t>Monitoring obv logging</t>
  </si>
  <si>
    <t>De KB zoekt een Inschrijver die de Functioneel Beheerder bij de KB ook toegang geeft tot functionele/informatieve logging.</t>
  </si>
  <si>
    <t>W6B.1</t>
  </si>
  <si>
    <t>Het CIAM-systeem stuurt een Functioneel Beheerder een notificatie wanneer er performance issues of verstoringen zijn.</t>
  </si>
  <si>
    <t>W6B.2</t>
  </si>
  <si>
    <t>Een Functioneel Beheerder kan de notificaties die het CIAM-systeem verstuurt naar de eindgebruikers tekstueel aanpassen.</t>
  </si>
  <si>
    <t>W6B.3</t>
  </si>
  <si>
    <t xml:space="preserve">Een Functioneel Beheerder kan een onderhouds- of storingsmelding plaatsen (of laten doen) en wijzigen bij onderhoud of problemen. </t>
  </si>
  <si>
    <t>W6B.4</t>
  </si>
  <si>
    <t>Het CIAM-systeem biedt een instelbaar logniveau, zonder serviceonderbreking.</t>
  </si>
  <si>
    <t>W6B.5</t>
  </si>
  <si>
    <t>Het CIAM-systeem biedt een Functioneel Beheerder de mogelijkheid de loggegevens in te zien en downloaden.</t>
  </si>
  <si>
    <t>W6B.6</t>
  </si>
  <si>
    <t>Bij het opvragen van de logging zijn minimaal de volgende filtermogelijkheden beschikbaar:
1. Op basis van aangesloten applicatie
2. Op basis van eindgebruiker-ID
3. Op basis van IP-adres van een eindgebruiker
4. Op basis van tijdsperiode</t>
  </si>
  <si>
    <t>6C</t>
  </si>
  <si>
    <t>Onboarding van aan te sluiten applicaties of diensten</t>
  </si>
  <si>
    <t>De KB zoekt een CIAM-systeem dat de Functioneel Beheerder bij de KB in staat stelt om de service providers van (soms externe) Leveranciers van aangesloten diensten te onboarden zodat ze met het CIAM-systeem kunnen authenticeren.</t>
  </si>
  <si>
    <t>W6C.1</t>
  </si>
  <si>
    <t>Onboarding van diensten: Een Functioneel Beheerder kan een serviceprovider middels configuratie en zonder maatwerk aansluiten op het CIAM-systeem.</t>
  </si>
  <si>
    <t>W6C.2</t>
  </si>
  <si>
    <t>De Leverancier van een aan te sluiten dienst kan het onboardingsproces via een self-service mechanisme voorbereiden zodat het minder bewerkelijk is voor de Functioneel Beheerder van de KB.</t>
  </si>
  <si>
    <t>7</t>
  </si>
  <si>
    <t>Datagovernance</t>
  </si>
  <si>
    <t xml:space="preserve">De KB zoekt een CIAM-systeem, waarin conform de AVG automatisch opschoning van accounts plaatsvindt volgens door KB op te stellen regels. </t>
  </si>
  <si>
    <t>7A</t>
  </si>
  <si>
    <t>Automatische dataschoning</t>
  </si>
  <si>
    <t>W7A.1</t>
  </si>
  <si>
    <t>Het CIAM-systeem biedt de mogelijkheid om opschoning van accounts te doen (mede) op basis van gegevens uit een ander KB-systeem via een bestandsimport of API.</t>
  </si>
  <si>
    <t>9</t>
  </si>
  <si>
    <t>API's &amp; protocollen</t>
  </si>
  <si>
    <t>De KB zoekt een Inschrijver die alle klantgegevens en aansluitconfiguraties via een API kan laten bewerken. Bijvoorbeeld ten behoeve van KB-beheerapplicaties en 3rd-party applicaties gebruikt door de KB.</t>
  </si>
  <si>
    <t>W9.1</t>
  </si>
  <si>
    <t>Het CIAM-systeem bevat een SCIMv2 API voor CRUD-operaties op gebruikersgegevens.</t>
  </si>
  <si>
    <t>Servicemanagement</t>
  </si>
  <si>
    <t>Licht toe hoe u dit invult</t>
  </si>
  <si>
    <t>De KB zoekt een Inschrijver die het dienstverleningsniveau kan leveren wat past bij een identityprovider voor de hele bibliotheekbranche. Daarnaast moeten de ontwikkel- en kwaliteitsborgingsprocessen van de KB goed ondersteund worden. Dit is belangrijk voor enerzijds controleren dat nieuwe releases van het CIAM-systeem correct samenwerken met onze andere systemen en anderzijds om nieuwe software van KB-zijde gecontroleerd live te kunnen brengen.</t>
  </si>
  <si>
    <t>13A</t>
  </si>
  <si>
    <t>Service Level Agreement (SLA)</t>
  </si>
  <si>
    <t>W13A.1</t>
  </si>
  <si>
    <t>Bij zeer urgente situaties, bijvoorbeeld bij een datalek, is Inschijver bereikbaar via een noodnummer.</t>
  </si>
  <si>
    <t>13B</t>
  </si>
  <si>
    <t>Rapportages en overlegstructuur</t>
  </si>
  <si>
    <t>W13B.1</t>
  </si>
  <si>
    <t>Inschrijver levert maandelijks een voortgangsrapport op over de in opdracht van de KB uitgevoerde werkzaamheden. Oplevering 1 x per maand binnen 10 werkdagen na afloop van de rapportageperiode.</t>
  </si>
  <si>
    <t>W13B.2</t>
  </si>
  <si>
    <t>Inschrijver dient te rapporteren over geplande en uitgevoerde Security hardening werkzaamheden inclusief de status van de opvolging/ afhandeling van geconstateerde bevindingen. Oplevering 1 x per maand binnen 10 werkdagen na afloop van de rapportageperiode.</t>
  </si>
  <si>
    <t>W13B.3</t>
  </si>
  <si>
    <t>Inschrijver zorgt in het geval van technische escalaties voor een vast contactpersoon.</t>
  </si>
  <si>
    <t>W13B.4</t>
  </si>
  <si>
    <t>Inschrijver organiseert minimaal één keer per jaar een workshop waarin de ontwikkelingen in de SaaS-roadmap worden doorgesproken.</t>
  </si>
  <si>
    <t>Gebruiksvriendelijkheid &amp; Toegankelijkheid</t>
  </si>
  <si>
    <t>Laagdrempelige toegang tot al haar diensten is een groot goed voor de KB. Daarom worden de internationale standaarden hiervoor aangehouden, zodat online diensten zo eenvoudig mogelijk te gebruiken zijn, ook door minder digitaal vaardigen. Omdat de authenticatievoorziening ook door andere organisaties dan de KB gebruikt wordt, is het wenselijk de eindgebruikerschermen in meerdere merkuitvoeringen te kunnen tonen.</t>
  </si>
  <si>
    <t>W14.1</t>
  </si>
  <si>
    <t>Alle teksten in de beheerinterfaces zijn beschikbaar in het Nederlands.</t>
  </si>
  <si>
    <t>W14.2</t>
  </si>
  <si>
    <t xml:space="preserve"> Alle eindgebruikersschermen kunnen worden aangepast aan de eisen van de KB als het gaat om opmaak, velden, links naar achterliggende functies of informatie en logo. Zie https://login.kb.nl voor een voorbeeld van het huidige loginscherm.</t>
  </si>
  <si>
    <t>W14.3</t>
  </si>
  <si>
    <t>De eindgebruikersschermen moeten in meerdere opmaken/merkuitvoeringen parallel gebruikt kunnen worden (multibranding).</t>
  </si>
  <si>
    <t>Privacy, techniek en veiligheid</t>
  </si>
  <si>
    <t>Als identityprovider voor een heel bibliotheeknetwerk stelt de KB logischerwijs hoge eisen aan haar IT-landschap. Dit leidt tot strenge voorwaarden op het gebied van standaarden, beveiliging, risicomanagement en datamanagement.</t>
  </si>
  <si>
    <t>15B</t>
  </si>
  <si>
    <t>Techniek &amp; Veiligheid</t>
  </si>
  <si>
    <t>W15.1</t>
  </si>
  <si>
    <t>Het CIAM-systeem heeft een OpenID Certification van de OpenID Foundation (waarmee interoperabiliteit beter gegarandeerd wordt).</t>
  </si>
  <si>
    <t>W15.2</t>
  </si>
  <si>
    <t>Het CIAM-systeem ondersteunt IP-whitelisting op andere APIs.</t>
  </si>
  <si>
    <t>W15.3</t>
  </si>
  <si>
    <t>Voor noodgevallen is er een 'enveloppenprocedure' om KB-medewerkers voor de duur van de noodsituatie directe toegang te geven tot hun taken in het CIAM-systeem (bijvoorbeeld als het Microsoft Entra ID van de KB-beheerders niet functioneert). Ook deze procedure moet veilige authenticatiemethoden gebruiken.</t>
  </si>
  <si>
    <t>Voor akkoord</t>
  </si>
  <si>
    <t>Organisatie</t>
  </si>
  <si>
    <t>Naam rechtsgeldig vertegenwoordiger</t>
  </si>
  <si>
    <t>Functie rechtsgeldig vertegenwoordiger</t>
  </si>
  <si>
    <t>Datum</t>
  </si>
  <si>
    <t>Handtekening</t>
  </si>
  <si>
    <t xml:space="preserve"> </t>
  </si>
  <si>
    <t>ja</t>
  </si>
  <si>
    <t>nee</t>
  </si>
  <si>
    <t>Weging per subdeel</t>
  </si>
  <si>
    <t>Weging</t>
  </si>
  <si>
    <t>Max punten</t>
  </si>
  <si>
    <t>% van totaal</t>
  </si>
  <si>
    <t>score</t>
  </si>
  <si>
    <t xml:space="preserve">1. </t>
  </si>
  <si>
    <t>geen wensen</t>
  </si>
  <si>
    <t xml:space="preserve">2. </t>
  </si>
  <si>
    <t>W.2.1</t>
  </si>
  <si>
    <t>W.2.2</t>
  </si>
  <si>
    <t>W.2.3</t>
  </si>
  <si>
    <t>W.2.4</t>
  </si>
  <si>
    <t>weging</t>
  </si>
  <si>
    <t>weging x score</t>
  </si>
  <si>
    <t xml:space="preserve">3. </t>
  </si>
  <si>
    <t>W.3A.1</t>
  </si>
  <si>
    <t>W.3A.2</t>
  </si>
  <si>
    <t>W.3A.3</t>
  </si>
  <si>
    <t>W.3A.4</t>
  </si>
  <si>
    <t>W.3A.5</t>
  </si>
  <si>
    <t>W.3A.6</t>
  </si>
  <si>
    <t>W.3A.7</t>
  </si>
  <si>
    <t>W.3A.8</t>
  </si>
  <si>
    <t>W.3B.1</t>
  </si>
  <si>
    <t>W.3B.2</t>
  </si>
  <si>
    <t>W.3B.3</t>
  </si>
  <si>
    <t>W.3C.1</t>
  </si>
  <si>
    <t>W.3C.2</t>
  </si>
  <si>
    <t>W.3C.3</t>
  </si>
  <si>
    <t>W.3C.4</t>
  </si>
  <si>
    <t>W.3C.5</t>
  </si>
  <si>
    <t>W.3C.6</t>
  </si>
  <si>
    <t>W.3D.1</t>
  </si>
  <si>
    <t>W.3D.2</t>
  </si>
  <si>
    <t>W.3D.3</t>
  </si>
  <si>
    <t>W.3D.4</t>
  </si>
  <si>
    <t>W.3D.5</t>
  </si>
  <si>
    <t>w.3D.6</t>
  </si>
  <si>
    <t>W.3D.7</t>
  </si>
  <si>
    <t>W.3D.8</t>
  </si>
  <si>
    <t>W.3D.9</t>
  </si>
  <si>
    <t>W.3D.10</t>
  </si>
  <si>
    <t>W.3D.11</t>
  </si>
  <si>
    <t>W.3D.12</t>
  </si>
  <si>
    <t>W.3D.13</t>
  </si>
  <si>
    <t>4.</t>
  </si>
  <si>
    <t>W.4.1</t>
  </si>
  <si>
    <t>W.4.2</t>
  </si>
  <si>
    <t>W.4.3</t>
  </si>
  <si>
    <t>W.4.4</t>
  </si>
  <si>
    <t>W.4.5</t>
  </si>
  <si>
    <t>5. Beschikbaar stellen van de gegevens via een REST API</t>
  </si>
  <si>
    <t>W.5.1</t>
  </si>
  <si>
    <t>W.5.2</t>
  </si>
  <si>
    <t>W.5.3</t>
  </si>
  <si>
    <t>W.5.4</t>
  </si>
  <si>
    <t xml:space="preserve">6. </t>
  </si>
  <si>
    <t>W.6.1</t>
  </si>
  <si>
    <t xml:space="preserve">6A </t>
  </si>
  <si>
    <t>W.6A.1</t>
  </si>
  <si>
    <t>W.6A.2</t>
  </si>
  <si>
    <t>W.6A.3</t>
  </si>
  <si>
    <t>W.6A.4</t>
  </si>
  <si>
    <t>W.6A.5</t>
  </si>
  <si>
    <t>W.6A.6</t>
  </si>
  <si>
    <t xml:space="preserve">6B </t>
  </si>
  <si>
    <t xml:space="preserve"> 6C </t>
  </si>
  <si>
    <t>Totaal</t>
  </si>
  <si>
    <t>ONDERSTAAND 3 VOORBEELD BEOORDELINGEN.</t>
  </si>
  <si>
    <t>Voorbeeld beoordeling 1.</t>
  </si>
  <si>
    <t>Score per leverancier</t>
  </si>
  <si>
    <t>max punten</t>
  </si>
  <si>
    <t>Beoordeling alleen op kwaliteitscore</t>
  </si>
  <si>
    <t>lev a</t>
  </si>
  <si>
    <t>lev b</t>
  </si>
  <si>
    <t>lev c</t>
  </si>
  <si>
    <t>lev d</t>
  </si>
  <si>
    <t>1. Te beheren gegevens &amp; datakwaliteit</t>
  </si>
  <si>
    <t>2. Implementatie, integratie, beheer en opleiding</t>
  </si>
  <si>
    <t>3. Gegevensbeheer, rollen en workflow</t>
  </si>
  <si>
    <t>4. Gebruiksvriendelijkheid &amp; Toegankelijkheid</t>
  </si>
  <si>
    <t>5. Beschikbaar stellen van de gegevens in DOB  via een REST API</t>
  </si>
  <si>
    <t>6. Privacy, techniek en veiligheid</t>
  </si>
  <si>
    <t>rangorde</t>
  </si>
  <si>
    <t>Inschrijfprijs:</t>
  </si>
  <si>
    <t>% verschil ten opzichten van hoogste kwaliteit</t>
  </si>
  <si>
    <t>GUNNING</t>
  </si>
  <si>
    <t>Verschil rang 1-2 is meer dan 10%.</t>
  </si>
  <si>
    <t>Derhalve gunning uitsluitend op kwaliteit</t>
  </si>
  <si>
    <t>Voorbeeld beoordeling 2.</t>
  </si>
  <si>
    <t>Verschil rang 1-3 is minder dan 10%.</t>
  </si>
  <si>
    <t>Derhalve gunning uitsluitend op prijs (binnen de bandbreedte 0-10%)</t>
  </si>
  <si>
    <t>Voorbeeld beoordeling 3.</t>
  </si>
  <si>
    <t>Verschil rang 1-2 is minder dan 10%.</t>
  </si>
  <si>
    <t>Gegeven</t>
  </si>
  <si>
    <t>Systeembeheerder</t>
  </si>
  <si>
    <t>Gebruikers beheerder </t>
  </si>
  <si>
    <t>Hoofdaccountmanager</t>
  </si>
  <si>
    <t>Account manager </t>
  </si>
  <si>
    <t>Redacteur  </t>
  </si>
  <si>
    <t>Gast</t>
  </si>
  <si>
    <t>Integratiebeheerder </t>
  </si>
  <si>
    <t>Gebruiker </t>
  </si>
  <si>
    <t>Gebruikers buiten KB netwerk aanmaken, toegang verlenen en ontzeggen, verwijderen.</t>
  </si>
  <si>
    <t xml:space="preserve">Accountmanager - redacteur - en gastrollen toekennen op organisaties die vallen onder de beheerafspraak.
</t>
  </si>
  <si>
    <t xml:space="preserve">Redacteur - en gastrollen toekennen op organisaties die vallen onder de beheerafspraak.
</t>
  </si>
  <si>
    <t>Aanbod </t>
  </si>
  <si>
    <t>Maken, wijzigen en verwijderen aanbod van organisaties waarvoor gebruiker de redacteurrol heeft </t>
  </si>
  <si>
    <t>Lezen aanbod van organisaties waarvoor gebruiker de gastrol heeft  </t>
  </si>
  <si>
    <t>Basisbestandgegevens bibliotheek </t>
  </si>
  <si>
    <t>Beheren bij alle bibliotheken</t>
  </si>
  <si>
    <t xml:space="preserve">Beheren bij de bibliotheken die vallen onder de beheerafspraak </t>
  </si>
  <si>
    <t>Bibliotheek </t>
  </si>
  <si>
    <t>maken, wijzigen en verwijderen van alle bibliotheken.</t>
  </si>
  <si>
    <t>maken, wijzigen en verwijderen van bibliotheken die vallen onder de beheerafspraak</t>
  </si>
  <si>
    <t>Wijzigen organisatiegegevens van bibliotheken die vallen onder de beheerafspraak</t>
  </si>
  <si>
    <t xml:space="preserve">Wijzigen organisatiegegevens van bibliotheken waarvoor gebruiker de redacteurrol heeft </t>
  </si>
  <si>
    <t>Lezen organisatiegegevens van bibliotheken waarvoor gebruiker de gastrol heeft </t>
  </si>
  <si>
    <t>Overige organisatie </t>
  </si>
  <si>
    <t>maken, wijzigen en verwijderen</t>
  </si>
  <si>
    <t xml:space="preserve">wijzigen  </t>
  </si>
  <si>
    <t>Lezen organisatiegegevens van organisaties waarvoor gebruiker de gastrol heeft </t>
  </si>
  <si>
    <t>Beheercluster</t>
  </si>
  <si>
    <t>Beheer</t>
  </si>
  <si>
    <t>Beheerafspraak</t>
  </si>
  <si>
    <t>Aanbodsoort</t>
  </si>
  <si>
    <t>Trefwoord + rubriek</t>
  </si>
  <si>
    <t>Gebied + rubriek</t>
  </si>
  <si>
    <t>Doelgroep + rubriek</t>
  </si>
  <si>
    <t>Sjablonen</t>
  </si>
  <si>
    <t>Importkoppeling </t>
  </si>
  <si>
    <t>maken, wijzigen en verwijderen </t>
  </si>
  <si>
    <t>export</t>
  </si>
  <si>
    <t>Accounts API gebruikers</t>
  </si>
  <si>
    <t>Systeemberichten </t>
  </si>
  <si>
    <t>Wijzigen </t>
  </si>
  <si>
    <t xml:space="preserve">Recht </t>
  </si>
  <si>
    <t>Basis Bibliotheek </t>
  </si>
  <si>
    <t>Basis bibliotheek en alle vestigingen.</t>
  </si>
  <si>
    <t>alleen de vestiging</t>
  </si>
  <si>
    <t>Organisatie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</si>
</sst>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 #,##0.00_);_(* \(#,##0.00\);_(* &quot;-&quot;??_);_(@_)"/>
    <numFmt numFmtId="165" formatCode="_ &quot;€&quot;\ * #,##0_ ;_ &quot;€&quot;\ * \-#,##0_ ;_ &quot;€&quot;\ * &quot;-&quot;??_ ;_ @_ "/>
    <numFmt numFmtId="166" formatCode="_-&quot;€&quot;\ * #,##0.00_-;_-&quot;€&quot;\ * #,##0.00\-;_-&quot;€&quot;\ * &quot;-&quot;??_-;_-@_-"/>
    <numFmt numFmtId="167" formatCode="_(* #,##0.000_);_(* \(#,##0.000\);_(* &quot;-&quot;??_);_(@_)"/>
    <numFmt numFmtId="168" formatCode="[$-F800]dddd\,\ mmmm\ dd\,\ yyyy"/>
  </numFmts>
  <fonts count="33" x14ac:knownFonts="1">
    <font>
      <sz val="11"/>
      <color theme="1"/>
      <name val="Calibri"/>
      <family val="2"/>
      <scheme val="minor"/>
    </font>
    <font>
      <sz val="11"/>
      <color theme="0"/>
      <name val="Calibri"/>
      <family val="2"/>
      <scheme val="minor"/>
    </font>
    <font>
      <sz val="9.5"/>
      <name val="Arial"/>
      <family val="2"/>
    </font>
    <font>
      <sz val="9.5"/>
      <color theme="0"/>
      <name val="Arial"/>
      <family val="2"/>
    </font>
    <font>
      <sz val="10"/>
      <color rgb="FF000000"/>
      <name val="Arial"/>
      <family val="2"/>
    </font>
    <font>
      <sz val="11"/>
      <color rgb="FF000000"/>
      <name val="Calibri"/>
      <family val="2"/>
    </font>
    <font>
      <sz val="11"/>
      <color theme="1"/>
      <name val="Calibri"/>
      <family val="2"/>
      <scheme val="minor"/>
    </font>
    <font>
      <b/>
      <sz val="16"/>
      <color theme="1"/>
      <name val="Calibri"/>
      <family val="2"/>
      <scheme val="minor"/>
    </font>
    <font>
      <b/>
      <sz val="16"/>
      <color theme="0"/>
      <name val="Calibri"/>
      <family val="2"/>
      <scheme val="minor"/>
    </font>
    <font>
      <b/>
      <sz val="12"/>
      <color theme="0"/>
      <name val="Calibri"/>
      <family val="2"/>
      <scheme val="minor"/>
    </font>
    <font>
      <b/>
      <sz val="14"/>
      <color theme="0"/>
      <name val="Calibri"/>
      <family val="2"/>
      <scheme val="minor"/>
    </font>
    <font>
      <sz val="11"/>
      <color rgb="FF000000"/>
      <name val="Calibri"/>
      <family val="2"/>
      <scheme val="minor"/>
    </font>
    <font>
      <b/>
      <sz val="14"/>
      <color rgb="FFFFFFFF"/>
      <name val="Calibri"/>
      <family val="2"/>
    </font>
    <font>
      <b/>
      <sz val="11"/>
      <color theme="1"/>
      <name val="Calibri"/>
      <family val="2"/>
      <scheme val="minor"/>
    </font>
    <font>
      <sz val="11"/>
      <name val="Calibri"/>
      <family val="2"/>
      <scheme val="minor"/>
    </font>
    <font>
      <sz val="8"/>
      <name val="Calibri"/>
      <family val="2"/>
      <scheme val="minor"/>
    </font>
    <font>
      <sz val="8"/>
      <color theme="1"/>
      <name val="Calibri"/>
      <family val="2"/>
      <scheme val="minor"/>
    </font>
    <font>
      <sz val="10"/>
      <name val="Arial"/>
      <family val="2"/>
    </font>
    <font>
      <sz val="10"/>
      <color theme="1"/>
      <name val="Arial"/>
      <family val="2"/>
    </font>
    <font>
      <sz val="9.5"/>
      <color theme="1"/>
      <name val="Arial"/>
      <family val="2"/>
    </font>
    <font>
      <sz val="11"/>
      <name val="Calibri"/>
      <family val="2"/>
    </font>
    <font>
      <sz val="11"/>
      <color theme="2" tint="-0.249977111117893"/>
      <name val="Calibri"/>
      <family val="2"/>
      <scheme val="minor"/>
    </font>
    <font>
      <sz val="8"/>
      <color theme="2" tint="-0.249977111117893"/>
      <name val="Calibri"/>
      <family val="2"/>
      <scheme val="minor"/>
    </font>
    <font>
      <b/>
      <sz val="12"/>
      <color rgb="FFFFFFFF"/>
      <name val="Calibri"/>
      <family val="2"/>
    </font>
    <font>
      <sz val="9"/>
      <color indexed="81"/>
      <name val="Tahoma"/>
      <family val="2"/>
    </font>
    <font>
      <b/>
      <sz val="9"/>
      <color indexed="81"/>
      <name val="Tahoma"/>
      <family val="2"/>
    </font>
    <font>
      <b/>
      <sz val="12"/>
      <color rgb="FFFF0000"/>
      <name val="Calibri"/>
      <family val="2"/>
      <scheme val="minor"/>
    </font>
    <font>
      <strike/>
      <sz val="11"/>
      <color theme="1"/>
      <name val="Calibri"/>
      <family val="2"/>
      <scheme val="minor"/>
    </font>
    <font>
      <sz val="12"/>
      <name val="Calibri"/>
      <family val="2"/>
      <scheme val="minor"/>
    </font>
    <font>
      <b/>
      <sz val="9.5"/>
      <color theme="0"/>
      <name val="Arial"/>
      <family val="2"/>
    </font>
    <font>
      <b/>
      <sz val="11"/>
      <color rgb="FF000000"/>
      <name val="Calibri"/>
      <family val="2"/>
      <scheme val="minor"/>
    </font>
    <font>
      <b/>
      <sz val="16"/>
      <color rgb="FFFFFFFF"/>
      <name val="Calibri"/>
      <family val="2"/>
      <scheme val="minor"/>
    </font>
    <font>
      <b/>
      <sz val="12"/>
      <color rgb="FFFFFFFF"/>
      <name val="Calibri"/>
      <family val="2"/>
      <scheme val="minor"/>
    </font>
  </fonts>
  <fills count="23">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theme="1" tint="0.499984740745262"/>
        <bgColor indexed="64"/>
      </patternFill>
    </fill>
    <fill>
      <patternFill patternType="solid">
        <fgColor rgb="FF808080"/>
        <bgColor indexed="64"/>
      </patternFill>
    </fill>
    <fill>
      <patternFill patternType="solid">
        <fgColor theme="2" tint="-0.249977111117893"/>
        <bgColor indexed="64"/>
      </patternFill>
    </fill>
    <fill>
      <patternFill patternType="solid">
        <fgColor rgb="FF2C4D33"/>
        <bgColor indexed="64"/>
      </patternFill>
    </fill>
    <fill>
      <patternFill patternType="solid">
        <fgColor theme="2"/>
        <bgColor indexed="64"/>
      </patternFill>
    </fill>
    <fill>
      <patternFill patternType="solid">
        <fgColor rgb="FFFF00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1"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000000"/>
        <bgColor rgb="FF000000"/>
      </patternFill>
    </fill>
    <fill>
      <patternFill patternType="solid">
        <fgColor rgb="FF808080"/>
        <bgColor rgb="FF000000"/>
      </patternFill>
    </fill>
  </fills>
  <borders count="31">
    <border>
      <left/>
      <right/>
      <top/>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right/>
      <top style="thin">
        <color indexed="64"/>
      </top>
      <bottom/>
      <diagonal/>
    </border>
    <border>
      <left style="thin">
        <color indexed="64"/>
      </left>
      <right style="thin">
        <color indexed="64"/>
      </right>
      <top style="thin">
        <color rgb="FF000000"/>
      </top>
      <bottom style="thin">
        <color indexed="64"/>
      </bottom>
      <diagonal/>
    </border>
  </borders>
  <cellStyleXfs count="10">
    <xf numFmtId="0" fontId="0" fillId="0" borderId="0"/>
    <xf numFmtId="164"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0" fontId="17" fillId="0" borderId="0"/>
    <xf numFmtId="166" fontId="17" fillId="0" borderId="0" applyFont="0" applyFill="0" applyBorder="0" applyAlignment="0" applyProtection="0"/>
    <xf numFmtId="0" fontId="18" fillId="0" borderId="0"/>
    <xf numFmtId="44" fontId="18" fillId="0" borderId="0" applyFont="0" applyFill="0" applyBorder="0" applyAlignment="0" applyProtection="0"/>
  </cellStyleXfs>
  <cellXfs count="203">
    <xf numFmtId="0" fontId="0" fillId="0" borderId="0" xfId="0"/>
    <xf numFmtId="0" fontId="0" fillId="0" borderId="0" xfId="0" applyAlignment="1">
      <alignment vertical="top" wrapText="1"/>
    </xf>
    <xf numFmtId="0" fontId="1" fillId="2" borderId="0" xfId="0" applyFont="1" applyFill="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2" borderId="0" xfId="0" applyFont="1" applyFill="1" applyAlignment="1">
      <alignment horizontal="left" vertical="top" wrapText="1"/>
    </xf>
    <xf numFmtId="0" fontId="3" fillId="3" borderId="0" xfId="0" applyFont="1" applyFill="1" applyAlignment="1">
      <alignment horizontal="left" vertical="top" wrapText="1"/>
    </xf>
    <xf numFmtId="0" fontId="3" fillId="3" borderId="0" xfId="0" applyFont="1" applyFill="1" applyAlignment="1">
      <alignment vertical="top" wrapText="1"/>
    </xf>
    <xf numFmtId="0" fontId="1" fillId="2" borderId="0" xfId="0" applyFont="1" applyFill="1" applyAlignment="1">
      <alignment horizontal="right" vertical="top" wrapText="1" inden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1" fillId="2" borderId="1" xfId="0" applyFont="1" applyFill="1" applyBorder="1" applyAlignment="1">
      <alignment horizontal="right" vertical="top" wrapText="1" indent="1"/>
    </xf>
    <xf numFmtId="0" fontId="1" fillId="2" borderId="1" xfId="0" applyFont="1" applyFill="1" applyBorder="1" applyAlignment="1">
      <alignment vertical="top" wrapText="1"/>
    </xf>
    <xf numFmtId="0" fontId="3"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vertical="top" wrapText="1"/>
    </xf>
    <xf numFmtId="0" fontId="4" fillId="0" borderId="1" xfId="0" applyFont="1" applyBorder="1" applyAlignment="1">
      <alignment wrapText="1"/>
    </xf>
    <xf numFmtId="49" fontId="0" fillId="0" borderId="2" xfId="0" applyNumberFormat="1" applyBorder="1" applyAlignment="1">
      <alignment horizontal="left" vertical="center" wrapText="1"/>
    </xf>
    <xf numFmtId="49" fontId="8" fillId="7" borderId="2" xfId="0" applyNumberFormat="1" applyFont="1" applyFill="1" applyBorder="1" applyAlignment="1">
      <alignment horizontal="left" vertical="top" wrapText="1"/>
    </xf>
    <xf numFmtId="49" fontId="8" fillId="7" borderId="2" xfId="0" applyNumberFormat="1" applyFont="1" applyFill="1" applyBorder="1" applyAlignment="1">
      <alignment horizontal="left" wrapText="1"/>
    </xf>
    <xf numFmtId="49" fontId="10" fillId="7" borderId="2" xfId="0" applyNumberFormat="1" applyFont="1" applyFill="1" applyBorder="1" applyAlignment="1">
      <alignment horizontal="left" vertical="top" wrapText="1"/>
    </xf>
    <xf numFmtId="49" fontId="10" fillId="9" borderId="2" xfId="0" applyNumberFormat="1" applyFont="1" applyFill="1" applyBorder="1" applyAlignment="1">
      <alignment horizontal="left" vertical="top" wrapText="1"/>
    </xf>
    <xf numFmtId="49" fontId="12" fillId="9" borderId="2" xfId="0" applyNumberFormat="1" applyFont="1" applyFill="1" applyBorder="1" applyAlignment="1">
      <alignment horizontal="left" vertical="top" wrapText="1"/>
    </xf>
    <xf numFmtId="0" fontId="5" fillId="0" borderId="2" xfId="0" applyFont="1" applyBorder="1" applyAlignment="1">
      <alignment vertical="center"/>
    </xf>
    <xf numFmtId="49" fontId="8" fillId="7" borderId="2" xfId="0" applyNumberFormat="1" applyFont="1" applyFill="1" applyBorder="1" applyAlignment="1">
      <alignment horizontal="center" vertical="center" wrapText="1"/>
    </xf>
    <xf numFmtId="0" fontId="0" fillId="7" borderId="0" xfId="0" applyFill="1"/>
    <xf numFmtId="0" fontId="0" fillId="0" borderId="2" xfId="0" applyBorder="1" applyAlignment="1">
      <alignment horizontal="center" vertical="center" wrapText="1"/>
    </xf>
    <xf numFmtId="0" fontId="0" fillId="0" borderId="2" xfId="0" applyBorder="1"/>
    <xf numFmtId="0" fontId="0" fillId="0" borderId="0" xfId="0" applyAlignment="1">
      <alignment horizontal="right" indent="1"/>
    </xf>
    <xf numFmtId="0" fontId="16" fillId="0" borderId="2" xfId="0" applyFont="1" applyBorder="1"/>
    <xf numFmtId="0" fontId="0" fillId="10" borderId="0" xfId="0" applyFill="1"/>
    <xf numFmtId="0" fontId="0" fillId="0" borderId="5" xfId="0" applyBorder="1"/>
    <xf numFmtId="165" fontId="0" fillId="0" borderId="2" xfId="5" applyNumberFormat="1" applyFont="1" applyBorder="1"/>
    <xf numFmtId="0" fontId="5" fillId="0" borderId="0" xfId="0" applyFont="1" applyAlignment="1">
      <alignment vertical="center"/>
    </xf>
    <xf numFmtId="0" fontId="0" fillId="0" borderId="0" xfId="0" applyAlignment="1">
      <alignment wrapText="1"/>
    </xf>
    <xf numFmtId="0" fontId="13" fillId="0" borderId="2" xfId="0" applyFont="1" applyBorder="1" applyAlignment="1">
      <alignment horizontal="center" vertical="center" wrapText="1"/>
    </xf>
    <xf numFmtId="0" fontId="21" fillId="10" borderId="0" xfId="0" applyFont="1" applyFill="1"/>
    <xf numFmtId="10" fontId="22" fillId="10" borderId="0" xfId="4" applyNumberFormat="1" applyFont="1" applyFill="1" applyBorder="1"/>
    <xf numFmtId="0" fontId="13" fillId="0" borderId="2" xfId="0" applyFont="1" applyBorder="1" applyAlignment="1">
      <alignment horizontal="center" vertical="center"/>
    </xf>
    <xf numFmtId="10" fontId="13" fillId="0" borderId="2" xfId="4" applyNumberFormat="1" applyFont="1" applyBorder="1" applyAlignment="1">
      <alignment horizontal="center" vertical="center"/>
    </xf>
    <xf numFmtId="9" fontId="13" fillId="0" borderId="2" xfId="0" applyNumberFormat="1" applyFont="1" applyBorder="1" applyAlignment="1">
      <alignment horizontal="center" vertical="center"/>
    </xf>
    <xf numFmtId="10" fontId="16" fillId="0" borderId="5" xfId="4" applyNumberFormat="1" applyFont="1" applyBorder="1"/>
    <xf numFmtId="0" fontId="0" fillId="5" borderId="2" xfId="0" applyFill="1" applyBorder="1"/>
    <xf numFmtId="164" fontId="16" fillId="5" borderId="2" xfId="1" applyFont="1" applyFill="1" applyBorder="1" applyAlignment="1">
      <alignment horizontal="center" vertical="center"/>
    </xf>
    <xf numFmtId="164" fontId="16" fillId="0" borderId="2" xfId="1" applyFont="1" applyBorder="1" applyAlignment="1">
      <alignment horizontal="center" vertical="center"/>
    </xf>
    <xf numFmtId="10" fontId="16" fillId="0" borderId="12" xfId="4" applyNumberFormat="1" applyFont="1" applyBorder="1"/>
    <xf numFmtId="49" fontId="10" fillId="7" borderId="2" xfId="0" applyNumberFormat="1" applyFont="1" applyFill="1" applyBorder="1" applyAlignment="1">
      <alignment horizontal="left" wrapText="1"/>
    </xf>
    <xf numFmtId="49" fontId="9" fillId="9" borderId="2" xfId="0" applyNumberFormat="1" applyFont="1" applyFill="1" applyBorder="1" applyAlignment="1">
      <alignment horizontal="left" wrapText="1"/>
    </xf>
    <xf numFmtId="49" fontId="23" fillId="9" borderId="2" xfId="0" applyNumberFormat="1" applyFont="1" applyFill="1" applyBorder="1" applyAlignment="1">
      <alignment horizontal="left" wrapText="1"/>
    </xf>
    <xf numFmtId="0" fontId="0" fillId="12" borderId="2" xfId="0" applyFill="1" applyBorder="1" applyAlignment="1">
      <alignment horizontal="center" vertical="center"/>
    </xf>
    <xf numFmtId="0" fontId="0" fillId="12" borderId="2" xfId="0" applyFill="1" applyBorder="1"/>
    <xf numFmtId="10" fontId="16" fillId="12" borderId="2" xfId="4" applyNumberFormat="1" applyFont="1" applyFill="1" applyBorder="1"/>
    <xf numFmtId="10" fontId="16" fillId="12" borderId="2" xfId="4" applyNumberFormat="1" applyFont="1" applyFill="1" applyBorder="1" applyAlignment="1">
      <alignment horizontal="center" vertical="center"/>
    </xf>
    <xf numFmtId="0" fontId="13" fillId="12" borderId="2" xfId="0" applyFont="1" applyFill="1" applyBorder="1" applyAlignment="1">
      <alignment horizontal="center" vertical="center"/>
    </xf>
    <xf numFmtId="167" fontId="16" fillId="5" borderId="2" xfId="1" applyNumberFormat="1" applyFont="1" applyFill="1" applyBorder="1" applyAlignment="1">
      <alignment horizontal="center" vertical="center"/>
    </xf>
    <xf numFmtId="49" fontId="9" fillId="7" borderId="2" xfId="0" applyNumberFormat="1" applyFont="1" applyFill="1" applyBorder="1" applyAlignment="1">
      <alignment horizontal="left" wrapText="1"/>
    </xf>
    <xf numFmtId="0" fontId="1" fillId="10" borderId="0" xfId="0" applyFont="1" applyFill="1"/>
    <xf numFmtId="49" fontId="9" fillId="7" borderId="13" xfId="0" applyNumberFormat="1" applyFont="1" applyFill="1" applyBorder="1" applyAlignment="1">
      <alignment horizontal="right" wrapText="1"/>
    </xf>
    <xf numFmtId="0" fontId="0" fillId="0" borderId="0" xfId="0" applyAlignment="1">
      <alignment horizontal="right"/>
    </xf>
    <xf numFmtId="9" fontId="0" fillId="0" borderId="0" xfId="4" applyFont="1"/>
    <xf numFmtId="0" fontId="0" fillId="13" borderId="0" xfId="0" applyFill="1" applyAlignment="1">
      <alignment horizontal="center"/>
    </xf>
    <xf numFmtId="9" fontId="0" fillId="0" borderId="2" xfId="4" applyFont="1" applyBorder="1"/>
    <xf numFmtId="9" fontId="0" fillId="0" borderId="15" xfId="4" applyFont="1" applyBorder="1"/>
    <xf numFmtId="0" fontId="0" fillId="0" borderId="16" xfId="0" applyBorder="1"/>
    <xf numFmtId="0" fontId="0" fillId="14" borderId="0" xfId="0" applyFill="1"/>
    <xf numFmtId="0" fontId="0" fillId="15" borderId="0" xfId="0" applyFill="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49" fontId="26" fillId="7" borderId="13" xfId="0" applyNumberFormat="1" applyFont="1" applyFill="1" applyBorder="1" applyAlignment="1">
      <alignment horizontal="right" wrapText="1"/>
    </xf>
    <xf numFmtId="0" fontId="0" fillId="13" borderId="2" xfId="0" applyFill="1" applyBorder="1" applyAlignment="1">
      <alignment horizontal="center"/>
    </xf>
    <xf numFmtId="165" fontId="0" fillId="13" borderId="2" xfId="5" applyNumberFormat="1" applyFont="1" applyFill="1" applyBorder="1"/>
    <xf numFmtId="9" fontId="0" fillId="0" borderId="23" xfId="4" applyFont="1" applyBorder="1"/>
    <xf numFmtId="9" fontId="0" fillId="0" borderId="14" xfId="4" applyFont="1" applyBorder="1"/>
    <xf numFmtId="0" fontId="0" fillId="0" borderId="14" xfId="0" applyBorder="1"/>
    <xf numFmtId="165" fontId="0" fillId="5" borderId="2" xfId="5" applyNumberFormat="1" applyFont="1" applyFill="1" applyBorder="1"/>
    <xf numFmtId="0" fontId="0" fillId="0" borderId="11" xfId="0" applyBorder="1"/>
    <xf numFmtId="0" fontId="0" fillId="0" borderId="8" xfId="0" applyBorder="1"/>
    <xf numFmtId="0" fontId="0" fillId="0" borderId="9" xfId="0" applyBorder="1"/>
    <xf numFmtId="0" fontId="0" fillId="0" borderId="10" xfId="0" applyBorder="1"/>
    <xf numFmtId="0" fontId="0" fillId="13" borderId="14" xfId="0" applyFill="1" applyBorder="1"/>
    <xf numFmtId="0" fontId="0" fillId="16" borderId="5" xfId="0" applyFill="1" applyBorder="1"/>
    <xf numFmtId="0" fontId="0" fillId="16" borderId="6" xfId="0" applyFill="1" applyBorder="1"/>
    <xf numFmtId="0" fontId="0" fillId="16" borderId="7" xfId="0" applyFill="1" applyBorder="1"/>
    <xf numFmtId="0" fontId="0" fillId="0" borderId="0" xfId="0" applyAlignment="1">
      <alignment horizontal="center"/>
    </xf>
    <xf numFmtId="0" fontId="0" fillId="6" borderId="0" xfId="0" applyFill="1"/>
    <xf numFmtId="44" fontId="19" fillId="4" borderId="2" xfId="5" applyFont="1" applyFill="1" applyBorder="1" applyAlignment="1" applyProtection="1">
      <alignment horizontal="center" vertical="top" wrapText="1"/>
      <protection locked="0"/>
    </xf>
    <xf numFmtId="49" fontId="28" fillId="18" borderId="11" xfId="0" applyNumberFormat="1" applyFont="1" applyFill="1" applyBorder="1" applyAlignment="1" applyProtection="1">
      <alignment horizontal="center" vertical="center" wrapText="1"/>
      <protection locked="0"/>
    </xf>
    <xf numFmtId="49" fontId="0" fillId="18" borderId="28" xfId="0" applyNumberFormat="1" applyFill="1" applyBorder="1" applyAlignment="1" applyProtection="1">
      <alignment vertical="top" wrapText="1"/>
      <protection locked="0"/>
    </xf>
    <xf numFmtId="49" fontId="28" fillId="18" borderId="2" xfId="0" applyNumberFormat="1" applyFont="1" applyFill="1" applyBorder="1" applyAlignment="1" applyProtection="1">
      <alignment horizontal="center" vertical="center" wrapText="1"/>
      <protection locked="0"/>
    </xf>
    <xf numFmtId="49" fontId="0" fillId="18" borderId="27" xfId="0" applyNumberFormat="1" applyFill="1" applyBorder="1" applyAlignment="1" applyProtection="1">
      <alignment vertical="top" wrapText="1"/>
      <protection locked="0"/>
    </xf>
    <xf numFmtId="49" fontId="0" fillId="18" borderId="30" xfId="0" applyNumberFormat="1" applyFill="1" applyBorder="1" applyAlignment="1" applyProtection="1">
      <alignment vertical="top" wrapText="1"/>
      <protection locked="0"/>
    </xf>
    <xf numFmtId="49" fontId="0" fillId="6" borderId="2" xfId="0" applyNumberFormat="1" applyFill="1" applyBorder="1" applyAlignment="1">
      <alignment horizontal="center" vertical="center" wrapText="1"/>
    </xf>
    <xf numFmtId="0" fontId="11" fillId="20"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49" fontId="8" fillId="7" borderId="2" xfId="0" applyNumberFormat="1" applyFont="1" applyFill="1" applyBorder="1" applyAlignment="1">
      <alignment horizontal="center" wrapText="1"/>
    </xf>
    <xf numFmtId="0" fontId="31" fillId="21" borderId="2" xfId="0" applyFont="1" applyFill="1" applyBorder="1" applyAlignment="1">
      <alignment horizontal="center" wrapText="1"/>
    </xf>
    <xf numFmtId="49" fontId="9" fillId="8" borderId="2" xfId="0" applyNumberFormat="1" applyFont="1" applyFill="1" applyBorder="1" applyAlignment="1">
      <alignment horizontal="center" vertical="center" wrapText="1"/>
    </xf>
    <xf numFmtId="49" fontId="9" fillId="8" borderId="2" xfId="0" applyNumberFormat="1" applyFont="1" applyFill="1" applyBorder="1" applyAlignment="1">
      <alignment horizontal="left" vertical="center" wrapText="1"/>
    </xf>
    <xf numFmtId="0" fontId="32" fillId="22" borderId="2" xfId="0" applyFont="1" applyFill="1" applyBorder="1" applyAlignment="1">
      <alignment horizontal="left" vertical="center" wrapText="1"/>
    </xf>
    <xf numFmtId="49" fontId="0" fillId="19" borderId="2" xfId="0" applyNumberFormat="1" applyFill="1" applyBorder="1" applyAlignment="1">
      <alignment horizontal="center" vertical="center" wrapText="1"/>
    </xf>
    <xf numFmtId="49" fontId="14" fillId="19" borderId="2" xfId="0" applyNumberFormat="1" applyFont="1" applyFill="1" applyBorder="1" applyAlignment="1">
      <alignment horizontal="center" vertical="center" wrapText="1"/>
    </xf>
    <xf numFmtId="49" fontId="0" fillId="19" borderId="2" xfId="0" applyNumberFormat="1" applyFill="1" applyBorder="1" applyAlignment="1">
      <alignment vertical="center" wrapText="1"/>
    </xf>
    <xf numFmtId="49" fontId="9" fillId="19" borderId="2" xfId="0" applyNumberFormat="1" applyFont="1" applyFill="1" applyBorder="1" applyAlignment="1">
      <alignment horizontal="left" vertical="center" wrapText="1"/>
    </xf>
    <xf numFmtId="49" fontId="0" fillId="19" borderId="2" xfId="0" applyNumberFormat="1" applyFill="1" applyBorder="1" applyAlignment="1">
      <alignment vertical="top" wrapText="1"/>
    </xf>
    <xf numFmtId="0" fontId="5" fillId="0" borderId="11" xfId="0" applyFont="1" applyBorder="1" applyAlignment="1">
      <alignment horizontal="center" vertical="center"/>
    </xf>
    <xf numFmtId="49" fontId="14" fillId="0" borderId="26" xfId="0" applyNumberFormat="1" applyFont="1" applyBorder="1" applyAlignment="1">
      <alignment horizontal="center" vertical="center" wrapText="1"/>
    </xf>
    <xf numFmtId="49" fontId="0" fillId="0" borderId="28" xfId="0" applyNumberFormat="1" applyBorder="1" applyAlignment="1">
      <alignment vertical="top" wrapText="1"/>
    </xf>
    <xf numFmtId="49" fontId="14" fillId="0" borderId="29" xfId="0" applyNumberFormat="1" applyFont="1" applyBorder="1" applyAlignment="1">
      <alignment horizontal="center" vertical="center" wrapText="1"/>
    </xf>
    <xf numFmtId="49" fontId="0" fillId="0" borderId="29" xfId="0" applyNumberFormat="1" applyBorder="1" applyAlignment="1">
      <alignment vertical="top" wrapText="1"/>
    </xf>
    <xf numFmtId="0" fontId="10" fillId="7" borderId="4" xfId="0" applyFont="1" applyFill="1" applyBorder="1" applyAlignment="1">
      <alignment horizontal="center" vertical="center" wrapText="1"/>
    </xf>
    <xf numFmtId="49" fontId="10" fillId="7" borderId="4" xfId="0" applyNumberFormat="1" applyFont="1" applyFill="1" applyBorder="1" applyAlignment="1">
      <alignment horizontal="center" vertical="center" wrapText="1"/>
    </xf>
    <xf numFmtId="49" fontId="10" fillId="7" borderId="4" xfId="0" applyNumberFormat="1" applyFont="1" applyFill="1" applyBorder="1" applyAlignment="1">
      <alignment horizontal="left" vertical="top" wrapText="1"/>
    </xf>
    <xf numFmtId="49" fontId="8" fillId="7" borderId="4" xfId="0" applyNumberFormat="1" applyFont="1" applyFill="1" applyBorder="1" applyAlignment="1">
      <alignment horizontal="center" wrapText="1"/>
    </xf>
    <xf numFmtId="49" fontId="0" fillId="0" borderId="11" xfId="0" applyNumberFormat="1" applyBorder="1" applyAlignment="1">
      <alignment horizontal="center" vertical="center" wrapText="1"/>
    </xf>
    <xf numFmtId="0" fontId="14" fillId="0" borderId="11" xfId="0" applyFont="1" applyBorder="1" applyAlignment="1">
      <alignment horizontal="center" vertical="center" wrapText="1"/>
    </xf>
    <xf numFmtId="49" fontId="0" fillId="0" borderId="2" xfId="0" applyNumberFormat="1" applyBorder="1" applyAlignment="1">
      <alignment vertical="top" wrapText="1"/>
    </xf>
    <xf numFmtId="0" fontId="0" fillId="0" borderId="2" xfId="0" applyBorder="1" applyAlignment="1">
      <alignment wrapText="1"/>
    </xf>
    <xf numFmtId="49" fontId="0" fillId="0" borderId="11" xfId="0" applyNumberFormat="1" applyBorder="1" applyAlignment="1">
      <alignment vertical="top" wrapText="1"/>
    </xf>
    <xf numFmtId="49" fontId="27" fillId="0" borderId="29" xfId="0" applyNumberFormat="1" applyFont="1" applyBorder="1" applyAlignment="1">
      <alignment vertical="top" wrapText="1"/>
    </xf>
    <xf numFmtId="49" fontId="10" fillId="17" borderId="2" xfId="0" applyNumberFormat="1" applyFont="1" applyFill="1" applyBorder="1" applyAlignment="1">
      <alignment horizontal="center" vertical="center" wrapText="1"/>
    </xf>
    <xf numFmtId="49" fontId="10" fillId="17" borderId="2" xfId="0" applyNumberFormat="1" applyFont="1" applyFill="1" applyBorder="1" applyAlignment="1">
      <alignment horizontal="left" vertical="top" wrapText="1"/>
    </xf>
    <xf numFmtId="49" fontId="8" fillId="17" borderId="2" xfId="0" applyNumberFormat="1" applyFont="1" applyFill="1" applyBorder="1" applyAlignment="1">
      <alignment horizontal="center" wrapText="1"/>
    </xf>
    <xf numFmtId="0" fontId="5" fillId="0" borderId="2" xfId="0" applyFont="1" applyBorder="1" applyAlignment="1">
      <alignment horizontal="center" vertical="center"/>
    </xf>
    <xf numFmtId="0" fontId="14" fillId="0" borderId="5" xfId="0" applyFont="1" applyBorder="1" applyAlignment="1">
      <alignment horizontal="center" vertical="center" wrapText="1"/>
    </xf>
    <xf numFmtId="0" fontId="14" fillId="0" borderId="2" xfId="0" applyFont="1" applyBorder="1" applyAlignment="1">
      <alignment horizontal="center" vertical="center"/>
    </xf>
    <xf numFmtId="49" fontId="14" fillId="0" borderId="2" xfId="0" applyNumberFormat="1" applyFont="1" applyBorder="1" applyAlignment="1">
      <alignment vertical="top" wrapText="1"/>
    </xf>
    <xf numFmtId="0" fontId="14" fillId="0" borderId="11" xfId="0" applyFont="1" applyBorder="1" applyAlignment="1">
      <alignment horizontal="center" vertical="center"/>
    </xf>
    <xf numFmtId="0" fontId="14" fillId="0" borderId="26" xfId="0" applyFont="1" applyBorder="1" applyAlignment="1">
      <alignment horizontal="center" vertical="center" wrapText="1"/>
    </xf>
    <xf numFmtId="49" fontId="0" fillId="0" borderId="26" xfId="0" applyNumberFormat="1" applyBorder="1" applyAlignment="1">
      <alignment vertical="top" wrapText="1"/>
    </xf>
    <xf numFmtId="0" fontId="0" fillId="6" borderId="29" xfId="0" applyFill="1" applyBorder="1"/>
    <xf numFmtId="49" fontId="8" fillId="7" borderId="4"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49" fontId="10" fillId="17" borderId="2" xfId="0" applyNumberFormat="1" applyFont="1" applyFill="1" applyBorder="1" applyAlignment="1">
      <alignment horizontal="left" vertical="center" wrapText="1"/>
    </xf>
    <xf numFmtId="49" fontId="14" fillId="5" borderId="29" xfId="0" applyNumberFormat="1" applyFont="1" applyFill="1" applyBorder="1" applyAlignment="1">
      <alignment horizontal="center" vertical="center" wrapText="1"/>
    </xf>
    <xf numFmtId="49" fontId="0" fillId="5" borderId="29" xfId="0" applyNumberFormat="1" applyFill="1" applyBorder="1" applyAlignment="1">
      <alignment vertical="top" wrapText="1"/>
    </xf>
    <xf numFmtId="49" fontId="5" fillId="19" borderId="2" xfId="0" applyNumberFormat="1" applyFont="1" applyFill="1" applyBorder="1" applyAlignment="1">
      <alignment vertical="center" wrapText="1"/>
    </xf>
    <xf numFmtId="0" fontId="10" fillId="17" borderId="2" xfId="0" applyFont="1" applyFill="1" applyBorder="1" applyAlignment="1">
      <alignment horizontal="center" vertical="center" wrapText="1"/>
    </xf>
    <xf numFmtId="49" fontId="0" fillId="0" borderId="2" xfId="0" applyNumberFormat="1" applyBorder="1" applyAlignment="1">
      <alignment horizontal="center" vertical="center" wrapText="1"/>
    </xf>
    <xf numFmtId="49" fontId="14" fillId="5" borderId="2" xfId="0" applyNumberFormat="1" applyFont="1" applyFill="1" applyBorder="1" applyAlignment="1">
      <alignment horizontal="center" vertical="center" wrapText="1"/>
    </xf>
    <xf numFmtId="49" fontId="0" fillId="5" borderId="2" xfId="0" applyNumberFormat="1" applyFill="1" applyBorder="1" applyAlignment="1">
      <alignment horizontal="left" vertical="top" wrapText="1"/>
    </xf>
    <xf numFmtId="49" fontId="0" fillId="0" borderId="4" xfId="0" applyNumberFormat="1" applyBorder="1" applyAlignment="1">
      <alignment vertical="top" wrapText="1"/>
    </xf>
    <xf numFmtId="0" fontId="14" fillId="5" borderId="11" xfId="0" applyFont="1" applyFill="1" applyBorder="1" applyAlignment="1">
      <alignment horizontal="center" vertical="center" wrapText="1"/>
    </xf>
    <xf numFmtId="49" fontId="11" fillId="0" borderId="2" xfId="0" applyNumberFormat="1" applyFont="1" applyBorder="1" applyAlignment="1">
      <alignment horizontal="left" vertical="top" wrapText="1"/>
    </xf>
    <xf numFmtId="49" fontId="0" fillId="0" borderId="3" xfId="0" applyNumberFormat="1" applyBorder="1" applyAlignment="1">
      <alignment vertical="top" wrapText="1"/>
    </xf>
    <xf numFmtId="49" fontId="14" fillId="5" borderId="11" xfId="0" applyNumberFormat="1" applyFont="1" applyFill="1" applyBorder="1" applyAlignment="1">
      <alignment horizontal="center" vertical="center" wrapText="1"/>
    </xf>
    <xf numFmtId="0" fontId="14" fillId="0" borderId="11" xfId="0" quotePrefix="1" applyFont="1" applyBorder="1" applyAlignment="1">
      <alignment horizontal="center" vertical="center" wrapText="1"/>
    </xf>
    <xf numFmtId="0" fontId="0" fillId="0" borderId="0" xfId="0" applyAlignment="1">
      <alignment horizontal="left" vertical="center" wrapText="1"/>
    </xf>
    <xf numFmtId="0" fontId="0" fillId="5" borderId="11" xfId="0" applyFill="1" applyBorder="1" applyAlignment="1">
      <alignment vertical="center" wrapText="1"/>
    </xf>
    <xf numFmtId="49" fontId="0" fillId="0" borderId="29" xfId="0" applyNumberFormat="1" applyBorder="1" applyAlignment="1">
      <alignment horizontal="center" vertical="center" wrapText="1"/>
    </xf>
    <xf numFmtId="49" fontId="0" fillId="0" borderId="29" xfId="0" applyNumberFormat="1" applyBorder="1" applyAlignment="1">
      <alignment horizontal="left" vertical="top" wrapText="1"/>
    </xf>
    <xf numFmtId="49" fontId="0" fillId="5" borderId="29" xfId="0" applyNumberFormat="1" applyFill="1" applyBorder="1" applyAlignment="1">
      <alignment horizontal="center" vertical="center" wrapText="1"/>
    </xf>
    <xf numFmtId="49" fontId="0" fillId="5" borderId="29" xfId="0" applyNumberFormat="1" applyFill="1" applyBorder="1" applyAlignment="1">
      <alignment horizontal="left" vertical="top" wrapText="1"/>
    </xf>
    <xf numFmtId="49" fontId="0" fillId="0" borderId="0" xfId="0" applyNumberFormat="1" applyAlignment="1">
      <alignment horizontal="center" vertical="center" wrapText="1"/>
    </xf>
    <xf numFmtId="49" fontId="14" fillId="0" borderId="0" xfId="0" applyNumberFormat="1" applyFont="1" applyAlignment="1">
      <alignment horizontal="center" vertical="center" wrapText="1"/>
    </xf>
    <xf numFmtId="49" fontId="0" fillId="0" borderId="0" xfId="0" applyNumberFormat="1" applyAlignment="1">
      <alignment horizontal="left" vertical="top" wrapText="1"/>
    </xf>
    <xf numFmtId="49" fontId="0" fillId="0" borderId="0" xfId="0" applyNumberFormat="1" applyAlignment="1">
      <alignment horizontal="center" wrapText="1"/>
    </xf>
    <xf numFmtId="49" fontId="8" fillId="19" borderId="2" xfId="0" applyNumberFormat="1" applyFont="1" applyFill="1" applyBorder="1" applyAlignment="1">
      <alignment horizontal="center" wrapText="1"/>
    </xf>
    <xf numFmtId="2" fontId="10" fillId="17" borderId="2" xfId="0" applyNumberFormat="1" applyFont="1" applyFill="1" applyBorder="1" applyAlignment="1">
      <alignment horizontal="center" vertical="center" wrapText="1"/>
    </xf>
    <xf numFmtId="49" fontId="11"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2" xfId="0" applyNumberFormat="1" applyFont="1" applyBorder="1" applyAlignment="1">
      <alignment horizontal="left" vertical="center" wrapText="1"/>
    </xf>
    <xf numFmtId="49" fontId="0" fillId="0" borderId="2" xfId="0" applyNumberFormat="1" applyBorder="1" applyAlignment="1">
      <alignment horizontal="left" vertical="top" wrapText="1"/>
    </xf>
    <xf numFmtId="49" fontId="0" fillId="0" borderId="11" xfId="0" applyNumberFormat="1" applyBorder="1" applyAlignment="1">
      <alignment horizontal="left" vertical="top" wrapText="1"/>
    </xf>
    <xf numFmtId="49" fontId="9" fillId="0" borderId="29" xfId="0" applyNumberFormat="1" applyFont="1" applyBorder="1" applyAlignment="1">
      <alignment horizontal="left" vertical="center" wrapText="1"/>
    </xf>
    <xf numFmtId="0" fontId="20" fillId="0" borderId="2" xfId="0" applyFont="1" applyBorder="1" applyAlignment="1">
      <alignment horizontal="center" vertical="center"/>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5" fillId="0" borderId="29" xfId="0" applyFont="1" applyBorder="1" applyAlignment="1">
      <alignment horizontal="center" vertical="center"/>
    </xf>
    <xf numFmtId="0" fontId="5" fillId="5" borderId="29" xfId="0" applyFont="1" applyFill="1" applyBorder="1" applyAlignment="1">
      <alignment horizontal="center" vertical="center"/>
    </xf>
    <xf numFmtId="49" fontId="5" fillId="19" borderId="2" xfId="0" applyNumberFormat="1" applyFont="1" applyFill="1" applyBorder="1" applyAlignment="1">
      <alignment horizontal="left" vertical="center" wrapText="1"/>
    </xf>
    <xf numFmtId="0" fontId="5" fillId="5" borderId="2" xfId="0" applyFont="1" applyFill="1" applyBorder="1" applyAlignment="1">
      <alignment horizontal="center" vertical="center"/>
    </xf>
    <xf numFmtId="0" fontId="5" fillId="19" borderId="2" xfId="0" applyFont="1" applyFill="1" applyBorder="1" applyAlignment="1">
      <alignment horizontal="center" vertical="center"/>
    </xf>
    <xf numFmtId="49" fontId="5" fillId="0" borderId="11"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5" fillId="0" borderId="2" xfId="0" applyNumberFormat="1" applyFont="1" applyBorder="1" applyAlignment="1">
      <alignment vertical="top" wrapText="1"/>
    </xf>
    <xf numFmtId="168" fontId="19" fillId="4" borderId="2" xfId="5" applyNumberFormat="1" applyFont="1" applyFill="1" applyBorder="1" applyAlignment="1" applyProtection="1">
      <alignment horizontal="center" vertical="top" wrapText="1"/>
      <protection locked="0"/>
    </xf>
    <xf numFmtId="49" fontId="7" fillId="6" borderId="12" xfId="0" applyNumberFormat="1" applyFont="1" applyFill="1" applyBorder="1" applyAlignment="1">
      <alignment horizontal="center" vertical="center" wrapText="1"/>
    </xf>
    <xf numFmtId="49" fontId="7" fillId="6" borderId="24" xfId="0" applyNumberFormat="1" applyFont="1" applyFill="1" applyBorder="1" applyAlignment="1">
      <alignment horizontal="center" vertical="center" wrapText="1"/>
    </xf>
    <xf numFmtId="0" fontId="29" fillId="11" borderId="5" xfId="0" applyFont="1" applyFill="1" applyBorder="1" applyAlignment="1">
      <alignment horizontal="center" vertical="center" wrapText="1"/>
    </xf>
    <xf numFmtId="0" fontId="29" fillId="11" borderId="6" xfId="0" applyFont="1" applyFill="1" applyBorder="1" applyAlignment="1">
      <alignment horizontal="center" vertical="center" wrapText="1"/>
    </xf>
    <xf numFmtId="0" fontId="29" fillId="11" borderId="7"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49" fontId="11" fillId="0" borderId="7" xfId="0" applyNumberFormat="1" applyFont="1" applyBorder="1" applyAlignment="1">
      <alignment horizontal="center" vertical="center"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 xfId="0" applyBorder="1" applyAlignment="1">
      <alignment horizontal="center" wrapText="1"/>
    </xf>
    <xf numFmtId="0" fontId="0" fillId="0" borderId="12"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4" xfId="0" applyBorder="1" applyAlignment="1">
      <alignment horizontal="center" wrapText="1"/>
    </xf>
  </cellXfs>
  <cellStyles count="10">
    <cellStyle name="Euro" xfId="7" xr:uid="{7E7F9929-8279-4753-876F-53390D34F62B}"/>
    <cellStyle name="Komma" xfId="1" builtinId="3"/>
    <cellStyle name="Procent" xfId="4" builtinId="5"/>
    <cellStyle name="Standaard" xfId="0" builtinId="0"/>
    <cellStyle name="Standaard 2" xfId="2" xr:uid="{15D7B96B-BCBE-4D69-8AD3-A0B754C865BF}"/>
    <cellStyle name="Standaard 2 2" xfId="6" xr:uid="{28943A98-6B60-4D5B-B39A-B4C6A1F38FEF}"/>
    <cellStyle name="Standaard 3" xfId="8" xr:uid="{7400F671-9BEE-4807-92E1-18B1380F3268}"/>
    <cellStyle name="Valuta" xfId="5" builtinId="4"/>
    <cellStyle name="Valuta 2" xfId="3" xr:uid="{519145F3-7449-4C2F-A827-B9657770CF77}"/>
    <cellStyle name="Valuta 3" xfId="9" xr:uid="{4A60A8B6-6521-4A6F-985C-08B7C7E293E7}"/>
  </cellStyles>
  <dxfs count="10">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theme="0"/>
        <name val="Arial"/>
        <family val="2"/>
        <scheme val="none"/>
      </font>
      <fill>
        <patternFill patternType="solid">
          <fgColor indexed="64"/>
          <bgColor theme="3" tint="0.39997558519241921"/>
        </patternFill>
      </fill>
      <alignment horizontal="left" vertical="top" textRotation="0" wrapText="1" indent="0" justifyLastLine="0" shrinkToFit="0" readingOrder="0"/>
    </dxf>
    <dxf>
      <font>
        <b val="0"/>
        <i val="0"/>
        <strike val="0"/>
        <condense val="0"/>
        <extend val="0"/>
        <outline val="0"/>
        <shadow val="0"/>
        <u val="none"/>
        <vertAlign val="baseline"/>
        <sz val="9.5"/>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5"/>
        <color theme="0"/>
        <name val="Arial"/>
        <family val="2"/>
        <scheme val="none"/>
      </font>
      <fill>
        <patternFill patternType="solid">
          <fgColor indexed="64"/>
          <bgColor theme="3"/>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58616</xdr:rowOff>
    </xdr:from>
    <xdr:to>
      <xdr:col>3</xdr:col>
      <xdr:colOff>419198</xdr:colOff>
      <xdr:row>0</xdr:row>
      <xdr:rowOff>646626</xdr:rowOff>
    </xdr:to>
    <xdr:pic>
      <xdr:nvPicPr>
        <xdr:cNvPr id="4" name="Picture 3">
          <a:extLst>
            <a:ext uri="{FF2B5EF4-FFF2-40B4-BE49-F238E27FC236}">
              <a16:creationId xmlns:a16="http://schemas.microsoft.com/office/drawing/2014/main" id="{E7573A9D-5E76-944A-9667-C71AE7FCE073}"/>
            </a:ext>
          </a:extLst>
        </xdr:cNvPr>
        <xdr:cNvPicPr/>
      </xdr:nvPicPr>
      <xdr:blipFill>
        <a:blip xmlns:r="http://schemas.openxmlformats.org/officeDocument/2006/relationships" r:embed="rId1"/>
        <a:stretch>
          <a:fillRect/>
        </a:stretch>
      </xdr:blipFill>
      <xdr:spPr>
        <a:xfrm>
          <a:off x="674077" y="58616"/>
          <a:ext cx="2040890" cy="5880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29B36C-3A2E-4E1B-95BD-A8A03FD6B79C}" name="Tabel1" displayName="Tabel1" ref="A1:H14" totalsRowShown="0" headerRowDxfId="9" dataDxfId="8">
  <autoFilter ref="A1:H14" xr:uid="{6C29B36C-3A2E-4E1B-95BD-A8A03FD6B79C}"/>
  <tableColumns count="8">
    <tableColumn id="1" xr3:uid="{1C56E4B7-D7E0-44BF-A0C3-840A767C7CA9}" name="Gegeven" dataDxfId="7"/>
    <tableColumn id="2" xr3:uid="{89D186A1-A729-4F42-A28F-7C9FAB47396E}" name="Systeembeheerder" dataDxfId="6"/>
    <tableColumn id="3" xr3:uid="{FB9815E8-024F-4A53-8055-E0A143195FA8}" name="Gebruikers beheerder " dataDxfId="5"/>
    <tableColumn id="4" xr3:uid="{58AE5EAF-FC5B-4BB0-AF08-F0CD0B8C9AD7}" name="Hoofdaccountmanager" dataDxfId="4"/>
    <tableColumn id="5" xr3:uid="{5FCF254D-A611-456F-AF9E-3D800BAA79F9}" name="Account manager " dataDxfId="3"/>
    <tableColumn id="6" xr3:uid="{914D3D53-B0CC-4FE4-8B70-B6FA7C31A58C}" name="Redacteur  " dataDxfId="2"/>
    <tableColumn id="7" xr3:uid="{20AACDEC-8B4A-4A36-AB54-5CAE2A8F0363}" name="Gast" dataDxfId="1"/>
    <tableColumn id="8" xr3:uid="{C319E557-C8BF-47F6-B3DE-30D14116129C}" name="Integratiebeheerder " dataDxfId="0"/>
  </tableColumns>
  <tableStyleInfo name="TableStyleLight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62A79-E3A1-4148-B2A6-235D82242194}">
  <dimension ref="A1:T133"/>
  <sheetViews>
    <sheetView tabSelected="1" zoomScaleNormal="100" workbookViewId="0">
      <pane ySplit="1" topLeftCell="A84" activePane="bottomLeft" state="frozen"/>
      <selection pane="bottomLeft" activeCell="G97" sqref="G97"/>
    </sheetView>
  </sheetViews>
  <sheetFormatPr defaultColWidth="8.81640625" defaultRowHeight="14.5" x14ac:dyDescent="0.35"/>
  <cols>
    <col min="2" max="2" width="7.453125" style="88" customWidth="1"/>
    <col min="3" max="3" width="13.7265625" customWidth="1"/>
    <col min="4" max="4" width="101.7265625" customWidth="1"/>
    <col min="5" max="5" width="17.453125" customWidth="1"/>
    <col min="6" max="6" width="74.7265625" customWidth="1"/>
    <col min="7" max="20" width="8.81640625" style="89"/>
  </cols>
  <sheetData>
    <row r="1" spans="1:6" ht="52" customHeight="1" x14ac:dyDescent="0.35">
      <c r="A1" s="89"/>
      <c r="B1" s="182" t="s">
        <v>0</v>
      </c>
      <c r="C1" s="183"/>
      <c r="D1" s="183"/>
      <c r="E1" s="183"/>
      <c r="F1" s="183"/>
    </row>
    <row r="2" spans="1:6" ht="75" customHeight="1" x14ac:dyDescent="0.35">
      <c r="A2" s="89"/>
      <c r="B2" s="189" t="s">
        <v>1</v>
      </c>
      <c r="C2" s="190"/>
      <c r="D2" s="191"/>
      <c r="E2" s="96" t="s">
        <v>2</v>
      </c>
      <c r="F2" s="97" t="s">
        <v>3</v>
      </c>
    </row>
    <row r="3" spans="1:6" ht="21" x14ac:dyDescent="0.5">
      <c r="A3" s="89"/>
      <c r="B3" s="98">
        <v>1</v>
      </c>
      <c r="C3" s="98"/>
      <c r="D3" s="19" t="s">
        <v>4</v>
      </c>
      <c r="E3" s="99"/>
      <c r="F3" s="100"/>
    </row>
    <row r="4" spans="1:6" ht="31" x14ac:dyDescent="0.35">
      <c r="A4" s="89"/>
      <c r="B4" s="101"/>
      <c r="C4" s="101" t="s">
        <v>5</v>
      </c>
      <c r="D4" s="102" t="s">
        <v>6</v>
      </c>
      <c r="E4" s="101" t="s">
        <v>7</v>
      </c>
      <c r="F4" s="103" t="s">
        <v>8</v>
      </c>
    </row>
    <row r="5" spans="1:6" ht="86.15" customHeight="1" x14ac:dyDescent="0.35">
      <c r="A5" s="89"/>
      <c r="B5" s="104"/>
      <c r="C5" s="105"/>
      <c r="D5" s="106" t="s">
        <v>9</v>
      </c>
      <c r="E5" s="107"/>
      <c r="F5" s="108"/>
    </row>
    <row r="6" spans="1:6" ht="29" x14ac:dyDescent="0.35">
      <c r="A6" s="89"/>
      <c r="B6" s="109" t="s">
        <v>10</v>
      </c>
      <c r="C6" s="110">
        <v>6</v>
      </c>
      <c r="D6" s="111" t="s">
        <v>11</v>
      </c>
      <c r="E6" s="91" t="s">
        <v>12</v>
      </c>
      <c r="F6" s="92"/>
    </row>
    <row r="7" spans="1:6" x14ac:dyDescent="0.35">
      <c r="A7" s="89"/>
      <c r="B7" s="173"/>
      <c r="C7" s="112"/>
      <c r="D7" s="113"/>
      <c r="E7" s="113"/>
      <c r="F7" s="113"/>
    </row>
    <row r="8" spans="1:6" ht="21" x14ac:dyDescent="0.5">
      <c r="A8" s="89"/>
      <c r="B8" s="114">
        <v>2</v>
      </c>
      <c r="C8" s="115"/>
      <c r="D8" s="116" t="s">
        <v>13</v>
      </c>
      <c r="E8" s="117"/>
      <c r="F8" s="116"/>
    </row>
    <row r="9" spans="1:6" ht="31" x14ac:dyDescent="0.35">
      <c r="A9" s="89"/>
      <c r="B9" s="101"/>
      <c r="C9" s="101" t="s">
        <v>5</v>
      </c>
      <c r="D9" s="102" t="s">
        <v>14</v>
      </c>
      <c r="E9" s="101" t="s">
        <v>7</v>
      </c>
      <c r="F9" s="103" t="s">
        <v>8</v>
      </c>
    </row>
    <row r="10" spans="1:6" ht="69" customHeight="1" x14ac:dyDescent="0.35">
      <c r="A10" s="89"/>
      <c r="B10" s="104"/>
      <c r="C10" s="105"/>
      <c r="D10" s="106" t="s">
        <v>15</v>
      </c>
      <c r="E10" s="107"/>
      <c r="F10" s="108"/>
    </row>
    <row r="11" spans="1:6" ht="29" x14ac:dyDescent="0.35">
      <c r="A11" s="89"/>
      <c r="B11" s="118" t="s">
        <v>16</v>
      </c>
      <c r="C11" s="119">
        <v>3</v>
      </c>
      <c r="D11" s="120" t="s">
        <v>17</v>
      </c>
      <c r="E11" s="93" t="s">
        <v>12</v>
      </c>
      <c r="F11" s="94"/>
    </row>
    <row r="12" spans="1:6" ht="29" x14ac:dyDescent="0.35">
      <c r="A12" s="89"/>
      <c r="B12" s="118" t="s">
        <v>18</v>
      </c>
      <c r="C12" s="119">
        <v>6</v>
      </c>
      <c r="D12" s="121" t="s">
        <v>19</v>
      </c>
      <c r="E12" s="93" t="s">
        <v>12</v>
      </c>
      <c r="F12" s="94"/>
    </row>
    <row r="13" spans="1:6" ht="29" x14ac:dyDescent="0.35">
      <c r="A13" s="89"/>
      <c r="B13" s="118" t="s">
        <v>20</v>
      </c>
      <c r="C13" s="119">
        <v>6</v>
      </c>
      <c r="D13" s="122" t="s">
        <v>21</v>
      </c>
      <c r="E13" s="91" t="s">
        <v>12</v>
      </c>
      <c r="F13" s="92"/>
    </row>
    <row r="14" spans="1:6" x14ac:dyDescent="0.35">
      <c r="A14" s="89"/>
      <c r="B14" s="173"/>
      <c r="C14" s="112"/>
      <c r="D14" s="123"/>
      <c r="E14" s="113"/>
      <c r="F14" s="123"/>
    </row>
    <row r="15" spans="1:6" ht="21" x14ac:dyDescent="0.5">
      <c r="A15" s="89"/>
      <c r="B15" s="114">
        <v>3</v>
      </c>
      <c r="C15" s="115"/>
      <c r="D15" s="116" t="s">
        <v>22</v>
      </c>
      <c r="E15" s="117"/>
      <c r="F15" s="116"/>
    </row>
    <row r="16" spans="1:6" ht="31" x14ac:dyDescent="0.35">
      <c r="A16" s="89"/>
      <c r="B16" s="101"/>
      <c r="C16" s="101" t="s">
        <v>5</v>
      </c>
      <c r="D16" s="102" t="s">
        <v>6</v>
      </c>
      <c r="E16" s="101" t="s">
        <v>7</v>
      </c>
      <c r="F16" s="103" t="s">
        <v>8</v>
      </c>
    </row>
    <row r="17" spans="1:6" ht="38.15" customHeight="1" x14ac:dyDescent="0.35">
      <c r="A17" s="89"/>
      <c r="B17" s="104"/>
      <c r="C17" s="105"/>
      <c r="D17" s="106" t="s">
        <v>23</v>
      </c>
      <c r="E17" s="107"/>
      <c r="F17" s="108"/>
    </row>
    <row r="18" spans="1:6" ht="21" x14ac:dyDescent="0.5">
      <c r="A18" s="89"/>
      <c r="B18" s="124" t="s">
        <v>24</v>
      </c>
      <c r="C18" s="124"/>
      <c r="D18" s="125" t="s">
        <v>25</v>
      </c>
      <c r="E18" s="126"/>
      <c r="F18" s="125"/>
    </row>
    <row r="19" spans="1:6" ht="29" x14ac:dyDescent="0.35">
      <c r="A19" s="89"/>
      <c r="B19" s="127" t="s">
        <v>26</v>
      </c>
      <c r="C19" s="128">
        <v>3</v>
      </c>
      <c r="D19" s="120" t="s">
        <v>27</v>
      </c>
      <c r="E19" s="93" t="s">
        <v>12</v>
      </c>
      <c r="F19" s="94"/>
    </row>
    <row r="20" spans="1:6" ht="29" x14ac:dyDescent="0.35">
      <c r="A20" s="89"/>
      <c r="B20" s="129" t="s">
        <v>28</v>
      </c>
      <c r="C20" s="128">
        <v>6</v>
      </c>
      <c r="D20" s="130" t="s">
        <v>29</v>
      </c>
      <c r="E20" s="93" t="s">
        <v>12</v>
      </c>
      <c r="F20" s="94"/>
    </row>
    <row r="21" spans="1:6" ht="43.5" x14ac:dyDescent="0.35">
      <c r="A21" s="89"/>
      <c r="B21" s="129" t="s">
        <v>30</v>
      </c>
      <c r="C21" s="128">
        <v>3</v>
      </c>
      <c r="D21" s="120" t="s">
        <v>31</v>
      </c>
      <c r="E21" s="93" t="s">
        <v>12</v>
      </c>
      <c r="F21" s="94"/>
    </row>
    <row r="22" spans="1:6" ht="15.5" x14ac:dyDescent="0.35">
      <c r="A22" s="89"/>
      <c r="B22" s="131" t="s">
        <v>32</v>
      </c>
      <c r="C22" s="132">
        <v>3</v>
      </c>
      <c r="D22" s="133" t="s">
        <v>33</v>
      </c>
      <c r="E22" s="91" t="s">
        <v>12</v>
      </c>
      <c r="F22" s="92"/>
    </row>
    <row r="23" spans="1:6" x14ac:dyDescent="0.35">
      <c r="A23" s="134"/>
      <c r="B23" s="173"/>
      <c r="C23" s="112"/>
      <c r="D23" s="113"/>
      <c r="E23" s="113"/>
      <c r="F23" s="113"/>
    </row>
    <row r="24" spans="1:6" ht="21" x14ac:dyDescent="0.5">
      <c r="A24" s="89"/>
      <c r="B24" s="115" t="s">
        <v>34</v>
      </c>
      <c r="C24" s="135"/>
      <c r="D24" s="116" t="s">
        <v>35</v>
      </c>
      <c r="E24" s="117"/>
      <c r="F24" s="116"/>
    </row>
    <row r="25" spans="1:6" ht="31" x14ac:dyDescent="0.35">
      <c r="A25" s="89"/>
      <c r="B25" s="101"/>
      <c r="C25" s="101" t="s">
        <v>5</v>
      </c>
      <c r="D25" s="102" t="s">
        <v>14</v>
      </c>
      <c r="E25" s="101" t="s">
        <v>7</v>
      </c>
      <c r="F25" s="103" t="s">
        <v>8</v>
      </c>
    </row>
    <row r="26" spans="1:6" ht="53.15" customHeight="1" x14ac:dyDescent="0.35">
      <c r="A26" s="89"/>
      <c r="B26" s="104"/>
      <c r="C26" s="105"/>
      <c r="D26" s="106" t="s">
        <v>36</v>
      </c>
      <c r="E26" s="107"/>
      <c r="F26" s="108"/>
    </row>
    <row r="27" spans="1:6" ht="29" x14ac:dyDescent="0.35">
      <c r="A27" s="89"/>
      <c r="B27" s="127" t="s">
        <v>37</v>
      </c>
      <c r="C27" s="136">
        <v>3</v>
      </c>
      <c r="D27" s="120" t="s">
        <v>38</v>
      </c>
      <c r="E27" s="93" t="s">
        <v>12</v>
      </c>
      <c r="F27" s="94"/>
    </row>
    <row r="28" spans="1:6" ht="18.5" x14ac:dyDescent="0.35">
      <c r="A28" s="89"/>
      <c r="B28" s="124" t="s">
        <v>39</v>
      </c>
      <c r="C28" s="124"/>
      <c r="D28" s="137" t="s">
        <v>40</v>
      </c>
      <c r="E28" s="137"/>
      <c r="F28" s="137"/>
    </row>
    <row r="29" spans="1:6" ht="15.5" x14ac:dyDescent="0.35">
      <c r="A29" s="89"/>
      <c r="B29" s="127" t="s">
        <v>41</v>
      </c>
      <c r="C29" s="136">
        <v>3</v>
      </c>
      <c r="D29" s="120" t="s">
        <v>42</v>
      </c>
      <c r="E29" s="93" t="s">
        <v>12</v>
      </c>
      <c r="F29" s="94"/>
    </row>
    <row r="30" spans="1:6" ht="29" x14ac:dyDescent="0.35">
      <c r="A30" s="89"/>
      <c r="B30" s="109" t="s">
        <v>43</v>
      </c>
      <c r="C30" s="119">
        <v>3</v>
      </c>
      <c r="D30" s="122" t="s">
        <v>44</v>
      </c>
      <c r="E30" s="91" t="s">
        <v>12</v>
      </c>
      <c r="F30" s="92"/>
    </row>
    <row r="31" spans="1:6" x14ac:dyDescent="0.35">
      <c r="A31" s="89"/>
      <c r="B31" s="174"/>
      <c r="C31" s="138"/>
      <c r="D31" s="139"/>
      <c r="E31" s="113"/>
      <c r="F31" s="139"/>
    </row>
    <row r="32" spans="1:6" ht="21" x14ac:dyDescent="0.5">
      <c r="A32" s="89"/>
      <c r="B32" s="115" t="s">
        <v>45</v>
      </c>
      <c r="C32" s="114"/>
      <c r="D32" s="116" t="s">
        <v>46</v>
      </c>
      <c r="E32" s="117"/>
      <c r="F32" s="116"/>
    </row>
    <row r="33" spans="1:6" ht="31" x14ac:dyDescent="0.35">
      <c r="A33" s="89"/>
      <c r="B33" s="101"/>
      <c r="C33" s="101" t="s">
        <v>5</v>
      </c>
      <c r="D33" s="102" t="s">
        <v>6</v>
      </c>
      <c r="E33" s="101" t="s">
        <v>7</v>
      </c>
      <c r="F33" s="103" t="s">
        <v>8</v>
      </c>
    </row>
    <row r="34" spans="1:6" ht="103" customHeight="1" x14ac:dyDescent="0.35">
      <c r="A34" s="89"/>
      <c r="B34" s="104"/>
      <c r="C34" s="105"/>
      <c r="D34" s="140" t="s">
        <v>47</v>
      </c>
      <c r="E34" s="107"/>
      <c r="F34" s="175"/>
    </row>
    <row r="35" spans="1:6" ht="18.5" x14ac:dyDescent="0.35">
      <c r="A35" s="89"/>
      <c r="B35" s="124" t="s">
        <v>48</v>
      </c>
      <c r="C35" s="141"/>
      <c r="D35" s="125" t="s">
        <v>49</v>
      </c>
      <c r="E35" s="125"/>
      <c r="F35" s="125"/>
    </row>
    <row r="36" spans="1:6" ht="15.5" x14ac:dyDescent="0.35">
      <c r="A36" s="89"/>
      <c r="B36" s="142" t="s">
        <v>50</v>
      </c>
      <c r="C36" s="119">
        <v>3</v>
      </c>
      <c r="D36" s="122" t="s">
        <v>51</v>
      </c>
      <c r="E36" s="93" t="s">
        <v>12</v>
      </c>
      <c r="F36" s="94"/>
    </row>
    <row r="37" spans="1:6" x14ac:dyDescent="0.35">
      <c r="A37" s="89"/>
      <c r="B37" s="176"/>
      <c r="C37" s="143"/>
      <c r="D37" s="144"/>
      <c r="E37" s="145"/>
      <c r="F37" s="144"/>
    </row>
    <row r="38" spans="1:6" ht="18.5" x14ac:dyDescent="0.35">
      <c r="A38" s="89"/>
      <c r="B38" s="124" t="s">
        <v>52</v>
      </c>
      <c r="C38" s="141"/>
      <c r="D38" s="125" t="s">
        <v>53</v>
      </c>
      <c r="E38" s="125"/>
      <c r="F38" s="125"/>
    </row>
    <row r="39" spans="1:6" ht="24" customHeight="1" x14ac:dyDescent="0.35">
      <c r="A39" s="89"/>
      <c r="B39" s="177"/>
      <c r="C39" s="105"/>
      <c r="D39" s="106" t="s">
        <v>54</v>
      </c>
      <c r="E39" s="107"/>
      <c r="F39" s="108"/>
    </row>
    <row r="40" spans="1:6" ht="29" x14ac:dyDescent="0.35">
      <c r="A40" s="89"/>
      <c r="B40" s="127" t="s">
        <v>55</v>
      </c>
      <c r="C40" s="119">
        <v>3</v>
      </c>
      <c r="D40" s="122" t="s">
        <v>56</v>
      </c>
      <c r="E40" s="93" t="s">
        <v>12</v>
      </c>
      <c r="F40" s="94"/>
    </row>
    <row r="41" spans="1:6" ht="29" x14ac:dyDescent="0.35">
      <c r="A41" s="89"/>
      <c r="B41" s="127" t="s">
        <v>57</v>
      </c>
      <c r="C41" s="119">
        <v>3</v>
      </c>
      <c r="D41" s="122" t="s">
        <v>58</v>
      </c>
      <c r="E41" s="93" t="s">
        <v>12</v>
      </c>
      <c r="F41" s="94"/>
    </row>
    <row r="42" spans="1:6" ht="29" x14ac:dyDescent="0.35">
      <c r="A42" s="89"/>
      <c r="B42" s="127" t="s">
        <v>59</v>
      </c>
      <c r="C42" s="146">
        <v>3</v>
      </c>
      <c r="D42" s="147" t="s">
        <v>60</v>
      </c>
      <c r="E42" s="93" t="s">
        <v>12</v>
      </c>
      <c r="F42" s="94"/>
    </row>
    <row r="43" spans="1:6" ht="15.5" x14ac:dyDescent="0.35">
      <c r="A43" s="89"/>
      <c r="B43" s="127" t="s">
        <v>61</v>
      </c>
      <c r="C43" s="119">
        <v>3</v>
      </c>
      <c r="D43" s="122" t="s">
        <v>62</v>
      </c>
      <c r="E43" s="93" t="s">
        <v>12</v>
      </c>
      <c r="F43" s="94"/>
    </row>
    <row r="44" spans="1:6" ht="15.5" x14ac:dyDescent="0.35">
      <c r="A44" s="89"/>
      <c r="B44" s="127" t="s">
        <v>63</v>
      </c>
      <c r="C44" s="119">
        <v>3</v>
      </c>
      <c r="D44" s="148" t="s">
        <v>64</v>
      </c>
      <c r="E44" s="93" t="s">
        <v>12</v>
      </c>
      <c r="F44" s="94"/>
    </row>
    <row r="45" spans="1:6" ht="72.5" x14ac:dyDescent="0.35">
      <c r="A45" s="89"/>
      <c r="B45" s="127" t="s">
        <v>65</v>
      </c>
      <c r="C45" s="119">
        <v>3</v>
      </c>
      <c r="D45" s="148" t="s">
        <v>66</v>
      </c>
      <c r="E45" s="93" t="s">
        <v>12</v>
      </c>
      <c r="F45" s="94"/>
    </row>
    <row r="46" spans="1:6" x14ac:dyDescent="0.35">
      <c r="A46" s="89"/>
      <c r="B46" s="176"/>
      <c r="C46" s="149"/>
      <c r="D46" s="144"/>
      <c r="E46" s="145"/>
      <c r="F46" s="144"/>
    </row>
    <row r="47" spans="1:6" ht="18.5" x14ac:dyDescent="0.35">
      <c r="A47" s="89"/>
      <c r="B47" s="124" t="s">
        <v>67</v>
      </c>
      <c r="C47" s="141"/>
      <c r="D47" s="125" t="s">
        <v>68</v>
      </c>
      <c r="E47" s="125"/>
      <c r="F47" s="125"/>
    </row>
    <row r="48" spans="1:6" ht="34" customHeight="1" x14ac:dyDescent="0.35">
      <c r="A48" s="89"/>
      <c r="B48" s="177"/>
      <c r="C48" s="105"/>
      <c r="D48" s="106" t="s">
        <v>69</v>
      </c>
      <c r="E48" s="107"/>
      <c r="F48" s="108"/>
    </row>
    <row r="49" spans="1:6" ht="29" x14ac:dyDescent="0.35">
      <c r="A49" s="89"/>
      <c r="B49" s="127" t="s">
        <v>70</v>
      </c>
      <c r="C49" s="150">
        <v>6</v>
      </c>
      <c r="D49" s="151" t="s">
        <v>71</v>
      </c>
      <c r="E49" s="93" t="s">
        <v>12</v>
      </c>
      <c r="F49" s="94"/>
    </row>
    <row r="50" spans="1:6" ht="29" x14ac:dyDescent="0.35">
      <c r="A50" s="89"/>
      <c r="B50" s="109" t="s">
        <v>72</v>
      </c>
      <c r="C50" s="119">
        <v>6</v>
      </c>
      <c r="D50" s="152" t="s">
        <v>73</v>
      </c>
      <c r="E50" s="91" t="s">
        <v>12</v>
      </c>
      <c r="F50" s="92"/>
    </row>
    <row r="51" spans="1:6" x14ac:dyDescent="0.35">
      <c r="A51" s="89"/>
      <c r="B51" s="153"/>
      <c r="C51" s="112"/>
      <c r="D51" s="154"/>
      <c r="E51" s="113"/>
      <c r="F51" s="154"/>
    </row>
    <row r="52" spans="1:6" ht="21" x14ac:dyDescent="0.5">
      <c r="A52" s="89"/>
      <c r="B52" s="115" t="s">
        <v>74</v>
      </c>
      <c r="C52" s="114"/>
      <c r="D52" s="116" t="s">
        <v>75</v>
      </c>
      <c r="E52" s="117"/>
      <c r="F52" s="116"/>
    </row>
    <row r="53" spans="1:6" ht="31" x14ac:dyDescent="0.35">
      <c r="A53" s="89"/>
      <c r="B53" s="101"/>
      <c r="C53" s="101" t="s">
        <v>5</v>
      </c>
      <c r="D53" s="102" t="s">
        <v>6</v>
      </c>
      <c r="E53" s="101" t="s">
        <v>7</v>
      </c>
      <c r="F53" s="103" t="s">
        <v>8</v>
      </c>
    </row>
    <row r="54" spans="1:6" ht="36" customHeight="1" x14ac:dyDescent="0.35">
      <c r="A54" s="89"/>
      <c r="B54" s="104"/>
      <c r="C54" s="105"/>
      <c r="D54" s="106" t="s">
        <v>76</v>
      </c>
      <c r="E54" s="107"/>
      <c r="F54" s="108"/>
    </row>
    <row r="55" spans="1:6" ht="21" x14ac:dyDescent="0.5">
      <c r="A55" s="89"/>
      <c r="B55" s="124" t="s">
        <v>77</v>
      </c>
      <c r="C55" s="124"/>
      <c r="D55" s="125" t="s">
        <v>78</v>
      </c>
      <c r="E55" s="126"/>
      <c r="F55" s="125"/>
    </row>
    <row r="56" spans="1:6" ht="45" customHeight="1" x14ac:dyDescent="0.35">
      <c r="A56" s="89"/>
      <c r="B56" s="118" t="s">
        <v>79</v>
      </c>
      <c r="C56" s="119">
        <v>3</v>
      </c>
      <c r="D56" s="178" t="s">
        <v>80</v>
      </c>
      <c r="E56" s="91" t="s">
        <v>12</v>
      </c>
      <c r="F56" s="92"/>
    </row>
    <row r="57" spans="1:6" x14ac:dyDescent="0.35">
      <c r="A57" s="89"/>
      <c r="B57" s="155"/>
      <c r="C57" s="138"/>
      <c r="D57" s="156"/>
      <c r="E57" s="113"/>
      <c r="F57" s="156"/>
    </row>
    <row r="58" spans="1:6" ht="21" x14ac:dyDescent="0.5">
      <c r="A58" s="89"/>
      <c r="B58" s="115" t="s">
        <v>81</v>
      </c>
      <c r="C58" s="115"/>
      <c r="D58" s="116" t="s">
        <v>82</v>
      </c>
      <c r="E58" s="117"/>
      <c r="F58" s="116"/>
    </row>
    <row r="59" spans="1:6" ht="31" x14ac:dyDescent="0.35">
      <c r="A59" s="89"/>
      <c r="B59" s="101"/>
      <c r="C59" s="101" t="s">
        <v>5</v>
      </c>
      <c r="D59" s="102" t="s">
        <v>14</v>
      </c>
      <c r="E59" s="101" t="s">
        <v>7</v>
      </c>
      <c r="F59" s="103" t="s">
        <v>8</v>
      </c>
    </row>
    <row r="60" spans="1:6" ht="36" customHeight="1" x14ac:dyDescent="0.35">
      <c r="A60" s="89"/>
      <c r="B60" s="104"/>
      <c r="C60" s="105"/>
      <c r="D60" s="106" t="s">
        <v>83</v>
      </c>
      <c r="E60" s="107"/>
      <c r="F60" s="108"/>
    </row>
    <row r="61" spans="1:6" ht="15.5" x14ac:dyDescent="0.35">
      <c r="A61" s="89"/>
      <c r="B61" s="127" t="s">
        <v>84</v>
      </c>
      <c r="C61" s="136">
        <v>6</v>
      </c>
      <c r="D61" s="120" t="s">
        <v>85</v>
      </c>
      <c r="E61" s="93" t="s">
        <v>12</v>
      </c>
      <c r="F61" s="94"/>
    </row>
    <row r="62" spans="1:6" x14ac:dyDescent="0.35">
      <c r="A62" s="89"/>
      <c r="B62" s="157"/>
      <c r="C62" s="158"/>
      <c r="D62" s="159"/>
      <c r="E62" s="160"/>
      <c r="F62" s="159"/>
    </row>
    <row r="63" spans="1:6" ht="21" x14ac:dyDescent="0.5">
      <c r="A63" s="89"/>
      <c r="B63" s="98">
        <v>13</v>
      </c>
      <c r="C63" s="98"/>
      <c r="D63" s="21" t="s">
        <v>86</v>
      </c>
      <c r="E63" s="99"/>
      <c r="F63" s="21"/>
    </row>
    <row r="64" spans="1:6" ht="31" x14ac:dyDescent="0.35">
      <c r="A64" s="89"/>
      <c r="B64" s="101"/>
      <c r="C64" s="101" t="s">
        <v>5</v>
      </c>
      <c r="D64" s="102" t="s">
        <v>6</v>
      </c>
      <c r="E64" s="102" t="s">
        <v>7</v>
      </c>
      <c r="F64" s="103" t="s">
        <v>87</v>
      </c>
    </row>
    <row r="65" spans="1:6" ht="69" customHeight="1" x14ac:dyDescent="0.5">
      <c r="A65" s="89"/>
      <c r="B65" s="104"/>
      <c r="C65" s="105"/>
      <c r="D65" s="106" t="s">
        <v>88</v>
      </c>
      <c r="E65" s="161"/>
      <c r="F65" s="108"/>
    </row>
    <row r="66" spans="1:6" ht="21" x14ac:dyDescent="0.5">
      <c r="A66" s="89"/>
      <c r="B66" s="124" t="s">
        <v>89</v>
      </c>
      <c r="C66" s="162"/>
      <c r="D66" s="125" t="s">
        <v>90</v>
      </c>
      <c r="E66" s="126"/>
      <c r="F66" s="125"/>
    </row>
    <row r="67" spans="1:6" ht="15.5" x14ac:dyDescent="0.35">
      <c r="A67" s="89"/>
      <c r="B67" s="163" t="s">
        <v>91</v>
      </c>
      <c r="C67" s="164">
        <v>3</v>
      </c>
      <c r="D67" s="147" t="s">
        <v>92</v>
      </c>
      <c r="E67" s="93" t="s">
        <v>12</v>
      </c>
      <c r="F67" s="94"/>
    </row>
    <row r="68" spans="1:6" ht="15.5" x14ac:dyDescent="0.35">
      <c r="A68" s="89"/>
      <c r="B68" s="165"/>
      <c r="C68" s="166"/>
      <c r="D68" s="166"/>
      <c r="E68" s="166"/>
      <c r="F68" s="166"/>
    </row>
    <row r="69" spans="1:6" ht="21" x14ac:dyDescent="0.5">
      <c r="A69" s="89"/>
      <c r="B69" s="124" t="s">
        <v>93</v>
      </c>
      <c r="C69" s="162"/>
      <c r="D69" s="137" t="s">
        <v>94</v>
      </c>
      <c r="E69" s="126"/>
      <c r="F69" s="137"/>
    </row>
    <row r="70" spans="1:6" ht="29" x14ac:dyDescent="0.35">
      <c r="A70" s="89"/>
      <c r="B70" s="142" t="s">
        <v>95</v>
      </c>
      <c r="C70" s="136">
        <v>3</v>
      </c>
      <c r="D70" s="179" t="s">
        <v>96</v>
      </c>
      <c r="E70" s="93" t="s">
        <v>12</v>
      </c>
      <c r="F70" s="94"/>
    </row>
    <row r="71" spans="1:6" ht="43.5" x14ac:dyDescent="0.35">
      <c r="A71" s="89"/>
      <c r="B71" s="142" t="s">
        <v>97</v>
      </c>
      <c r="C71" s="136">
        <v>3</v>
      </c>
      <c r="D71" s="147" t="s">
        <v>98</v>
      </c>
      <c r="E71" s="93" t="s">
        <v>12</v>
      </c>
      <c r="F71" s="94"/>
    </row>
    <row r="72" spans="1:6" ht="15.5" x14ac:dyDescent="0.35">
      <c r="A72" s="89"/>
      <c r="B72" s="142" t="s">
        <v>99</v>
      </c>
      <c r="C72" s="136">
        <v>3</v>
      </c>
      <c r="D72" s="167" t="s">
        <v>100</v>
      </c>
      <c r="E72" s="93" t="s">
        <v>12</v>
      </c>
      <c r="F72" s="94"/>
    </row>
    <row r="73" spans="1:6" ht="29" x14ac:dyDescent="0.35">
      <c r="A73" s="89"/>
      <c r="B73" s="118" t="s">
        <v>101</v>
      </c>
      <c r="C73" s="119">
        <v>3</v>
      </c>
      <c r="D73" s="168" t="s">
        <v>102</v>
      </c>
      <c r="E73" s="91" t="s">
        <v>12</v>
      </c>
      <c r="F73" s="92"/>
    </row>
    <row r="74" spans="1:6" ht="15.5" x14ac:dyDescent="0.35">
      <c r="A74" s="89"/>
      <c r="B74" s="153"/>
      <c r="C74" s="112"/>
      <c r="D74" s="154"/>
      <c r="E74" s="169"/>
      <c r="F74" s="154"/>
    </row>
    <row r="75" spans="1:6" ht="21" x14ac:dyDescent="0.5">
      <c r="A75" s="89"/>
      <c r="B75" s="114">
        <v>14</v>
      </c>
      <c r="C75" s="115"/>
      <c r="D75" s="116" t="s">
        <v>103</v>
      </c>
      <c r="E75" s="117"/>
      <c r="F75" s="116"/>
    </row>
    <row r="76" spans="1:6" ht="31" x14ac:dyDescent="0.35">
      <c r="A76" s="89"/>
      <c r="B76" s="101"/>
      <c r="C76" s="101" t="s">
        <v>5</v>
      </c>
      <c r="D76" s="102" t="s">
        <v>6</v>
      </c>
      <c r="E76" s="102" t="s">
        <v>7</v>
      </c>
      <c r="F76" s="103" t="s">
        <v>8</v>
      </c>
    </row>
    <row r="77" spans="1:6" ht="69" customHeight="1" x14ac:dyDescent="0.5">
      <c r="A77" s="89"/>
      <c r="B77" s="104"/>
      <c r="C77" s="105"/>
      <c r="D77" s="106" t="s">
        <v>104</v>
      </c>
      <c r="E77" s="161"/>
      <c r="F77" s="108"/>
    </row>
    <row r="78" spans="1:6" ht="15.5" x14ac:dyDescent="0.35">
      <c r="A78" s="89"/>
      <c r="B78" s="142" t="s">
        <v>105</v>
      </c>
      <c r="C78" s="136">
        <v>3</v>
      </c>
      <c r="D78" s="144" t="s">
        <v>106</v>
      </c>
      <c r="E78" s="93" t="s">
        <v>12</v>
      </c>
      <c r="F78" s="94"/>
    </row>
    <row r="79" spans="1:6" ht="43.5" x14ac:dyDescent="0.35">
      <c r="A79" s="89"/>
      <c r="B79" s="142" t="s">
        <v>107</v>
      </c>
      <c r="C79" s="128">
        <v>3</v>
      </c>
      <c r="D79" s="180" t="s">
        <v>108</v>
      </c>
      <c r="E79" s="93" t="s">
        <v>12</v>
      </c>
      <c r="F79" s="94"/>
    </row>
    <row r="80" spans="1:6" ht="29" x14ac:dyDescent="0.35">
      <c r="A80" s="89"/>
      <c r="B80" s="142" t="s">
        <v>109</v>
      </c>
      <c r="C80" s="128">
        <v>3</v>
      </c>
      <c r="D80" s="180" t="s">
        <v>110</v>
      </c>
      <c r="E80" s="93" t="s">
        <v>12</v>
      </c>
      <c r="F80" s="94"/>
    </row>
    <row r="81" spans="1:6" x14ac:dyDescent="0.35">
      <c r="A81" s="89"/>
      <c r="B81" s="157"/>
      <c r="C81" s="158"/>
      <c r="D81" s="159"/>
      <c r="E81" s="160"/>
      <c r="F81" s="159"/>
    </row>
    <row r="82" spans="1:6" ht="21" x14ac:dyDescent="0.5">
      <c r="A82" s="89"/>
      <c r="B82" s="98">
        <v>15</v>
      </c>
      <c r="C82" s="98"/>
      <c r="D82" s="21" t="s">
        <v>111</v>
      </c>
      <c r="E82" s="99"/>
      <c r="F82" s="21"/>
    </row>
    <row r="83" spans="1:6" ht="31" x14ac:dyDescent="0.35">
      <c r="A83" s="89"/>
      <c r="B83" s="101"/>
      <c r="C83" s="101" t="s">
        <v>5</v>
      </c>
      <c r="D83" s="102" t="s">
        <v>6</v>
      </c>
      <c r="E83" s="101" t="s">
        <v>7</v>
      </c>
      <c r="F83" s="103" t="s">
        <v>8</v>
      </c>
    </row>
    <row r="84" spans="1:6" ht="45" customHeight="1" x14ac:dyDescent="0.5">
      <c r="A84" s="89"/>
      <c r="B84" s="104"/>
      <c r="C84" s="105"/>
      <c r="D84" s="106" t="s">
        <v>112</v>
      </c>
      <c r="E84" s="161"/>
      <c r="F84" s="108"/>
    </row>
    <row r="85" spans="1:6" ht="21" x14ac:dyDescent="0.5">
      <c r="A85" s="89"/>
      <c r="B85" s="124" t="s">
        <v>113</v>
      </c>
      <c r="C85" s="162"/>
      <c r="D85" s="125" t="s">
        <v>114</v>
      </c>
      <c r="E85" s="126"/>
      <c r="F85" s="125"/>
    </row>
    <row r="86" spans="1:6" ht="25" customHeight="1" x14ac:dyDescent="0.35">
      <c r="A86" s="89"/>
      <c r="B86" s="170" t="s">
        <v>115</v>
      </c>
      <c r="C86" s="171">
        <v>3</v>
      </c>
      <c r="D86" s="145" t="s">
        <v>116</v>
      </c>
      <c r="E86" s="93" t="s">
        <v>12</v>
      </c>
      <c r="F86" s="94"/>
    </row>
    <row r="87" spans="1:6" ht="15.5" x14ac:dyDescent="0.35">
      <c r="A87" s="89"/>
      <c r="B87" s="127" t="s">
        <v>117</v>
      </c>
      <c r="C87" s="172">
        <v>3</v>
      </c>
      <c r="D87" s="148" t="s">
        <v>118</v>
      </c>
      <c r="E87" s="93" t="s">
        <v>12</v>
      </c>
      <c r="F87" s="94"/>
    </row>
    <row r="88" spans="1:6" ht="43.5" x14ac:dyDescent="0.35">
      <c r="A88" s="89"/>
      <c r="B88" s="127" t="s">
        <v>119</v>
      </c>
      <c r="C88" s="136">
        <v>3</v>
      </c>
      <c r="D88" s="120" t="s">
        <v>120</v>
      </c>
      <c r="E88" s="93" t="s">
        <v>12</v>
      </c>
      <c r="F88" s="95"/>
    </row>
    <row r="89" spans="1:6" x14ac:dyDescent="0.35">
      <c r="A89" s="89"/>
      <c r="B89" s="89"/>
      <c r="C89" s="89"/>
      <c r="D89" s="89"/>
      <c r="E89" s="89"/>
      <c r="F89" s="89"/>
    </row>
    <row r="90" spans="1:6" x14ac:dyDescent="0.35">
      <c r="A90" s="89"/>
      <c r="B90" s="89"/>
      <c r="C90" s="89"/>
      <c r="D90" s="89"/>
      <c r="E90" s="89"/>
      <c r="F90" s="89"/>
    </row>
    <row r="91" spans="1:6" x14ac:dyDescent="0.35">
      <c r="A91" s="89"/>
      <c r="B91" s="89"/>
      <c r="C91" s="89"/>
      <c r="D91" s="89"/>
      <c r="E91" s="89"/>
      <c r="F91" s="89"/>
    </row>
    <row r="92" spans="1:6" x14ac:dyDescent="0.35">
      <c r="A92" s="89"/>
      <c r="B92" s="184" t="s">
        <v>121</v>
      </c>
      <c r="C92" s="185"/>
      <c r="D92" s="186"/>
      <c r="E92" s="89"/>
      <c r="F92" s="89"/>
    </row>
    <row r="93" spans="1:6" ht="25.5" customHeight="1" x14ac:dyDescent="0.35">
      <c r="A93" s="89"/>
      <c r="B93" s="187" t="s">
        <v>122</v>
      </c>
      <c r="C93" s="188"/>
      <c r="D93" s="90"/>
      <c r="E93" s="89"/>
      <c r="F93" s="89"/>
    </row>
    <row r="94" spans="1:6" ht="26.25" customHeight="1" x14ac:dyDescent="0.35">
      <c r="A94" s="89"/>
      <c r="B94" s="187" t="s">
        <v>123</v>
      </c>
      <c r="C94" s="188"/>
      <c r="D94" s="90"/>
      <c r="E94" s="89"/>
      <c r="F94" s="89"/>
    </row>
    <row r="95" spans="1:6" ht="25.5" customHeight="1" x14ac:dyDescent="0.35">
      <c r="A95" s="89"/>
      <c r="B95" s="187" t="s">
        <v>124</v>
      </c>
      <c r="C95" s="188"/>
      <c r="D95" s="90"/>
      <c r="E95" s="89"/>
      <c r="F95" s="89"/>
    </row>
    <row r="96" spans="1:6" x14ac:dyDescent="0.35">
      <c r="A96" s="89"/>
      <c r="B96" s="187" t="s">
        <v>125</v>
      </c>
      <c r="C96" s="188"/>
      <c r="D96" s="181"/>
      <c r="E96" s="89"/>
      <c r="F96" s="89"/>
    </row>
    <row r="97" spans="1:6" ht="76" customHeight="1" x14ac:dyDescent="0.35">
      <c r="A97" s="89"/>
      <c r="B97" s="187" t="s">
        <v>126</v>
      </c>
      <c r="C97" s="188"/>
      <c r="D97" s="90" t="s">
        <v>127</v>
      </c>
      <c r="E97" s="89"/>
      <c r="F97" s="89"/>
    </row>
    <row r="98" spans="1:6" x14ac:dyDescent="0.35">
      <c r="A98" s="89"/>
      <c r="B98" s="89"/>
      <c r="C98" s="89"/>
      <c r="D98" s="89"/>
      <c r="E98" s="89"/>
      <c r="F98" s="89"/>
    </row>
    <row r="99" spans="1:6" x14ac:dyDescent="0.35">
      <c r="A99" s="89"/>
      <c r="B99" s="89"/>
      <c r="C99" s="89"/>
      <c r="D99" s="89"/>
      <c r="E99" s="89"/>
      <c r="F99" s="89"/>
    </row>
    <row r="100" spans="1:6" x14ac:dyDescent="0.35">
      <c r="A100" s="89"/>
      <c r="B100" s="89"/>
      <c r="C100" s="89"/>
      <c r="D100" s="89"/>
      <c r="E100" s="89"/>
      <c r="F100" s="89"/>
    </row>
    <row r="101" spans="1:6" x14ac:dyDescent="0.35">
      <c r="A101" s="89"/>
      <c r="B101" s="89"/>
      <c r="C101" s="89"/>
      <c r="D101" s="89"/>
      <c r="E101" s="89"/>
      <c r="F101" s="89"/>
    </row>
    <row r="102" spans="1:6" x14ac:dyDescent="0.35">
      <c r="A102" s="89"/>
      <c r="B102" s="89"/>
      <c r="C102" s="89"/>
      <c r="D102" s="89"/>
      <c r="E102" s="89"/>
      <c r="F102" s="89"/>
    </row>
    <row r="103" spans="1:6" x14ac:dyDescent="0.35">
      <c r="A103" s="89"/>
      <c r="B103" s="89"/>
      <c r="C103" s="89"/>
      <c r="D103" s="89"/>
      <c r="E103" s="89"/>
      <c r="F103" s="89"/>
    </row>
    <row r="104" spans="1:6" x14ac:dyDescent="0.35">
      <c r="A104" s="89"/>
      <c r="B104" s="89"/>
      <c r="C104" s="89"/>
      <c r="D104" s="89"/>
      <c r="E104" s="89"/>
      <c r="F104" s="89"/>
    </row>
    <row r="105" spans="1:6" x14ac:dyDescent="0.35">
      <c r="A105" s="89"/>
      <c r="B105" s="89"/>
      <c r="C105" s="89"/>
      <c r="D105" s="89"/>
      <c r="E105" s="89"/>
      <c r="F105" s="89"/>
    </row>
    <row r="106" spans="1:6" x14ac:dyDescent="0.35">
      <c r="A106" s="89"/>
      <c r="B106" s="89"/>
      <c r="C106" s="89"/>
      <c r="D106" s="89"/>
      <c r="E106" s="89"/>
      <c r="F106" s="89"/>
    </row>
    <row r="107" spans="1:6" x14ac:dyDescent="0.35">
      <c r="A107" s="89"/>
      <c r="B107" s="89"/>
      <c r="C107" s="89"/>
      <c r="D107" s="89"/>
      <c r="E107" s="89"/>
      <c r="F107" s="89"/>
    </row>
    <row r="108" spans="1:6" x14ac:dyDescent="0.35">
      <c r="A108" s="89"/>
      <c r="B108" s="89"/>
      <c r="C108" s="89"/>
      <c r="D108" s="89"/>
      <c r="E108" s="89"/>
      <c r="F108" s="89"/>
    </row>
    <row r="109" spans="1:6" x14ac:dyDescent="0.35">
      <c r="A109" s="89"/>
      <c r="B109" s="89"/>
      <c r="C109" s="89"/>
      <c r="D109" s="89"/>
      <c r="E109" s="89"/>
      <c r="F109" s="89"/>
    </row>
    <row r="110" spans="1:6" x14ac:dyDescent="0.35">
      <c r="A110" s="89"/>
      <c r="B110" s="89"/>
      <c r="C110" s="89"/>
      <c r="D110" s="89"/>
      <c r="E110" s="89"/>
      <c r="F110" s="89"/>
    </row>
    <row r="111" spans="1:6" x14ac:dyDescent="0.35">
      <c r="A111" s="89"/>
      <c r="B111" s="89"/>
      <c r="C111" s="89"/>
      <c r="D111" s="89"/>
      <c r="E111" s="89"/>
      <c r="F111" s="89"/>
    </row>
    <row r="112" spans="1:6" x14ac:dyDescent="0.35">
      <c r="A112" s="89"/>
      <c r="B112" s="89"/>
      <c r="C112" s="89"/>
      <c r="D112" s="89"/>
      <c r="E112" s="89"/>
      <c r="F112" s="89"/>
    </row>
    <row r="113" spans="1:9" x14ac:dyDescent="0.35">
      <c r="A113" s="89"/>
      <c r="B113" s="89"/>
      <c r="C113" s="89"/>
      <c r="D113" s="89"/>
      <c r="E113" s="89"/>
      <c r="F113" s="89"/>
    </row>
    <row r="114" spans="1:9" x14ac:dyDescent="0.35">
      <c r="A114" s="89"/>
      <c r="B114" s="89"/>
      <c r="C114" s="89"/>
      <c r="D114" s="89"/>
      <c r="E114" s="89"/>
      <c r="F114" s="89"/>
    </row>
    <row r="115" spans="1:9" x14ac:dyDescent="0.35">
      <c r="A115" s="89"/>
      <c r="B115" s="89"/>
      <c r="C115" s="89"/>
      <c r="D115" s="89"/>
      <c r="E115" s="89"/>
      <c r="F115" s="89"/>
    </row>
    <row r="116" spans="1:9" x14ac:dyDescent="0.35">
      <c r="A116" s="89"/>
      <c r="B116" s="89"/>
      <c r="C116" s="89"/>
      <c r="D116" s="89"/>
      <c r="E116" s="89"/>
      <c r="F116" s="89"/>
    </row>
    <row r="117" spans="1:9" x14ac:dyDescent="0.35">
      <c r="A117" s="89"/>
      <c r="B117" s="89"/>
      <c r="C117" s="89"/>
      <c r="D117" s="89"/>
      <c r="E117" s="89"/>
      <c r="F117" s="89"/>
    </row>
    <row r="118" spans="1:9" x14ac:dyDescent="0.35">
      <c r="A118" s="89"/>
      <c r="B118" s="89"/>
      <c r="C118" s="89"/>
      <c r="D118" s="89"/>
      <c r="E118" s="89"/>
      <c r="F118" s="89"/>
    </row>
    <row r="119" spans="1:9" x14ac:dyDescent="0.35">
      <c r="A119" s="89"/>
      <c r="B119" s="89"/>
      <c r="C119" s="89"/>
      <c r="D119" s="89"/>
      <c r="E119" s="89"/>
      <c r="F119" s="89"/>
    </row>
    <row r="120" spans="1:9" hidden="1" x14ac:dyDescent="0.35">
      <c r="A120" s="89"/>
      <c r="B120" s="89"/>
      <c r="C120" s="89"/>
      <c r="D120" s="89"/>
      <c r="E120" s="89"/>
      <c r="F120" s="89"/>
      <c r="I120" s="89" t="s">
        <v>12</v>
      </c>
    </row>
    <row r="121" spans="1:9" hidden="1" x14ac:dyDescent="0.35">
      <c r="A121" s="89"/>
      <c r="B121" s="89"/>
      <c r="C121" s="89"/>
      <c r="D121" s="89"/>
      <c r="E121" s="89"/>
      <c r="F121" s="89"/>
      <c r="I121" s="89" t="s">
        <v>128</v>
      </c>
    </row>
    <row r="122" spans="1:9" hidden="1" x14ac:dyDescent="0.35">
      <c r="A122" s="89"/>
      <c r="B122" s="89"/>
      <c r="C122" s="89"/>
      <c r="D122" s="89"/>
      <c r="E122" s="89"/>
      <c r="F122" s="89"/>
      <c r="I122" s="89" t="s">
        <v>129</v>
      </c>
    </row>
    <row r="123" spans="1:9" x14ac:dyDescent="0.35">
      <c r="A123" s="89"/>
      <c r="B123" s="89"/>
      <c r="C123" s="89"/>
      <c r="D123" s="89"/>
      <c r="E123" s="89"/>
      <c r="F123" s="89"/>
    </row>
    <row r="124" spans="1:9" x14ac:dyDescent="0.35">
      <c r="A124" s="89"/>
      <c r="B124" s="89"/>
      <c r="C124" s="89"/>
      <c r="D124" s="89"/>
      <c r="E124" s="89"/>
      <c r="F124" s="89"/>
    </row>
    <row r="125" spans="1:9" x14ac:dyDescent="0.35">
      <c r="A125" s="89"/>
      <c r="B125" s="89"/>
      <c r="C125" s="89"/>
      <c r="D125" s="89"/>
      <c r="E125" s="89"/>
      <c r="F125" s="89"/>
    </row>
    <row r="126" spans="1:9" x14ac:dyDescent="0.35">
      <c r="A126" s="89"/>
      <c r="B126" s="89"/>
      <c r="C126" s="89"/>
      <c r="D126" s="89"/>
      <c r="E126" s="89"/>
      <c r="F126" s="89"/>
    </row>
    <row r="127" spans="1:9" x14ac:dyDescent="0.35">
      <c r="A127" s="89"/>
      <c r="B127" s="89"/>
      <c r="C127" s="89"/>
      <c r="D127" s="89"/>
      <c r="E127" s="89"/>
      <c r="F127" s="89"/>
    </row>
    <row r="128" spans="1:9" x14ac:dyDescent="0.35">
      <c r="A128" s="89"/>
      <c r="B128" s="89"/>
      <c r="C128" s="89"/>
      <c r="D128" s="89"/>
      <c r="E128" s="89"/>
      <c r="F128" s="89"/>
    </row>
    <row r="129" spans="1:6" x14ac:dyDescent="0.35">
      <c r="A129" s="89"/>
      <c r="B129" s="89"/>
      <c r="C129" s="89"/>
      <c r="D129" s="89"/>
      <c r="E129" s="89"/>
      <c r="F129" s="89"/>
    </row>
    <row r="130" spans="1:6" x14ac:dyDescent="0.35">
      <c r="A130" s="89"/>
      <c r="B130" s="89"/>
      <c r="C130" s="89"/>
      <c r="D130" s="89"/>
      <c r="E130" s="89"/>
      <c r="F130" s="89"/>
    </row>
    <row r="131" spans="1:6" x14ac:dyDescent="0.35">
      <c r="A131" s="89"/>
      <c r="B131" s="89"/>
      <c r="C131" s="89"/>
      <c r="D131" s="89"/>
      <c r="E131" s="89"/>
      <c r="F131" s="89"/>
    </row>
    <row r="132" spans="1:6" x14ac:dyDescent="0.35">
      <c r="A132" s="89"/>
      <c r="B132" s="89"/>
      <c r="C132" s="89"/>
      <c r="D132" s="89"/>
      <c r="E132" s="89"/>
      <c r="F132" s="89"/>
    </row>
    <row r="133" spans="1:6" x14ac:dyDescent="0.35">
      <c r="A133" s="89"/>
      <c r="B133" s="89"/>
      <c r="C133" s="89"/>
      <c r="D133" s="89"/>
      <c r="E133" s="89"/>
      <c r="F133" s="89"/>
    </row>
  </sheetData>
  <sheetProtection algorithmName="SHA-512" hashValue="OmqMtGXWGoHWyiK7Xtuiz/tVZMrp3DdTwnNB/6X7IPhwESZMNFn4J1ykrojB2NSCO/aB+oydioLD+OpFsCDvHw==" saltValue="pVlh1Jz9oy2ny712XTNEAg==" spinCount="100000" sheet="1" objects="1" scenarios="1"/>
  <mergeCells count="8">
    <mergeCell ref="B1:F1"/>
    <mergeCell ref="B92:D92"/>
    <mergeCell ref="B97:C97"/>
    <mergeCell ref="B96:C96"/>
    <mergeCell ref="B95:C95"/>
    <mergeCell ref="B94:C94"/>
    <mergeCell ref="B93:C93"/>
    <mergeCell ref="B2:D2"/>
  </mergeCells>
  <phoneticPr fontId="15" type="noConversion"/>
  <dataValidations count="1">
    <dataValidation type="list" allowBlank="1" showInputMessage="1" showErrorMessage="1" sqref="E11:E13 E6 E19:E22 E27 E40:E45 E36 E32:E34 E29:E30 E49:E50 E52:E56 E61 E78:E80 E63 E67 E70:E73 E86:E88" xr:uid="{F6776A4C-322C-4E27-8561-B52E19223963}">
      <formula1>$I$120:$I$122</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7685-8ADD-468C-8B26-79933230D438}">
  <dimension ref="A1:L98"/>
  <sheetViews>
    <sheetView topLeftCell="C1" zoomScale="120" zoomScaleNormal="120" workbookViewId="0">
      <selection activeCell="G9" sqref="G9"/>
    </sheetView>
  </sheetViews>
  <sheetFormatPr defaultColWidth="8.7265625" defaultRowHeight="14.5" x14ac:dyDescent="0.35"/>
  <cols>
    <col min="2" max="2" width="15.7265625" customWidth="1"/>
    <col min="3" max="3" width="56.26953125" customWidth="1"/>
    <col min="5" max="5" width="2.7265625" customWidth="1"/>
    <col min="6" max="6" width="84.453125" customWidth="1"/>
    <col min="7" max="8" width="5.7265625" customWidth="1"/>
    <col min="9" max="9" width="12.26953125" customWidth="1"/>
    <col min="10" max="10" width="8.26953125" customWidth="1"/>
    <col min="12" max="12" width="10.26953125" customWidth="1"/>
  </cols>
  <sheetData>
    <row r="1" spans="1:12" ht="29" x14ac:dyDescent="0.35">
      <c r="I1" s="27" t="s">
        <v>130</v>
      </c>
      <c r="J1" s="27" t="s">
        <v>131</v>
      </c>
      <c r="K1" s="36" t="s">
        <v>132</v>
      </c>
      <c r="L1" s="36" t="s">
        <v>133</v>
      </c>
    </row>
    <row r="2" spans="1:12" ht="21" x14ac:dyDescent="0.5">
      <c r="A2" s="26"/>
      <c r="B2" s="25" t="s">
        <v>134</v>
      </c>
      <c r="C2" s="19" t="s">
        <v>135</v>
      </c>
      <c r="F2" s="20"/>
      <c r="G2" s="31"/>
      <c r="H2" s="31"/>
      <c r="I2" s="50"/>
      <c r="J2" s="51"/>
      <c r="K2" s="39">
        <f>D3</f>
        <v>0</v>
      </c>
      <c r="L2" s="40" t="e">
        <f>K2/K$15</f>
        <v>#REF!</v>
      </c>
    </row>
    <row r="3" spans="1:12" ht="18.5" x14ac:dyDescent="0.45">
      <c r="C3" t="s">
        <v>136</v>
      </c>
      <c r="F3" s="47"/>
      <c r="G3" s="31"/>
      <c r="H3" s="31"/>
      <c r="I3" s="50"/>
      <c r="J3" s="43">
        <v>1.2</v>
      </c>
      <c r="K3" s="39" t="e">
        <f>D11</f>
        <v>#REF!</v>
      </c>
      <c r="L3" s="40" t="e">
        <f>K3/K$15</f>
        <v>#REF!</v>
      </c>
    </row>
    <row r="4" spans="1:12" ht="18.5" x14ac:dyDescent="0.45">
      <c r="C4" s="34"/>
      <c r="F4" s="47"/>
      <c r="G4" s="31"/>
      <c r="H4" s="31"/>
      <c r="I4" s="50"/>
      <c r="J4" s="51"/>
      <c r="K4" s="39" t="e">
        <f>SUM(G5:G8)</f>
        <v>#REF!</v>
      </c>
      <c r="L4" s="40" t="e">
        <f>K4/K$15</f>
        <v>#REF!</v>
      </c>
    </row>
    <row r="5" spans="1:12" ht="22.5" customHeight="1" x14ac:dyDescent="0.35">
      <c r="A5" s="26"/>
      <c r="B5" s="25" t="s">
        <v>134</v>
      </c>
      <c r="C5" s="21" t="s">
        <v>137</v>
      </c>
      <c r="F5" s="48"/>
      <c r="G5" s="30" t="e">
        <f>D24</f>
        <v>#REF!</v>
      </c>
      <c r="H5" s="42" t="e">
        <f>G5/(SUM(G$5:G$8))</f>
        <v>#REF!</v>
      </c>
      <c r="I5" s="55">
        <v>0.52500000000000002</v>
      </c>
      <c r="J5" s="52"/>
      <c r="K5" s="54"/>
      <c r="L5" s="54"/>
    </row>
    <row r="6" spans="1:12" ht="15.5" x14ac:dyDescent="0.35">
      <c r="A6" s="24" t="s">
        <v>138</v>
      </c>
      <c r="B6" s="28" t="e">
        <f>SUMIF(#REF!,A6,#REF!)</f>
        <v>#REF!</v>
      </c>
      <c r="C6" s="34"/>
      <c r="F6" s="48"/>
      <c r="G6" s="30" t="e">
        <f>D31</f>
        <v>#REF!</v>
      </c>
      <c r="H6" s="42" t="e">
        <f t="shared" ref="H6:H7" si="0">G6/(SUM(G$5:G$8))</f>
        <v>#REF!</v>
      </c>
      <c r="I6" s="44">
        <v>0.3</v>
      </c>
      <c r="J6" s="52"/>
      <c r="K6" s="54"/>
      <c r="L6" s="54"/>
    </row>
    <row r="7" spans="1:12" ht="15.5" x14ac:dyDescent="0.35">
      <c r="A7" s="24" t="s">
        <v>139</v>
      </c>
      <c r="B7" s="28" t="e">
        <f>SUMIF(#REF!,A7,#REF!)</f>
        <v>#REF!</v>
      </c>
      <c r="C7" s="34"/>
      <c r="F7" s="48"/>
      <c r="G7" s="30" t="e">
        <f>D41</f>
        <v>#REF!</v>
      </c>
      <c r="H7" s="42" t="e">
        <f t="shared" si="0"/>
        <v>#REF!</v>
      </c>
      <c r="I7" s="44">
        <v>0.5</v>
      </c>
      <c r="J7" s="52"/>
      <c r="K7" s="54"/>
      <c r="L7" s="54"/>
    </row>
    <row r="8" spans="1:12" x14ac:dyDescent="0.35">
      <c r="A8" s="24" t="s">
        <v>140</v>
      </c>
      <c r="B8" s="28" t="e">
        <f>SUMIF(#REF!,A8,#REF!)</f>
        <v>#REF!</v>
      </c>
      <c r="C8" s="34"/>
      <c r="F8" s="30"/>
      <c r="G8" s="42" t="e">
        <f>F8/(SUM(G$5:G$7))</f>
        <v>#REF!</v>
      </c>
      <c r="H8" s="44">
        <v>0.3</v>
      </c>
      <c r="I8" s="52"/>
      <c r="J8" s="54"/>
      <c r="K8" s="54"/>
    </row>
    <row r="9" spans="1:12" ht="18.5" x14ac:dyDescent="0.45">
      <c r="A9" s="24" t="s">
        <v>141</v>
      </c>
      <c r="B9" s="28" t="e">
        <f>SUMIF(#REF!,A9,#REF!)</f>
        <v>#REF!</v>
      </c>
      <c r="C9" s="34"/>
      <c r="F9" s="47"/>
      <c r="G9" s="31"/>
      <c r="H9" s="31"/>
      <c r="I9" s="53"/>
      <c r="J9" s="43">
        <v>2.88</v>
      </c>
      <c r="K9" s="39" t="e">
        <f>D67</f>
        <v>#REF!</v>
      </c>
      <c r="L9" s="40" t="e">
        <f>K9/K$15</f>
        <v>#REF!</v>
      </c>
    </row>
    <row r="10" spans="1:12" ht="21" x14ac:dyDescent="0.5">
      <c r="A10" s="24" t="s">
        <v>142</v>
      </c>
      <c r="B10" s="28">
        <v>1.2</v>
      </c>
      <c r="F10" s="20"/>
      <c r="G10" s="31"/>
      <c r="H10" s="31"/>
      <c r="I10" s="53"/>
      <c r="J10" s="43">
        <v>3</v>
      </c>
      <c r="K10" s="39" t="e">
        <f>D75</f>
        <v>#REF!</v>
      </c>
      <c r="L10" s="40" t="e">
        <f>K10/K$15</f>
        <v>#REF!</v>
      </c>
    </row>
    <row r="11" spans="1:12" ht="21" x14ac:dyDescent="0.5">
      <c r="C11" s="34" t="s">
        <v>143</v>
      </c>
      <c r="D11" t="e">
        <f>(SUM(B6:B9)*B10)</f>
        <v>#REF!</v>
      </c>
      <c r="F11" s="20"/>
      <c r="G11" s="37">
        <f>B78*B79</f>
        <v>21</v>
      </c>
      <c r="H11" s="38" t="e">
        <f>G11/K$15</f>
        <v>#REF!</v>
      </c>
      <c r="I11" s="44">
        <v>2.1</v>
      </c>
      <c r="J11" s="52"/>
      <c r="K11" s="39" t="e">
        <f>SUM(G11:G14)</f>
        <v>#REF!</v>
      </c>
      <c r="L11" s="40" t="e">
        <f>K11/K$15</f>
        <v>#REF!</v>
      </c>
    </row>
    <row r="12" spans="1:12" ht="15.5" x14ac:dyDescent="0.35">
      <c r="F12" s="49"/>
      <c r="G12" s="30" t="e">
        <f>D90</f>
        <v>#REF!</v>
      </c>
      <c r="H12" s="46" t="e">
        <f>G12/K$15</f>
        <v>#REF!</v>
      </c>
      <c r="I12" s="45">
        <v>0.45</v>
      </c>
      <c r="J12" s="52"/>
      <c r="K12" s="54"/>
      <c r="L12" s="54"/>
    </row>
    <row r="13" spans="1:12" ht="21" x14ac:dyDescent="0.35">
      <c r="A13" s="26"/>
      <c r="B13" s="25" t="s">
        <v>134</v>
      </c>
      <c r="C13" s="21" t="s">
        <v>144</v>
      </c>
      <c r="F13" s="49"/>
      <c r="G13" s="30"/>
      <c r="H13" s="42"/>
      <c r="I13" s="52"/>
      <c r="J13" s="52"/>
      <c r="K13" s="54"/>
      <c r="L13" s="54"/>
    </row>
    <row r="14" spans="1:12" ht="18.5" x14ac:dyDescent="0.35">
      <c r="C14" s="22"/>
      <c r="F14" s="49"/>
      <c r="G14" s="30"/>
      <c r="H14" s="42"/>
      <c r="I14" s="52"/>
      <c r="J14" s="52"/>
      <c r="K14" s="54"/>
      <c r="L14" s="54"/>
    </row>
    <row r="15" spans="1:12" x14ac:dyDescent="0.35">
      <c r="A15" s="18" t="s">
        <v>145</v>
      </c>
      <c r="B15" s="28" t="e">
        <f>SUMIF(#REF!,A15,#REF!)</f>
        <v>#REF!</v>
      </c>
      <c r="I15" s="51"/>
      <c r="J15" s="51"/>
      <c r="K15" s="39" t="e">
        <f>SUM(K2:K14)</f>
        <v>#REF!</v>
      </c>
      <c r="L15" s="41">
        <v>1</v>
      </c>
    </row>
    <row r="16" spans="1:12" x14ac:dyDescent="0.35">
      <c r="A16" s="18" t="s">
        <v>146</v>
      </c>
      <c r="B16" s="28" t="e">
        <f>SUMIF(#REF!,A16,#REF!)</f>
        <v>#REF!</v>
      </c>
    </row>
    <row r="17" spans="1:4" x14ac:dyDescent="0.35">
      <c r="A17" s="18" t="s">
        <v>147</v>
      </c>
      <c r="B17" s="28" t="e">
        <f>SUMIF(#REF!,A17,#REF!)</f>
        <v>#REF!</v>
      </c>
    </row>
    <row r="18" spans="1:4" x14ac:dyDescent="0.35">
      <c r="A18" s="18" t="s">
        <v>148</v>
      </c>
      <c r="B18" s="28" t="e">
        <f>SUMIF(#REF!,A18,#REF!)</f>
        <v>#REF!</v>
      </c>
    </row>
    <row r="19" spans="1:4" x14ac:dyDescent="0.35">
      <c r="A19" s="18" t="s">
        <v>149</v>
      </c>
      <c r="B19" s="28" t="e">
        <f>SUMIF(#REF!,A19,#REF!)</f>
        <v>#REF!</v>
      </c>
    </row>
    <row r="20" spans="1:4" x14ac:dyDescent="0.35">
      <c r="A20" s="18" t="s">
        <v>150</v>
      </c>
      <c r="B20" s="28" t="e">
        <f>SUMIF(#REF!,A20,#REF!)</f>
        <v>#REF!</v>
      </c>
    </row>
    <row r="21" spans="1:4" x14ac:dyDescent="0.35">
      <c r="A21" s="18" t="s">
        <v>151</v>
      </c>
      <c r="B21" s="28" t="e">
        <f>SUMIF(#REF!,A21,#REF!)</f>
        <v>#REF!</v>
      </c>
    </row>
    <row r="22" spans="1:4" x14ac:dyDescent="0.35">
      <c r="A22" s="18" t="s">
        <v>152</v>
      </c>
      <c r="B22" s="28" t="e">
        <f>SUMIF(#REF!,A22,#REF!)</f>
        <v>#REF!</v>
      </c>
    </row>
    <row r="23" spans="1:4" x14ac:dyDescent="0.35">
      <c r="A23" s="24" t="s">
        <v>142</v>
      </c>
      <c r="B23" s="28">
        <v>0.52500000000000002</v>
      </c>
    </row>
    <row r="24" spans="1:4" x14ac:dyDescent="0.35">
      <c r="C24" s="34" t="s">
        <v>143</v>
      </c>
      <c r="D24" t="e">
        <f>(SUM(B15:B22)*B23)</f>
        <v>#REF!</v>
      </c>
    </row>
    <row r="26" spans="1:4" ht="18.5" x14ac:dyDescent="0.35">
      <c r="C26" s="22"/>
    </row>
    <row r="27" spans="1:4" x14ac:dyDescent="0.35">
      <c r="A27" s="18" t="s">
        <v>153</v>
      </c>
      <c r="B27" s="28" t="e">
        <f>SUMIF(#REF!,A27,#REF!)</f>
        <v>#REF!</v>
      </c>
    </row>
    <row r="28" spans="1:4" x14ac:dyDescent="0.35">
      <c r="A28" s="18" t="s">
        <v>154</v>
      </c>
      <c r="B28" s="28" t="e">
        <f>SUMIF(#REF!,A28,#REF!)</f>
        <v>#REF!</v>
      </c>
    </row>
    <row r="29" spans="1:4" x14ac:dyDescent="0.35">
      <c r="A29" s="18" t="s">
        <v>155</v>
      </c>
      <c r="B29" s="28" t="e">
        <f>SUMIF(#REF!,A29,#REF!)</f>
        <v>#REF!</v>
      </c>
    </row>
    <row r="30" spans="1:4" x14ac:dyDescent="0.35">
      <c r="A30" s="24" t="s">
        <v>142</v>
      </c>
      <c r="B30" s="28">
        <v>0.3</v>
      </c>
    </row>
    <row r="31" spans="1:4" x14ac:dyDescent="0.35">
      <c r="C31" s="34" t="s">
        <v>143</v>
      </c>
      <c r="D31" t="e">
        <f>(SUM(B27:B29)*B30)</f>
        <v>#REF!</v>
      </c>
    </row>
    <row r="33" spans="1:4" ht="18.5" x14ac:dyDescent="0.35">
      <c r="C33" s="22"/>
    </row>
    <row r="34" spans="1:4" x14ac:dyDescent="0.35">
      <c r="A34" s="18" t="s">
        <v>156</v>
      </c>
      <c r="B34" s="28" t="e">
        <f>SUMIF(#REF!,A34,#REF!)</f>
        <v>#REF!</v>
      </c>
    </row>
    <row r="35" spans="1:4" x14ac:dyDescent="0.35">
      <c r="A35" s="18" t="s">
        <v>157</v>
      </c>
      <c r="B35" s="28" t="e">
        <f>SUMIF(#REF!,A35,#REF!)</f>
        <v>#REF!</v>
      </c>
    </row>
    <row r="36" spans="1:4" x14ac:dyDescent="0.35">
      <c r="A36" s="18" t="s">
        <v>158</v>
      </c>
      <c r="B36" s="28" t="e">
        <f>SUMIF(#REF!,A36,#REF!)</f>
        <v>#REF!</v>
      </c>
    </row>
    <row r="37" spans="1:4" x14ac:dyDescent="0.35">
      <c r="A37" s="18" t="s">
        <v>159</v>
      </c>
      <c r="B37" s="28" t="e">
        <f>SUMIF(#REF!,A37,#REF!)</f>
        <v>#REF!</v>
      </c>
    </row>
    <row r="38" spans="1:4" x14ac:dyDescent="0.35">
      <c r="A38" s="18" t="s">
        <v>160</v>
      </c>
      <c r="B38" s="28" t="e">
        <f>SUMIF(#REF!,A38,#REF!)</f>
        <v>#REF!</v>
      </c>
    </row>
    <row r="39" spans="1:4" x14ac:dyDescent="0.35">
      <c r="A39" s="18" t="s">
        <v>161</v>
      </c>
      <c r="B39" s="28" t="e">
        <f>SUMIF(#REF!,A39,#REF!)</f>
        <v>#REF!</v>
      </c>
    </row>
    <row r="40" spans="1:4" x14ac:dyDescent="0.35">
      <c r="A40" s="24" t="s">
        <v>142</v>
      </c>
      <c r="B40" s="28">
        <v>0.5</v>
      </c>
    </row>
    <row r="41" spans="1:4" x14ac:dyDescent="0.35">
      <c r="C41" s="34" t="s">
        <v>143</v>
      </c>
      <c r="D41" t="e">
        <f>(SUM(B34:B39)*B40)</f>
        <v>#REF!</v>
      </c>
    </row>
    <row r="43" spans="1:4" ht="18.5" x14ac:dyDescent="0.35">
      <c r="C43" s="23"/>
    </row>
    <row r="44" spans="1:4" x14ac:dyDescent="0.35">
      <c r="A44" s="18" t="s">
        <v>162</v>
      </c>
      <c r="B44" s="28" t="e">
        <f>SUMIF(#REF!,A44,#REF!)</f>
        <v>#REF!</v>
      </c>
    </row>
    <row r="45" spans="1:4" x14ac:dyDescent="0.35">
      <c r="A45" s="18" t="s">
        <v>163</v>
      </c>
      <c r="B45" s="28" t="e">
        <f>SUMIF(#REF!,A45,#REF!)</f>
        <v>#REF!</v>
      </c>
    </row>
    <row r="46" spans="1:4" x14ac:dyDescent="0.35">
      <c r="A46" s="18" t="s">
        <v>164</v>
      </c>
      <c r="B46" s="28" t="e">
        <f>SUMIF(#REF!,A46,#REF!)</f>
        <v>#REF!</v>
      </c>
    </row>
    <row r="47" spans="1:4" x14ac:dyDescent="0.35">
      <c r="A47" s="18" t="s">
        <v>165</v>
      </c>
      <c r="B47" s="28" t="e">
        <f>SUMIF(#REF!,A47,#REF!)</f>
        <v>#REF!</v>
      </c>
    </row>
    <row r="48" spans="1:4" x14ac:dyDescent="0.35">
      <c r="A48" s="18" t="s">
        <v>166</v>
      </c>
      <c r="B48" s="28" t="e">
        <f>SUMIF(#REF!,A48,#REF!)</f>
        <v>#REF!</v>
      </c>
    </row>
    <row r="49" spans="1:4" x14ac:dyDescent="0.35">
      <c r="A49" s="18" t="s">
        <v>167</v>
      </c>
      <c r="B49" s="28" t="e">
        <f>SUMIF(#REF!,A49,#REF!)</f>
        <v>#REF!</v>
      </c>
    </row>
    <row r="50" spans="1:4" x14ac:dyDescent="0.35">
      <c r="A50" s="18" t="s">
        <v>168</v>
      </c>
      <c r="B50" s="28" t="e">
        <f>SUMIF(#REF!,A50,#REF!)</f>
        <v>#REF!</v>
      </c>
    </row>
    <row r="51" spans="1:4" x14ac:dyDescent="0.35">
      <c r="A51" s="18" t="s">
        <v>169</v>
      </c>
      <c r="B51" s="28" t="e">
        <f>SUMIF(#REF!,A51,#REF!)</f>
        <v>#REF!</v>
      </c>
    </row>
    <row r="52" spans="1:4" x14ac:dyDescent="0.35">
      <c r="A52" s="18" t="s">
        <v>170</v>
      </c>
      <c r="B52" s="28" t="e">
        <f>SUMIF(#REF!,A52,#REF!)</f>
        <v>#REF!</v>
      </c>
    </row>
    <row r="53" spans="1:4" x14ac:dyDescent="0.35">
      <c r="A53" s="18" t="s">
        <v>171</v>
      </c>
      <c r="B53" s="28" t="e">
        <f>SUMIF(#REF!,A53,#REF!)</f>
        <v>#REF!</v>
      </c>
    </row>
    <row r="54" spans="1:4" x14ac:dyDescent="0.35">
      <c r="A54" s="18" t="s">
        <v>172</v>
      </c>
      <c r="B54" s="28" t="e">
        <f>SUMIF(#REF!,A54,#REF!)</f>
        <v>#REF!</v>
      </c>
    </row>
    <row r="55" spans="1:4" x14ac:dyDescent="0.35">
      <c r="A55" s="18" t="s">
        <v>173</v>
      </c>
      <c r="B55" s="28" t="e">
        <f>SUMIF(#REF!,A55,#REF!)</f>
        <v>#REF!</v>
      </c>
    </row>
    <row r="56" spans="1:4" x14ac:dyDescent="0.35">
      <c r="A56" s="18" t="s">
        <v>174</v>
      </c>
      <c r="B56" s="28" t="e">
        <f>SUMIF(#REF!,A56,#REF!)</f>
        <v>#REF!</v>
      </c>
    </row>
    <row r="57" spans="1:4" x14ac:dyDescent="0.35">
      <c r="A57" s="24" t="s">
        <v>142</v>
      </c>
      <c r="B57" s="28">
        <v>0.3</v>
      </c>
    </row>
    <row r="58" spans="1:4" x14ac:dyDescent="0.35">
      <c r="C58" s="34" t="s">
        <v>143</v>
      </c>
      <c r="D58" t="e">
        <f>(SUM(B44:B56)*B57)</f>
        <v>#REF!</v>
      </c>
    </row>
    <row r="60" spans="1:4" ht="21" x14ac:dyDescent="0.35">
      <c r="A60" s="26"/>
      <c r="B60" s="25" t="s">
        <v>134</v>
      </c>
      <c r="C60" s="21" t="s">
        <v>175</v>
      </c>
    </row>
    <row r="61" spans="1:4" x14ac:dyDescent="0.35">
      <c r="A61" s="18" t="s">
        <v>176</v>
      </c>
      <c r="B61" s="28" t="e">
        <f>SUMIF(#REF!,A61,#REF!)</f>
        <v>#REF!</v>
      </c>
    </row>
    <row r="62" spans="1:4" x14ac:dyDescent="0.35">
      <c r="A62" s="18" t="s">
        <v>177</v>
      </c>
      <c r="B62" s="28" t="e">
        <f>SUMIF(#REF!,A62,#REF!)</f>
        <v>#REF!</v>
      </c>
    </row>
    <row r="63" spans="1:4" x14ac:dyDescent="0.35">
      <c r="A63" s="18" t="s">
        <v>178</v>
      </c>
      <c r="B63" s="28" t="e">
        <f>SUMIF(#REF!,A63,#REF!)</f>
        <v>#REF!</v>
      </c>
    </row>
    <row r="64" spans="1:4" x14ac:dyDescent="0.35">
      <c r="A64" s="18" t="s">
        <v>179</v>
      </c>
      <c r="B64" s="28" t="e">
        <f>SUMIF(#REF!,A64,#REF!)</f>
        <v>#REF!</v>
      </c>
    </row>
    <row r="65" spans="1:4" x14ac:dyDescent="0.35">
      <c r="A65" s="18" t="s">
        <v>180</v>
      </c>
      <c r="B65" s="28" t="e">
        <f>SUMIF(#REF!,A65,#REF!)</f>
        <v>#REF!</v>
      </c>
    </row>
    <row r="66" spans="1:4" x14ac:dyDescent="0.35">
      <c r="A66" s="24" t="s">
        <v>142</v>
      </c>
      <c r="B66" s="28">
        <v>2.88</v>
      </c>
    </row>
    <row r="67" spans="1:4" x14ac:dyDescent="0.35">
      <c r="C67" s="34" t="s">
        <v>143</v>
      </c>
      <c r="D67" t="e">
        <f>(SUM(B61:B65)*B66)</f>
        <v>#REF!</v>
      </c>
    </row>
    <row r="69" spans="1:4" ht="42" x14ac:dyDescent="0.35">
      <c r="A69" s="26"/>
      <c r="B69" s="25" t="s">
        <v>134</v>
      </c>
      <c r="C69" s="19" t="s">
        <v>181</v>
      </c>
    </row>
    <row r="70" spans="1:4" x14ac:dyDescent="0.35">
      <c r="A70" s="18" t="s">
        <v>182</v>
      </c>
      <c r="B70" s="28" t="e">
        <f>SUMIF(#REF!,A70,#REF!)</f>
        <v>#REF!</v>
      </c>
    </row>
    <row r="71" spans="1:4" x14ac:dyDescent="0.35">
      <c r="A71" s="18" t="s">
        <v>183</v>
      </c>
      <c r="B71" s="28" t="e">
        <f>SUMIF(#REF!,A71,#REF!)</f>
        <v>#REF!</v>
      </c>
    </row>
    <row r="72" spans="1:4" x14ac:dyDescent="0.35">
      <c r="A72" s="18" t="s">
        <v>184</v>
      </c>
      <c r="B72" s="28" t="e">
        <f>SUMIF(#REF!,A72,#REF!)</f>
        <v>#REF!</v>
      </c>
    </row>
    <row r="73" spans="1:4" x14ac:dyDescent="0.35">
      <c r="A73" s="18" t="s">
        <v>185</v>
      </c>
      <c r="B73" s="28" t="e">
        <f>SUMIF(#REF!,A73,#REF!)</f>
        <v>#REF!</v>
      </c>
    </row>
    <row r="74" spans="1:4" x14ac:dyDescent="0.35">
      <c r="A74" s="24" t="s">
        <v>142</v>
      </c>
      <c r="B74" s="28">
        <v>3</v>
      </c>
    </row>
    <row r="75" spans="1:4" x14ac:dyDescent="0.35">
      <c r="C75" s="34" t="s">
        <v>143</v>
      </c>
      <c r="D75" t="e">
        <f>(SUM(B70:B73)*B74)</f>
        <v>#REF!</v>
      </c>
    </row>
    <row r="77" spans="1:4" ht="21" x14ac:dyDescent="0.35">
      <c r="A77" s="26"/>
      <c r="B77" s="25" t="s">
        <v>134</v>
      </c>
      <c r="C77" s="19" t="s">
        <v>186</v>
      </c>
    </row>
    <row r="78" spans="1:4" x14ac:dyDescent="0.35">
      <c r="A78" t="s">
        <v>187</v>
      </c>
      <c r="B78" s="28">
        <v>10</v>
      </c>
    </row>
    <row r="79" spans="1:4" x14ac:dyDescent="0.35">
      <c r="A79" t="s">
        <v>142</v>
      </c>
      <c r="B79">
        <v>2.1</v>
      </c>
    </row>
    <row r="80" spans="1:4" x14ac:dyDescent="0.35">
      <c r="C80" t="s">
        <v>143</v>
      </c>
      <c r="D80">
        <f>B79*B78</f>
        <v>21</v>
      </c>
    </row>
    <row r="82" spans="1:4" ht="18.5" x14ac:dyDescent="0.35">
      <c r="C82" s="23" t="s">
        <v>188</v>
      </c>
    </row>
    <row r="83" spans="1:4" x14ac:dyDescent="0.35">
      <c r="A83" s="24" t="s">
        <v>189</v>
      </c>
      <c r="B83" s="28" t="e">
        <f>SUMIF(#REF!,A83,#REF!)</f>
        <v>#REF!</v>
      </c>
    </row>
    <row r="84" spans="1:4" x14ac:dyDescent="0.35">
      <c r="A84" s="24" t="s">
        <v>190</v>
      </c>
      <c r="B84" s="28" t="e">
        <f>SUMIF(#REF!,A84,#REF!)</f>
        <v>#REF!</v>
      </c>
    </row>
    <row r="85" spans="1:4" x14ac:dyDescent="0.35">
      <c r="A85" s="24" t="s">
        <v>191</v>
      </c>
      <c r="B85" s="28" t="e">
        <f>SUMIF(#REF!,A85,#REF!)</f>
        <v>#REF!</v>
      </c>
    </row>
    <row r="86" spans="1:4" x14ac:dyDescent="0.35">
      <c r="A86" s="24" t="s">
        <v>192</v>
      </c>
      <c r="B86" s="28" t="e">
        <f>SUMIF(#REF!,A86,#REF!)</f>
        <v>#REF!</v>
      </c>
    </row>
    <row r="87" spans="1:4" x14ac:dyDescent="0.35">
      <c r="A87" s="24" t="s">
        <v>193</v>
      </c>
      <c r="B87" s="28" t="e">
        <f>SUMIF(#REF!,A87,#REF!)</f>
        <v>#REF!</v>
      </c>
    </row>
    <row r="88" spans="1:4" x14ac:dyDescent="0.35">
      <c r="A88" s="24" t="s">
        <v>194</v>
      </c>
      <c r="B88" s="28" t="e">
        <f>SUMIF(#REF!,A88,#REF!)</f>
        <v>#REF!</v>
      </c>
    </row>
    <row r="89" spans="1:4" x14ac:dyDescent="0.35">
      <c r="A89" s="24" t="s">
        <v>142</v>
      </c>
      <c r="B89" s="28">
        <v>0.45</v>
      </c>
    </row>
    <row r="90" spans="1:4" x14ac:dyDescent="0.35">
      <c r="C90" s="34" t="s">
        <v>143</v>
      </c>
      <c r="D90" t="e">
        <f>(SUM(B83:B88))*B89</f>
        <v>#REF!</v>
      </c>
    </row>
    <row r="92" spans="1:4" ht="18.5" x14ac:dyDescent="0.35">
      <c r="C92" s="23" t="s">
        <v>195</v>
      </c>
    </row>
    <row r="93" spans="1:4" x14ac:dyDescent="0.35">
      <c r="C93" t="s">
        <v>136</v>
      </c>
    </row>
    <row r="95" spans="1:4" ht="18.5" x14ac:dyDescent="0.35">
      <c r="C95" s="23" t="s">
        <v>196</v>
      </c>
    </row>
    <row r="96" spans="1:4" x14ac:dyDescent="0.35">
      <c r="C96" t="s">
        <v>136</v>
      </c>
    </row>
    <row r="98" spans="3:4" x14ac:dyDescent="0.35">
      <c r="C98" s="29" t="s">
        <v>197</v>
      </c>
      <c r="D98" t="e">
        <f>SUM(D3:D95)</f>
        <v>#REF!</v>
      </c>
    </row>
  </sheetData>
  <phoneticPr fontId="15"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604D-E247-4C15-B09A-91CEEEAC4BBE}">
  <dimension ref="B1:H60"/>
  <sheetViews>
    <sheetView workbookViewId="0">
      <selection activeCell="B10" sqref="B5:B10"/>
    </sheetView>
  </sheetViews>
  <sheetFormatPr defaultColWidth="8.7265625" defaultRowHeight="14.5" x14ac:dyDescent="0.35"/>
  <cols>
    <col min="1" max="1" width="2.7265625" customWidth="1"/>
    <col min="2" max="2" width="65.26953125" customWidth="1"/>
    <col min="3" max="4" width="14.26953125" bestFit="1" customWidth="1"/>
    <col min="5" max="5" width="12.453125" bestFit="1" customWidth="1"/>
    <col min="6" max="6" width="14.26953125" bestFit="1" customWidth="1"/>
    <col min="7" max="7" width="1.7265625" customWidth="1"/>
  </cols>
  <sheetData>
    <row r="1" spans="2:8" x14ac:dyDescent="0.35">
      <c r="B1" t="s">
        <v>198</v>
      </c>
    </row>
    <row r="2" spans="2:8" x14ac:dyDescent="0.35">
      <c r="B2" s="65" t="s">
        <v>199</v>
      </c>
      <c r="C2" s="65"/>
      <c r="D2" s="65"/>
      <c r="E2" s="65"/>
      <c r="F2" s="65"/>
      <c r="G2" s="65"/>
      <c r="H2" s="65"/>
    </row>
    <row r="3" spans="2:8" x14ac:dyDescent="0.35">
      <c r="C3" s="195" t="s">
        <v>200</v>
      </c>
      <c r="D3" s="196"/>
      <c r="E3" s="196"/>
      <c r="F3" s="197"/>
      <c r="H3" s="198" t="s">
        <v>201</v>
      </c>
    </row>
    <row r="4" spans="2:8" x14ac:dyDescent="0.35">
      <c r="B4" s="57" t="s">
        <v>202</v>
      </c>
      <c r="C4" s="28" t="s">
        <v>203</v>
      </c>
      <c r="D4" s="28" t="s">
        <v>204</v>
      </c>
      <c r="E4" s="28" t="s">
        <v>205</v>
      </c>
      <c r="F4" s="28" t="s">
        <v>206</v>
      </c>
      <c r="H4" s="198"/>
    </row>
    <row r="5" spans="2:8" ht="15.5" x14ac:dyDescent="0.35">
      <c r="B5" s="56" t="s">
        <v>207</v>
      </c>
      <c r="C5" s="28">
        <v>0</v>
      </c>
      <c r="D5" s="28">
        <v>0</v>
      </c>
      <c r="E5" s="28">
        <v>0</v>
      </c>
      <c r="F5" s="28">
        <v>0</v>
      </c>
      <c r="H5" s="28">
        <v>0</v>
      </c>
    </row>
    <row r="6" spans="2:8" ht="15.5" x14ac:dyDescent="0.35">
      <c r="B6" s="56" t="s">
        <v>208</v>
      </c>
      <c r="C6" s="28">
        <v>30</v>
      </c>
      <c r="D6" s="28">
        <v>40</v>
      </c>
      <c r="E6" s="28">
        <v>40</v>
      </c>
      <c r="F6" s="28">
        <v>48</v>
      </c>
      <c r="H6" s="28">
        <v>48</v>
      </c>
    </row>
    <row r="7" spans="2:8" ht="15.5" x14ac:dyDescent="0.35">
      <c r="B7" s="56" t="s">
        <v>209</v>
      </c>
      <c r="C7" s="28">
        <v>120</v>
      </c>
      <c r="D7" s="28">
        <v>100</v>
      </c>
      <c r="E7" s="28">
        <v>100</v>
      </c>
      <c r="F7" s="28">
        <v>120</v>
      </c>
      <c r="H7" s="28">
        <v>120</v>
      </c>
    </row>
    <row r="8" spans="2:8" ht="15.5" x14ac:dyDescent="0.35">
      <c r="B8" s="56" t="s">
        <v>210</v>
      </c>
      <c r="C8" s="28">
        <v>120</v>
      </c>
      <c r="D8" s="28">
        <v>100</v>
      </c>
      <c r="E8" s="28">
        <v>120</v>
      </c>
      <c r="F8" s="28">
        <v>144</v>
      </c>
      <c r="H8" s="28">
        <v>144</v>
      </c>
    </row>
    <row r="9" spans="2:8" ht="15.5" x14ac:dyDescent="0.35">
      <c r="B9" s="56" t="s">
        <v>211</v>
      </c>
      <c r="C9" s="28">
        <v>100</v>
      </c>
      <c r="D9" s="28">
        <v>100</v>
      </c>
      <c r="E9" s="28">
        <v>110</v>
      </c>
      <c r="F9" s="28">
        <v>120</v>
      </c>
      <c r="H9" s="28">
        <v>120</v>
      </c>
    </row>
    <row r="10" spans="2:8" ht="16" thickBot="1" x14ac:dyDescent="0.4">
      <c r="B10" s="56" t="s">
        <v>212</v>
      </c>
      <c r="C10" s="28">
        <v>35</v>
      </c>
      <c r="D10" s="28">
        <v>35</v>
      </c>
      <c r="E10" s="28">
        <v>40</v>
      </c>
      <c r="F10" s="80">
        <v>48</v>
      </c>
      <c r="H10" s="28">
        <v>48</v>
      </c>
    </row>
    <row r="11" spans="2:8" ht="15" thickBot="1" x14ac:dyDescent="0.4">
      <c r="C11" s="28">
        <f>SUM(C5:C10)</f>
        <v>405</v>
      </c>
      <c r="D11" s="28">
        <f t="shared" ref="D11:F11" si="0">SUM(D5:D10)</f>
        <v>375</v>
      </c>
      <c r="E11" s="32">
        <f t="shared" si="0"/>
        <v>410</v>
      </c>
      <c r="F11" s="84">
        <f t="shared" si="0"/>
        <v>480</v>
      </c>
      <c r="H11" s="28">
        <f>SUM(H6:H10)</f>
        <v>480</v>
      </c>
    </row>
    <row r="12" spans="2:8" ht="16" thickBot="1" x14ac:dyDescent="0.4">
      <c r="B12" s="73" t="s">
        <v>213</v>
      </c>
      <c r="C12">
        <f>RANK(C11,$C11:$F11)</f>
        <v>3</v>
      </c>
      <c r="D12">
        <f t="shared" ref="D12:F12" si="1">RANK(D11,$C11:$F11)</f>
        <v>4</v>
      </c>
      <c r="E12">
        <f t="shared" si="1"/>
        <v>2</v>
      </c>
      <c r="F12" s="78">
        <f t="shared" si="1"/>
        <v>1</v>
      </c>
    </row>
    <row r="14" spans="2:8" x14ac:dyDescent="0.35">
      <c r="B14" s="59" t="s">
        <v>214</v>
      </c>
      <c r="C14" s="33">
        <v>1000000</v>
      </c>
      <c r="D14" s="33">
        <v>1200000</v>
      </c>
      <c r="E14" s="33">
        <v>1100000</v>
      </c>
      <c r="F14" s="33">
        <v>1250000</v>
      </c>
    </row>
    <row r="16" spans="2:8" x14ac:dyDescent="0.35">
      <c r="B16" s="59" t="s">
        <v>215</v>
      </c>
      <c r="C16" s="62">
        <f t="shared" ref="C16:D16" si="2">($F11-C11)/$F11</f>
        <v>0.15625</v>
      </c>
      <c r="D16" s="62">
        <f t="shared" si="2"/>
        <v>0.21875</v>
      </c>
      <c r="E16" s="62">
        <f>($F11-E11)/$F11</f>
        <v>0.14583333333333334</v>
      </c>
      <c r="F16" s="74" t="s">
        <v>216</v>
      </c>
    </row>
    <row r="17" spans="2:8" ht="15" thickBot="1" x14ac:dyDescent="0.4"/>
    <row r="18" spans="2:8" x14ac:dyDescent="0.35">
      <c r="C18" s="67" t="s">
        <v>217</v>
      </c>
      <c r="D18" s="68"/>
      <c r="E18" s="69"/>
    </row>
    <row r="19" spans="2:8" ht="15" thickBot="1" x14ac:dyDescent="0.4">
      <c r="C19" s="70" t="s">
        <v>218</v>
      </c>
      <c r="D19" s="71"/>
      <c r="E19" s="72"/>
    </row>
    <row r="22" spans="2:8" x14ac:dyDescent="0.35">
      <c r="B22" s="66" t="s">
        <v>219</v>
      </c>
      <c r="C22" s="66"/>
      <c r="D22" s="66"/>
      <c r="E22" s="66"/>
      <c r="F22" s="66"/>
      <c r="G22" s="66"/>
      <c r="H22" s="66"/>
    </row>
    <row r="23" spans="2:8" x14ac:dyDescent="0.35">
      <c r="C23" s="195" t="s">
        <v>200</v>
      </c>
      <c r="D23" s="196"/>
      <c r="E23" s="196"/>
      <c r="F23" s="197"/>
      <c r="H23" s="198" t="s">
        <v>201</v>
      </c>
    </row>
    <row r="24" spans="2:8" x14ac:dyDescent="0.35">
      <c r="B24" s="57" t="s">
        <v>202</v>
      </c>
      <c r="C24" s="28" t="s">
        <v>203</v>
      </c>
      <c r="D24" s="28" t="s">
        <v>204</v>
      </c>
      <c r="E24" s="28" t="s">
        <v>205</v>
      </c>
      <c r="F24" s="28" t="s">
        <v>206</v>
      </c>
      <c r="H24" s="198"/>
    </row>
    <row r="25" spans="2:8" ht="15.5" x14ac:dyDescent="0.35">
      <c r="B25" s="56" t="s">
        <v>207</v>
      </c>
      <c r="C25" s="28">
        <v>0</v>
      </c>
      <c r="D25" s="28">
        <v>0</v>
      </c>
      <c r="E25" s="28">
        <v>0</v>
      </c>
      <c r="F25" s="28">
        <v>0</v>
      </c>
      <c r="H25" s="28">
        <v>0</v>
      </c>
    </row>
    <row r="26" spans="2:8" ht="15.5" x14ac:dyDescent="0.35">
      <c r="B26" s="56" t="s">
        <v>208</v>
      </c>
      <c r="C26" s="28">
        <v>30</v>
      </c>
      <c r="D26" s="28">
        <v>48</v>
      </c>
      <c r="E26" s="28">
        <v>40</v>
      </c>
      <c r="F26" s="28">
        <v>48</v>
      </c>
      <c r="H26" s="28">
        <v>48</v>
      </c>
    </row>
    <row r="27" spans="2:8" ht="15.5" x14ac:dyDescent="0.35">
      <c r="B27" s="56" t="s">
        <v>209</v>
      </c>
      <c r="C27" s="28">
        <v>120</v>
      </c>
      <c r="D27" s="28">
        <v>100</v>
      </c>
      <c r="E27" s="28">
        <v>110</v>
      </c>
      <c r="F27" s="28">
        <v>110</v>
      </c>
      <c r="H27" s="28">
        <v>120</v>
      </c>
    </row>
    <row r="28" spans="2:8" ht="15.5" x14ac:dyDescent="0.35">
      <c r="B28" s="56" t="s">
        <v>210</v>
      </c>
      <c r="C28" s="28">
        <v>110</v>
      </c>
      <c r="D28" s="28">
        <v>110</v>
      </c>
      <c r="E28" s="28">
        <v>120</v>
      </c>
      <c r="F28" s="28">
        <v>120</v>
      </c>
      <c r="H28" s="28">
        <v>144</v>
      </c>
    </row>
    <row r="29" spans="2:8" ht="15.5" x14ac:dyDescent="0.35">
      <c r="B29" s="56" t="s">
        <v>211</v>
      </c>
      <c r="C29" s="28">
        <v>100</v>
      </c>
      <c r="D29" s="28">
        <v>110</v>
      </c>
      <c r="E29" s="28">
        <v>110</v>
      </c>
      <c r="F29" s="28">
        <v>120</v>
      </c>
      <c r="H29" s="28">
        <v>120</v>
      </c>
    </row>
    <row r="30" spans="2:8" ht="15.5" x14ac:dyDescent="0.35">
      <c r="B30" s="56" t="s">
        <v>212</v>
      </c>
      <c r="C30" s="28">
        <v>35</v>
      </c>
      <c r="D30" s="28">
        <v>40</v>
      </c>
      <c r="E30" s="28">
        <v>40</v>
      </c>
      <c r="F30" s="28">
        <v>48</v>
      </c>
      <c r="H30" s="28">
        <v>48</v>
      </c>
    </row>
    <row r="31" spans="2:8" ht="15" thickBot="1" x14ac:dyDescent="0.4">
      <c r="C31" s="28">
        <f t="shared" ref="C31" si="3">SUM(C25:C30)</f>
        <v>395</v>
      </c>
      <c r="D31" s="80">
        <f t="shared" ref="D31" si="4">SUM(D25:D30)</f>
        <v>408</v>
      </c>
      <c r="E31" s="80">
        <f t="shared" ref="E31" si="5">SUM(E25:E30)</f>
        <v>420</v>
      </c>
      <c r="F31" s="80">
        <f t="shared" ref="F31" si="6">SUM(F25:F30)</f>
        <v>446</v>
      </c>
      <c r="H31" s="28">
        <f>SUM(H26:H30)</f>
        <v>480</v>
      </c>
    </row>
    <row r="32" spans="2:8" ht="16" thickBot="1" x14ac:dyDescent="0.4">
      <c r="B32" s="73" t="s">
        <v>213</v>
      </c>
      <c r="C32">
        <f>RANK(C31,$C31:$F31)</f>
        <v>4</v>
      </c>
      <c r="D32" s="81">
        <f t="shared" ref="D32" si="7">RANK(D31,$C31:$F31)</f>
        <v>3</v>
      </c>
      <c r="E32" s="82">
        <f t="shared" ref="E32" si="8">RANK(E31,$C31:$F31)</f>
        <v>2</v>
      </c>
      <c r="F32" s="83">
        <f t="shared" ref="F32" si="9">RANK(F31,$C31:$F31)</f>
        <v>1</v>
      </c>
    </row>
    <row r="34" spans="2:8" x14ac:dyDescent="0.35">
      <c r="B34" s="59" t="s">
        <v>214</v>
      </c>
      <c r="C34" s="33">
        <v>1000000</v>
      </c>
      <c r="D34" s="33">
        <v>1200000</v>
      </c>
      <c r="E34" s="75">
        <v>1100000</v>
      </c>
      <c r="F34" s="33">
        <v>1250000</v>
      </c>
    </row>
    <row r="35" spans="2:8" ht="15" thickBot="1" x14ac:dyDescent="0.4">
      <c r="E35" s="74" t="s">
        <v>216</v>
      </c>
    </row>
    <row r="36" spans="2:8" ht="15" thickBot="1" x14ac:dyDescent="0.4">
      <c r="B36" s="59" t="s">
        <v>215</v>
      </c>
      <c r="C36" s="60">
        <f t="shared" ref="C36:D36" si="10">($F31-C31)/$F31</f>
        <v>0.11434977578475336</v>
      </c>
      <c r="D36" s="63">
        <f t="shared" si="10"/>
        <v>8.520179372197309E-2</v>
      </c>
      <c r="E36" s="76">
        <f>($F31-E31)/$F31</f>
        <v>5.829596412556054E-2</v>
      </c>
      <c r="F36" s="64"/>
    </row>
    <row r="37" spans="2:8" ht="15" thickBot="1" x14ac:dyDescent="0.4"/>
    <row r="38" spans="2:8" x14ac:dyDescent="0.35">
      <c r="C38" s="67" t="s">
        <v>220</v>
      </c>
      <c r="D38" s="68"/>
      <c r="E38" s="69"/>
    </row>
    <row r="39" spans="2:8" ht="34.5" customHeight="1" thickBot="1" x14ac:dyDescent="0.4">
      <c r="C39" s="192" t="s">
        <v>221</v>
      </c>
      <c r="D39" s="193"/>
      <c r="E39" s="194"/>
      <c r="F39" s="35"/>
    </row>
    <row r="43" spans="2:8" x14ac:dyDescent="0.35">
      <c r="B43" s="85" t="s">
        <v>222</v>
      </c>
      <c r="C43" s="86"/>
      <c r="D43" s="86"/>
      <c r="E43" s="86"/>
      <c r="F43" s="86"/>
      <c r="G43" s="86"/>
      <c r="H43" s="87"/>
    </row>
    <row r="44" spans="2:8" x14ac:dyDescent="0.35">
      <c r="C44" s="199" t="s">
        <v>200</v>
      </c>
      <c r="D44" s="200"/>
      <c r="E44" s="200"/>
      <c r="F44" s="201"/>
      <c r="H44" s="202" t="s">
        <v>201</v>
      </c>
    </row>
    <row r="45" spans="2:8" x14ac:dyDescent="0.35">
      <c r="B45" s="57" t="s">
        <v>202</v>
      </c>
      <c r="C45" s="28" t="s">
        <v>203</v>
      </c>
      <c r="D45" s="28" t="s">
        <v>204</v>
      </c>
      <c r="E45" s="28" t="s">
        <v>205</v>
      </c>
      <c r="F45" s="28" t="s">
        <v>206</v>
      </c>
      <c r="H45" s="198"/>
    </row>
    <row r="46" spans="2:8" ht="15.5" x14ac:dyDescent="0.35">
      <c r="B46" s="56" t="s">
        <v>207</v>
      </c>
      <c r="C46" s="28">
        <v>0</v>
      </c>
      <c r="D46" s="28">
        <v>0</v>
      </c>
      <c r="E46" s="28">
        <v>0</v>
      </c>
      <c r="F46" s="28">
        <v>0</v>
      </c>
      <c r="H46" s="28">
        <v>0</v>
      </c>
    </row>
    <row r="47" spans="2:8" ht="15.5" x14ac:dyDescent="0.35">
      <c r="B47" s="56" t="s">
        <v>208</v>
      </c>
      <c r="C47" s="28">
        <v>30</v>
      </c>
      <c r="D47" s="28">
        <v>48</v>
      </c>
      <c r="E47" s="28">
        <v>30</v>
      </c>
      <c r="F47" s="28">
        <v>48</v>
      </c>
      <c r="H47" s="28">
        <v>48</v>
      </c>
    </row>
    <row r="48" spans="2:8" ht="15.5" x14ac:dyDescent="0.35">
      <c r="B48" s="56" t="s">
        <v>209</v>
      </c>
      <c r="C48" s="28">
        <v>120</v>
      </c>
      <c r="D48" s="28">
        <v>100</v>
      </c>
      <c r="E48" s="28">
        <v>100</v>
      </c>
      <c r="F48" s="28">
        <v>110</v>
      </c>
      <c r="H48" s="28">
        <v>120</v>
      </c>
    </row>
    <row r="49" spans="2:8" ht="15.5" x14ac:dyDescent="0.35">
      <c r="B49" s="56" t="s">
        <v>210</v>
      </c>
      <c r="C49" s="28">
        <v>110</v>
      </c>
      <c r="D49" s="28">
        <v>110</v>
      </c>
      <c r="E49" s="28">
        <v>120</v>
      </c>
      <c r="F49" s="28">
        <v>120</v>
      </c>
      <c r="H49" s="28">
        <v>144</v>
      </c>
    </row>
    <row r="50" spans="2:8" ht="15.5" x14ac:dyDescent="0.35">
      <c r="B50" s="56" t="s">
        <v>211</v>
      </c>
      <c r="C50" s="28">
        <v>100</v>
      </c>
      <c r="D50" s="28">
        <v>110</v>
      </c>
      <c r="E50" s="28">
        <v>100</v>
      </c>
      <c r="F50" s="28">
        <v>120</v>
      </c>
      <c r="H50" s="28">
        <v>120</v>
      </c>
    </row>
    <row r="51" spans="2:8" ht="15.5" x14ac:dyDescent="0.35">
      <c r="B51" s="56" t="s">
        <v>212</v>
      </c>
      <c r="C51" s="28">
        <v>35</v>
      </c>
      <c r="D51" s="28">
        <v>40</v>
      </c>
      <c r="E51" s="28">
        <v>40</v>
      </c>
      <c r="F51" s="28">
        <v>48</v>
      </c>
      <c r="H51" s="28">
        <v>48</v>
      </c>
    </row>
    <row r="52" spans="2:8" ht="15" thickBot="1" x14ac:dyDescent="0.4">
      <c r="C52" s="28">
        <f t="shared" ref="C52" si="11">SUM(C46:C51)</f>
        <v>395</v>
      </c>
      <c r="D52" s="80">
        <f t="shared" ref="D52" si="12">SUM(D46:D51)</f>
        <v>408</v>
      </c>
      <c r="E52" s="28">
        <f t="shared" ref="E52" si="13">SUM(E46:E51)</f>
        <v>390</v>
      </c>
      <c r="F52" s="80">
        <f t="shared" ref="F52" si="14">SUM(F46:F51)</f>
        <v>446</v>
      </c>
      <c r="H52" s="28">
        <f>SUM(H47:H51)</f>
        <v>480</v>
      </c>
    </row>
    <row r="53" spans="2:8" ht="16" thickBot="1" x14ac:dyDescent="0.4">
      <c r="B53" s="58" t="s">
        <v>213</v>
      </c>
      <c r="C53">
        <f>RANK(C52,$C52:$F52)</f>
        <v>3</v>
      </c>
      <c r="D53" s="78">
        <f t="shared" ref="D53" si="15">RANK(D52,$C52:$F52)</f>
        <v>2</v>
      </c>
      <c r="E53">
        <f t="shared" ref="E53" si="16">RANK(E52,$C52:$F52)</f>
        <v>4</v>
      </c>
      <c r="F53" s="78">
        <f t="shared" ref="F53" si="17">RANK(F52,$C52:$F52)</f>
        <v>1</v>
      </c>
    </row>
    <row r="55" spans="2:8" x14ac:dyDescent="0.35">
      <c r="B55" s="59" t="s">
        <v>214</v>
      </c>
      <c r="C55" s="33">
        <v>1000000</v>
      </c>
      <c r="D55" s="75">
        <v>1200000</v>
      </c>
      <c r="E55" s="79">
        <v>1100000</v>
      </c>
      <c r="F55" s="33">
        <v>1250000</v>
      </c>
    </row>
    <row r="56" spans="2:8" ht="15" thickBot="1" x14ac:dyDescent="0.4">
      <c r="D56" s="61" t="s">
        <v>216</v>
      </c>
    </row>
    <row r="57" spans="2:8" ht="15" thickBot="1" x14ac:dyDescent="0.4">
      <c r="B57" s="59" t="s">
        <v>215</v>
      </c>
      <c r="C57" s="60">
        <f t="shared" ref="C57:D57" si="18">($F52-C52)/$F52</f>
        <v>0.11434977578475336</v>
      </c>
      <c r="D57" s="77">
        <f t="shared" si="18"/>
        <v>8.520179372197309E-2</v>
      </c>
      <c r="F57" s="78"/>
    </row>
    <row r="58" spans="2:8" ht="15" thickBot="1" x14ac:dyDescent="0.4"/>
    <row r="59" spans="2:8" x14ac:dyDescent="0.35">
      <c r="C59" s="67" t="s">
        <v>223</v>
      </c>
      <c r="D59" s="68"/>
      <c r="E59" s="69"/>
    </row>
    <row r="60" spans="2:8" ht="29.25" customHeight="1" thickBot="1" x14ac:dyDescent="0.4">
      <c r="C60" s="192" t="s">
        <v>221</v>
      </c>
      <c r="D60" s="193"/>
      <c r="E60" s="194"/>
      <c r="F60" s="35"/>
    </row>
  </sheetData>
  <sheetProtection sheet="1" objects="1" scenarios="1"/>
  <mergeCells count="8">
    <mergeCell ref="C60:E60"/>
    <mergeCell ref="C3:F3"/>
    <mergeCell ref="H3:H4"/>
    <mergeCell ref="C23:F23"/>
    <mergeCell ref="H23:H24"/>
    <mergeCell ref="C39:E39"/>
    <mergeCell ref="C44:F44"/>
    <mergeCell ref="H44:H45"/>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9058-D0D1-4A5E-9CF1-0F81D2374BC3}">
  <dimension ref="A1:H40"/>
  <sheetViews>
    <sheetView workbookViewId="0">
      <selection activeCell="C2" sqref="C2"/>
    </sheetView>
  </sheetViews>
  <sheetFormatPr defaultColWidth="8.7265625" defaultRowHeight="14.5" x14ac:dyDescent="0.35"/>
  <cols>
    <col min="1" max="6" width="30.453125" style="1" customWidth="1"/>
    <col min="7" max="7" width="31.26953125" style="1" customWidth="1"/>
    <col min="8" max="8" width="27.453125" style="1" customWidth="1"/>
    <col min="9" max="16384" width="8.7265625" style="1"/>
  </cols>
  <sheetData>
    <row r="1" spans="1:8" s="2" customFormat="1" x14ac:dyDescent="0.35">
      <c r="A1" s="11" t="s">
        <v>224</v>
      </c>
      <c r="B1" s="12" t="s">
        <v>225</v>
      </c>
      <c r="C1" s="13" t="s">
        <v>226</v>
      </c>
      <c r="D1" s="13" t="s">
        <v>227</v>
      </c>
      <c r="E1" s="13" t="s">
        <v>228</v>
      </c>
      <c r="F1" s="13" t="s">
        <v>229</v>
      </c>
      <c r="G1" s="13" t="s">
        <v>230</v>
      </c>
      <c r="H1" s="13" t="s">
        <v>231</v>
      </c>
    </row>
    <row r="2" spans="1:8" ht="48" x14ac:dyDescent="0.35">
      <c r="A2" s="9" t="s">
        <v>232</v>
      </c>
      <c r="B2" s="14"/>
      <c r="C2" s="15" t="s">
        <v>233</v>
      </c>
      <c r="D2" s="14" t="s">
        <v>234</v>
      </c>
      <c r="E2" s="14" t="s">
        <v>235</v>
      </c>
      <c r="F2" s="14"/>
      <c r="G2" s="14"/>
      <c r="H2" s="14"/>
    </row>
    <row r="3" spans="1:8" ht="36" x14ac:dyDescent="0.35">
      <c r="A3" s="10" t="s">
        <v>236</v>
      </c>
      <c r="B3" s="16"/>
      <c r="C3" s="16"/>
      <c r="D3" s="16"/>
      <c r="E3" s="16"/>
      <c r="F3" s="16" t="s">
        <v>237</v>
      </c>
      <c r="G3" s="16" t="s">
        <v>238</v>
      </c>
      <c r="H3" s="16"/>
    </row>
    <row r="4" spans="1:8" ht="24" x14ac:dyDescent="0.35">
      <c r="A4" s="10" t="s">
        <v>239</v>
      </c>
      <c r="B4" s="16" t="s">
        <v>240</v>
      </c>
      <c r="C4" s="16"/>
      <c r="D4" s="16" t="s">
        <v>241</v>
      </c>
      <c r="E4" s="16"/>
      <c r="F4" s="16"/>
      <c r="G4" s="16"/>
      <c r="H4" s="16"/>
    </row>
    <row r="5" spans="1:8" ht="37.5" x14ac:dyDescent="0.25">
      <c r="A5" s="10" t="s">
        <v>242</v>
      </c>
      <c r="B5" s="16" t="s">
        <v>243</v>
      </c>
      <c r="C5" s="16"/>
      <c r="D5" s="17" t="s">
        <v>244</v>
      </c>
      <c r="E5" s="16" t="s">
        <v>245</v>
      </c>
      <c r="F5" s="16" t="s">
        <v>246</v>
      </c>
      <c r="G5" s="16" t="s">
        <v>247</v>
      </c>
      <c r="H5" s="16"/>
    </row>
    <row r="6" spans="1:8" ht="36" x14ac:dyDescent="0.35">
      <c r="A6" s="10" t="s">
        <v>248</v>
      </c>
      <c r="B6" s="16"/>
      <c r="C6" s="16"/>
      <c r="D6" s="16"/>
      <c r="E6" s="16" t="s">
        <v>249</v>
      </c>
      <c r="F6" s="16" t="s">
        <v>250</v>
      </c>
      <c r="G6" s="16" t="s">
        <v>251</v>
      </c>
      <c r="H6" s="16"/>
    </row>
    <row r="7" spans="1:8" x14ac:dyDescent="0.35">
      <c r="A7" s="10" t="s">
        <v>252</v>
      </c>
      <c r="B7" s="16" t="s">
        <v>253</v>
      </c>
      <c r="C7" s="16"/>
      <c r="D7" s="16"/>
      <c r="E7" s="16"/>
      <c r="F7" s="16"/>
      <c r="G7" s="16"/>
      <c r="H7" s="16"/>
    </row>
    <row r="8" spans="1:8" x14ac:dyDescent="0.35">
      <c r="A8" s="10" t="s">
        <v>254</v>
      </c>
      <c r="B8" s="16" t="s">
        <v>253</v>
      </c>
      <c r="C8" s="16"/>
      <c r="D8" s="16"/>
      <c r="E8" s="16"/>
      <c r="F8" s="16"/>
      <c r="G8" s="16"/>
      <c r="H8" s="16"/>
    </row>
    <row r="9" spans="1:8" x14ac:dyDescent="0.35">
      <c r="A9" s="9" t="s">
        <v>255</v>
      </c>
      <c r="B9" s="14" t="s">
        <v>253</v>
      </c>
      <c r="C9" s="14"/>
      <c r="D9" s="14"/>
      <c r="E9" s="14"/>
      <c r="F9" s="14"/>
      <c r="G9" s="14"/>
      <c r="H9" s="14"/>
    </row>
    <row r="10" spans="1:8" x14ac:dyDescent="0.35">
      <c r="A10" s="9" t="s">
        <v>256</v>
      </c>
      <c r="B10" s="14" t="s">
        <v>253</v>
      </c>
      <c r="C10" s="14"/>
      <c r="D10" s="14"/>
      <c r="E10" s="14"/>
      <c r="F10" s="14"/>
      <c r="G10" s="14"/>
      <c r="H10" s="14"/>
    </row>
    <row r="11" spans="1:8" x14ac:dyDescent="0.35">
      <c r="A11" s="9" t="s">
        <v>257</v>
      </c>
      <c r="B11" s="14" t="s">
        <v>253</v>
      </c>
      <c r="C11" s="14"/>
      <c r="D11" s="14"/>
      <c r="E11" s="14"/>
      <c r="F11" s="14"/>
      <c r="G11" s="14"/>
      <c r="H11" s="14"/>
    </row>
    <row r="12" spans="1:8" x14ac:dyDescent="0.35">
      <c r="A12" s="9" t="s">
        <v>258</v>
      </c>
      <c r="B12" s="14" t="s">
        <v>253</v>
      </c>
      <c r="C12" s="14"/>
      <c r="D12" s="14"/>
      <c r="E12" s="14"/>
      <c r="F12" s="14"/>
      <c r="G12" s="14"/>
      <c r="H12" s="14"/>
    </row>
    <row r="13" spans="1:8" hidden="1" x14ac:dyDescent="0.35">
      <c r="A13" s="6" t="s">
        <v>259</v>
      </c>
      <c r="B13" s="3" t="s">
        <v>253</v>
      </c>
      <c r="C13" s="3"/>
      <c r="D13" s="3"/>
      <c r="E13" s="3"/>
      <c r="F13" s="3"/>
      <c r="G13" s="3"/>
      <c r="H13" s="3"/>
    </row>
    <row r="14" spans="1:8" hidden="1" x14ac:dyDescent="0.35">
      <c r="A14" s="7" t="s">
        <v>260</v>
      </c>
      <c r="B14" s="4"/>
      <c r="C14" s="4"/>
      <c r="D14" s="4"/>
      <c r="E14" s="4"/>
      <c r="F14" s="4"/>
      <c r="G14" s="4"/>
      <c r="H14" s="4" t="s">
        <v>261</v>
      </c>
    </row>
    <row r="15" spans="1:8" hidden="1" x14ac:dyDescent="0.35">
      <c r="A15" s="7"/>
      <c r="B15" s="4"/>
      <c r="C15" s="4"/>
      <c r="D15" s="4"/>
      <c r="E15" s="4"/>
      <c r="F15" s="4"/>
      <c r="G15" s="4"/>
      <c r="H15" s="4"/>
    </row>
    <row r="16" spans="1:8" hidden="1" x14ac:dyDescent="0.35">
      <c r="A16" s="6" t="s">
        <v>262</v>
      </c>
      <c r="B16" s="3"/>
      <c r="C16" s="3"/>
      <c r="D16" s="3"/>
      <c r="E16" s="3"/>
      <c r="F16" s="3"/>
      <c r="G16" s="3"/>
      <c r="H16" s="3" t="s">
        <v>261</v>
      </c>
    </row>
    <row r="17" spans="1:8" hidden="1" x14ac:dyDescent="0.35">
      <c r="A17" s="6" t="s">
        <v>263</v>
      </c>
      <c r="B17" s="3"/>
      <c r="C17" s="3"/>
      <c r="D17" s="3"/>
      <c r="E17" s="3"/>
      <c r="F17" s="3"/>
      <c r="G17" s="3"/>
      <c r="H17" s="3" t="s">
        <v>261</v>
      </c>
    </row>
    <row r="18" spans="1:8" hidden="1" x14ac:dyDescent="0.35">
      <c r="A18" s="6" t="s">
        <v>264</v>
      </c>
      <c r="B18" s="3" t="s">
        <v>265</v>
      </c>
      <c r="C18" s="3"/>
      <c r="D18" s="3"/>
      <c r="E18" s="3"/>
      <c r="F18" s="3"/>
      <c r="G18" s="3"/>
      <c r="H18" s="3"/>
    </row>
    <row r="19" spans="1:8" hidden="1" x14ac:dyDescent="0.35"/>
    <row r="20" spans="1:8" hidden="1" x14ac:dyDescent="0.35"/>
    <row r="21" spans="1:8" hidden="1" x14ac:dyDescent="0.35"/>
    <row r="22" spans="1:8" hidden="1" x14ac:dyDescent="0.35"/>
    <row r="23" spans="1:8" hidden="1" x14ac:dyDescent="0.35"/>
    <row r="24" spans="1:8" hidden="1" x14ac:dyDescent="0.35"/>
    <row r="25" spans="1:8" hidden="1" x14ac:dyDescent="0.35"/>
    <row r="26" spans="1:8" s="2" customFormat="1" hidden="1" x14ac:dyDescent="0.35">
      <c r="A26" s="8" t="s">
        <v>266</v>
      </c>
      <c r="C26" s="5"/>
      <c r="D26" s="5"/>
      <c r="E26" s="5"/>
      <c r="F26" s="5"/>
      <c r="G26" s="5"/>
      <c r="H26" s="5"/>
    </row>
    <row r="27" spans="1:8" hidden="1" x14ac:dyDescent="0.35"/>
    <row r="28" spans="1:8" ht="29" hidden="1" x14ac:dyDescent="0.35">
      <c r="A28" s="7" t="s">
        <v>267</v>
      </c>
      <c r="B28" s="1" t="s">
        <v>268</v>
      </c>
    </row>
    <row r="29" spans="1:8" hidden="1" x14ac:dyDescent="0.35">
      <c r="A29" s="7" t="s">
        <v>242</v>
      </c>
      <c r="B29" s="1" t="s">
        <v>269</v>
      </c>
    </row>
    <row r="30" spans="1:8" hidden="1" x14ac:dyDescent="0.35">
      <c r="A30" s="7" t="s">
        <v>270</v>
      </c>
    </row>
    <row r="31" spans="1:8" hidden="1" x14ac:dyDescent="0.35"/>
    <row r="32" spans="1:8" hidden="1" x14ac:dyDescent="0.35"/>
    <row r="33" hidden="1" x14ac:dyDescent="0.35"/>
    <row r="34" hidden="1" x14ac:dyDescent="0.35"/>
    <row r="35" hidden="1" x14ac:dyDescent="0.35"/>
    <row r="36" hidden="1" x14ac:dyDescent="0.35"/>
    <row r="37" hidden="1" x14ac:dyDescent="0.35"/>
    <row r="38" hidden="1" x14ac:dyDescent="0.35"/>
    <row r="39" hidden="1" x14ac:dyDescent="0.35"/>
    <row r="40" hidden="1" x14ac:dyDescent="0.35"/>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1E2ECF54C2B64D91C3A99490797683" ma:contentTypeVersion="14" ma:contentTypeDescription="Create a new document." ma:contentTypeScope="" ma:versionID="8684fb00e0b8bab10997128428827bfc">
  <xsd:schema xmlns:xsd="http://www.w3.org/2001/XMLSchema" xmlns:xs="http://www.w3.org/2001/XMLSchema" xmlns:p="http://schemas.microsoft.com/office/2006/metadata/properties" xmlns:ns2="8b5f9b5f-48b9-430d-b40f-12fa7b444c71" xmlns:ns3="5681090e-0904-4e5d-a7c9-52c73f4bb5e0" targetNamespace="http://schemas.microsoft.com/office/2006/metadata/properties" ma:root="true" ma:fieldsID="56986c2840dae9945e830a954c11e073" ns2:_="" ns3:_="">
    <xsd:import namespace="8b5f9b5f-48b9-430d-b40f-12fa7b444c71"/>
    <xsd:import namespace="5681090e-0904-4e5d-a7c9-52c73f4bb5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f9b5f-48b9-430d-b40f-12fa7b444c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81090e-0904-4e5d-a7c9-52c73f4bb5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cc9ddffe-eeb2-43a9-a9e0-da2785fbb3cf}" ma:internalName="TaxCatchAll" ma:showField="CatchAllData" ma:web="5681090e-0904-4e5d-a7c9-52c73f4bb5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681090e-0904-4e5d-a7c9-52c73f4bb5e0" xsi:nil="true"/>
    <lcf76f155ced4ddcb4097134ff3c332f xmlns="8b5f9b5f-48b9-430d-b40f-12fa7b444c71">
      <Terms xmlns="http://schemas.microsoft.com/office/infopath/2007/PartnerControls"/>
    </lcf76f155ced4ddcb4097134ff3c332f>
    <SharedWithUsers xmlns="5681090e-0904-4e5d-a7c9-52c73f4bb5e0">
      <UserInfo>
        <DisplayName>Xander Paul de Jong</DisplayName>
        <AccountId>67</AccountId>
        <AccountType/>
      </UserInfo>
      <UserInfo>
        <DisplayName>Ton Verschuren</DisplayName>
        <AccountId>11</AccountId>
        <AccountType/>
      </UserInfo>
      <UserInfo>
        <DisplayName>Ewout Clarenburg</DisplayName>
        <AccountId>24</AccountId>
        <AccountType/>
      </UserInfo>
      <UserInfo>
        <DisplayName>Henriette Antes</DisplayName>
        <AccountId>79</AccountId>
        <AccountType/>
      </UserInfo>
      <UserInfo>
        <DisplayName>Jen Kurstjens</DisplayName>
        <AccountId>86</AccountId>
        <AccountType/>
      </UserInfo>
      <UserInfo>
        <DisplayName>Bertil Voogd</DisplayName>
        <AccountId>85</AccountId>
        <AccountType/>
      </UserInfo>
      <UserInfo>
        <DisplayName>Willemijne van Lammeren</DisplayName>
        <AccountId>19</AccountId>
        <AccountType/>
      </UserInfo>
      <UserInfo>
        <DisplayName>Judith Visser</DisplayName>
        <AccountId>14</AccountId>
        <AccountType/>
      </UserInfo>
      <UserInfo>
        <DisplayName>Martin van Luijt</DisplayName>
        <AccountId>15</AccountId>
        <AccountType/>
      </UserInfo>
      <UserInfo>
        <DisplayName>Harrie Hazewinkel</DisplayName>
        <AccountId>66</AccountId>
        <AccountType/>
      </UserInfo>
      <UserInfo>
        <DisplayName>Pascal Navarro</DisplayName>
        <AccountId>97</AccountId>
        <AccountType/>
      </UserInfo>
      <UserInfo>
        <DisplayName>Marilijn Schaap</DisplayName>
        <AccountId>88</AccountId>
        <AccountType/>
      </UserInfo>
      <UserInfo>
        <DisplayName>Elise Dunnink</DisplayName>
        <AccountId>101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189E9D-3888-490F-97B6-8CA5E695D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5f9b5f-48b9-430d-b40f-12fa7b444c71"/>
    <ds:schemaRef ds:uri="5681090e-0904-4e5d-a7c9-52c73f4bb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6E2418-73C7-4326-AA50-1467CBDC986F}">
  <ds:schemaRefs>
    <ds:schemaRef ds:uri="http://schemas.microsoft.com/office/2006/metadata/properties"/>
    <ds:schemaRef ds:uri="http://schemas.microsoft.com/office/infopath/2007/PartnerControls"/>
    <ds:schemaRef ds:uri="5681090e-0904-4e5d-a7c9-52c73f4bb5e0"/>
    <ds:schemaRef ds:uri="8b5f9b5f-48b9-430d-b40f-12fa7b444c71"/>
  </ds:schemaRefs>
</ds:datastoreItem>
</file>

<file path=customXml/itemProps3.xml><?xml version="1.0" encoding="utf-8"?>
<ds:datastoreItem xmlns:ds="http://schemas.openxmlformats.org/officeDocument/2006/customXml" ds:itemID="{64A151CC-704C-43A9-8B80-6076057B3C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Programma van Wensen</vt:lpstr>
      <vt:lpstr>Score tabel kwaliteit</vt:lpstr>
      <vt:lpstr>Voorbeeld beoordeling</vt:lpstr>
      <vt:lpstr>Gebruikersrollen en rechten</vt:lpstr>
      <vt:lpstr>'Score tabel kwaliteit'!Afdrukbereik</vt:lpstr>
    </vt:vector>
  </TitlesOfParts>
  <Manager/>
  <Company>KB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J Programma van Wensen</dc:title>
  <dc:subject>Programma van Wensen CIAM</dc:subject>
  <dc:creator>Elise Dunnink</dc:creator>
  <cp:keywords/>
  <dc:description/>
  <cp:lastModifiedBy>Elise Dunnink</cp:lastModifiedBy>
  <cp:revision/>
  <dcterms:created xsi:type="dcterms:W3CDTF">2015-06-05T18:19:34Z</dcterms:created>
  <dcterms:modified xsi:type="dcterms:W3CDTF">2024-08-13T15:11:25Z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0x010100501E2ECF54C2B64D91C3A99490797683</vt:lpwstr>
  </property>
  <property fmtid="{D5CDD505-2E9C-101B-9397-08002B2CF9AE}" pid="3" name="MediaServiceImageTags">
    <vt:lpwstr/>
  </property>
</Properties>
</file>