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printscanbvnl.sharepoint.com/sites/PrintScanTeam/Gedeelde documenten/Trajecten LJ/Koraal/Aanbesteding/PrintScan - Multifunctionals - Gedeelde Map Met Koraal/Aanbesteding - te publiceren/"/>
    </mc:Choice>
  </mc:AlternateContent>
  <xr:revisionPtr revIDLastSave="1435" documentId="13_ncr:1_{08A0A585-D6DB-45B5-B0FC-BF62228AB017}" xr6:coauthVersionLast="47" xr6:coauthVersionMax="47" xr10:uidLastSave="{9DB00667-1207-4D30-9463-7AE32BC99C2A}"/>
  <bookViews>
    <workbookView xWindow="-25710" yWindow="-1650" windowWidth="25820" windowHeight="15500" xr2:uid="{085ECB29-6DDD-4BEB-BD95-62A9D76CE8D1}"/>
  </bookViews>
  <sheets>
    <sheet name="Huur 6 jaar" sheetId="1" r:id="rId1"/>
    <sheet name="Optionele verlenging 1 x 1 jaar" sheetId="2" r:id="rId2"/>
  </sheets>
  <definedNames>
    <definedName name="_xlnm.Print_Area" localSheetId="0">'Huur 6 jaar'!$A$1:$E$57</definedName>
    <definedName name="_xlnm.Print_Area" localSheetId="1">'Optionele verlenging 1 x 1 jaar'!$A$1:$E$52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4" i="1" l="1"/>
  <c r="D46" i="1"/>
  <c r="E46" i="1" s="1"/>
  <c r="D45" i="1"/>
  <c r="D46" i="2"/>
  <c r="E46" i="2" s="1"/>
  <c r="D45" i="2"/>
  <c r="C51" i="1"/>
  <c r="B34" i="2"/>
  <c r="E24" i="2"/>
  <c r="E17" i="2"/>
  <c r="E9" i="2"/>
  <c r="D47" i="2" l="1"/>
  <c r="D47" i="1"/>
  <c r="E45" i="1"/>
  <c r="E47" i="1" s="1"/>
  <c r="E45" i="2"/>
  <c r="E47" i="2" s="1"/>
  <c r="E28" i="1"/>
  <c r="E34" i="2" l="1"/>
  <c r="E33" i="2"/>
  <c r="E35" i="2"/>
  <c r="E28" i="2"/>
  <c r="E26" i="2"/>
  <c r="E25" i="2"/>
  <c r="E22" i="2"/>
  <c r="E21" i="2"/>
  <c r="E20" i="2"/>
  <c r="E18" i="2"/>
  <c r="E16" i="2"/>
  <c r="E15" i="2"/>
  <c r="E14" i="2"/>
  <c r="E12" i="2"/>
  <c r="E11" i="2"/>
  <c r="E10" i="2"/>
  <c r="E8" i="2"/>
  <c r="E6" i="2"/>
  <c r="E5" i="2"/>
  <c r="E4" i="2"/>
  <c r="E3" i="2"/>
  <c r="D40" i="2"/>
  <c r="E40" i="2" s="1"/>
  <c r="D41" i="2"/>
  <c r="E41" i="2" s="1"/>
  <c r="E12" i="1"/>
  <c r="E11" i="1"/>
  <c r="E10" i="1"/>
  <c r="E9" i="1"/>
  <c r="E22" i="1"/>
  <c r="E21" i="1"/>
  <c r="E6" i="1"/>
  <c r="E5" i="1"/>
  <c r="E4" i="1"/>
  <c r="E18" i="1"/>
  <c r="E42" i="2" l="1"/>
  <c r="E30" i="2"/>
  <c r="E36" i="2"/>
  <c r="E26" i="1"/>
  <c r="E24" i="1"/>
  <c r="E20" i="1"/>
  <c r="E17" i="1"/>
  <c r="E15" i="1"/>
  <c r="E8" i="1"/>
  <c r="E34" i="1"/>
  <c r="E33" i="1"/>
  <c r="E35" i="1"/>
  <c r="B51" i="2" l="1"/>
  <c r="B54" i="2" s="1"/>
  <c r="E14" i="1"/>
  <c r="E25" i="1"/>
  <c r="D42" i="2" l="1"/>
  <c r="C59" i="1" l="1"/>
  <c r="E16" i="1"/>
  <c r="E36" i="1" l="1"/>
  <c r="E3" i="1" l="1"/>
  <c r="E30" i="1" s="1"/>
  <c r="D40" i="1" l="1"/>
  <c r="E40" i="1" l="1"/>
  <c r="D41" i="1"/>
  <c r="E41" i="1" s="1"/>
  <c r="E42" i="1" l="1"/>
  <c r="B56" i="1" s="1"/>
  <c r="B59" i="1" s="1"/>
  <c r="D42" i="1"/>
  <c r="D59" i="1" l="1"/>
</calcChain>
</file>

<file path=xl/sharedStrings.xml><?xml version="1.0" encoding="utf-8"?>
<sst xmlns="http://schemas.openxmlformats.org/spreadsheetml/2006/main" count="126" uniqueCount="64">
  <si>
    <t>HARDWARE</t>
  </si>
  <si>
    <t>Model</t>
  </si>
  <si>
    <t xml:space="preserve">Aantal </t>
  </si>
  <si>
    <t>Huurprijs unit/ mnd bij 72 mnd</t>
  </si>
  <si>
    <t>Huurbedrag over 72 mnd</t>
  </si>
  <si>
    <t>Optioneel: Externe finisher t.b.v. type 1</t>
  </si>
  <si>
    <t>Optioneel: Booklet finisher t.b.v. type 1</t>
  </si>
  <si>
    <t>Optioneel: Perforatiekit t.b.v. type 1</t>
  </si>
  <si>
    <t>Optioneel: Interne finisher t.b.v. type 2</t>
  </si>
  <si>
    <t>Optioneel: Externe finisher t.b.v. type 2</t>
  </si>
  <si>
    <t>Optioneel: Booklet finisher t.b.v. type 2</t>
  </si>
  <si>
    <t>Optioneel: Perforatiekit t.b.v. type 2</t>
  </si>
  <si>
    <t xml:space="preserve">Type 3: A3 MFP kleur 30 ppm </t>
  </si>
  <si>
    <t>Optioneel: Interne finisher t.b.v. type 3</t>
  </si>
  <si>
    <t>Optioneel: Externe finisher t.b.v. type 3</t>
  </si>
  <si>
    <t>Optioneel: Booklet finisher t.b.v. type 3</t>
  </si>
  <si>
    <t>Optioneel: Perforatiekit t.b.v. type 3</t>
  </si>
  <si>
    <t xml:space="preserve">Type 4: A4 MFP kleur 25 ppm </t>
  </si>
  <si>
    <t>Optioneel: extra papierlade t.b.v. type 4</t>
  </si>
  <si>
    <t>Optioneel: bijpassende onderzetkast t.b.v. type 4</t>
  </si>
  <si>
    <t xml:space="preserve">Type 5: A4 MFP zwart-wit 25 ppm </t>
  </si>
  <si>
    <t>Optioneel: extra papierlade t.b.v. type 5</t>
  </si>
  <si>
    <t>Optioneel: bijpassende onderzetkast t.b.v. type 5</t>
  </si>
  <si>
    <t>Totalen</t>
  </si>
  <si>
    <t>Eis 18 print- en scanmanagement oplossing</t>
  </si>
  <si>
    <t>Aantal</t>
  </si>
  <si>
    <t>Huurbedrag mnd/ per device</t>
  </si>
  <si>
    <t xml:space="preserve">Onderhoud per jaar </t>
  </si>
  <si>
    <t>Totaal 72 maanden</t>
  </si>
  <si>
    <t>Platform</t>
  </si>
  <si>
    <t>Licentie of subscriptie per device</t>
  </si>
  <si>
    <t>ONDERHOUD</t>
  </si>
  <si>
    <t>Geprognotiseerd aantal</t>
  </si>
  <si>
    <t>Afdrukprijs</t>
  </si>
  <si>
    <t>Maandbedrag</t>
  </si>
  <si>
    <t>Totaal over 72 maanden</t>
  </si>
  <si>
    <t>Zwart/wit</t>
  </si>
  <si>
    <t>Kleur</t>
  </si>
  <si>
    <t>PROJECTPRIJS</t>
  </si>
  <si>
    <t>Projectprijs</t>
  </si>
  <si>
    <t>Projectprijs éénmalig</t>
  </si>
  <si>
    <t>Projectprijs bij 72 mnd per maand</t>
  </si>
  <si>
    <t>Let op! Graag een realistisch bedrag (maximaal 3% van de totale inschrijfsom) voor de volledige installatie, implementatie en</t>
  </si>
  <si>
    <t>projectmanagement afgeven.</t>
  </si>
  <si>
    <t>Handtekening inschrijver</t>
  </si>
  <si>
    <t>TOTAAL INSCHRIJVING per maand</t>
  </si>
  <si>
    <t>Totaal per maand</t>
  </si>
  <si>
    <t>Naam inschrijver:</t>
  </si>
  <si>
    <t>Naam organisatie:</t>
  </si>
  <si>
    <t>TOTAAL INSCHRIJVING</t>
  </si>
  <si>
    <t>Totaal prijs huur 6 jaar</t>
  </si>
  <si>
    <t>Totaal verlenging 1x 1 jaar</t>
  </si>
  <si>
    <t>Totale beoordelingsprijs</t>
  </si>
  <si>
    <t>Huurprijs unit/ mnd bij 12 mnd</t>
  </si>
  <si>
    <t>Huurbedrag over 12 mnd</t>
  </si>
  <si>
    <t>Totaal 12 maanden</t>
  </si>
  <si>
    <t>Totaal over 12 maanden</t>
  </si>
  <si>
    <t>Totaal prijs huur 1 jaar</t>
  </si>
  <si>
    <t>Type 1: A3 MFP kleur 70 ppm</t>
  </si>
  <si>
    <t>Type 6: Repro MFP</t>
  </si>
  <si>
    <t>Type 2: A3 MFP kleur 50 ppm</t>
  </si>
  <si>
    <t>Afdrukken mfp type 1 t/m type 5 per maand (A3 = 2x A4)</t>
  </si>
  <si>
    <t>Afdrukken Repro MFP type 6 per maand (SRA3 = A4).</t>
  </si>
  <si>
    <t>Licentie of subscriptie koppeling AFAS en Fierit, per device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</si>
</sst>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164" formatCode="&quot;€&quot;\ #,##0.00"/>
    <numFmt numFmtId="165" formatCode="&quot;€&quot;\ #,##0.00000"/>
  </numFmts>
  <fonts count="12" x14ac:knownFonts="1">
    <font>
      <sz val="11"/>
      <color theme="1"/>
      <name val="Calibri"/>
      <family val="2"/>
      <scheme val="minor"/>
    </font>
    <font>
      <b/>
      <sz val="9"/>
      <color indexed="19"/>
      <name val="Calibri"/>
      <family val="2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color indexed="10"/>
      <name val="Calibri"/>
      <family val="2"/>
    </font>
    <font>
      <b/>
      <sz val="9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  <font>
      <b/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lightUp">
        <bgColor indexed="31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6969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0" fontId="6" fillId="2" borderId="1" xfId="0" applyFont="1" applyFill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2" fillId="5" borderId="1" xfId="0" applyFont="1" applyFill="1" applyBorder="1"/>
    <xf numFmtId="0" fontId="3" fillId="0" borderId="0" xfId="0" applyFont="1" applyAlignment="1">
      <alignment horizontal="right"/>
    </xf>
    <xf numFmtId="164" fontId="2" fillId="0" borderId="0" xfId="0" applyNumberFormat="1" applyFont="1"/>
    <xf numFmtId="0" fontId="7" fillId="0" borderId="0" xfId="0" applyFont="1"/>
    <xf numFmtId="0" fontId="6" fillId="2" borderId="1" xfId="0" applyFont="1" applyFill="1" applyBorder="1" applyAlignment="1">
      <alignment horizontal="center"/>
    </xf>
    <xf numFmtId="164" fontId="5" fillId="6" borderId="1" xfId="0" applyNumberFormat="1" applyFont="1" applyFill="1" applyBorder="1" applyAlignment="1" applyProtection="1">
      <alignment horizontal="center"/>
      <protection locked="0"/>
    </xf>
    <xf numFmtId="164" fontId="2" fillId="6" borderId="1" xfId="0" applyNumberFormat="1" applyFont="1" applyFill="1" applyBorder="1" applyAlignment="1" applyProtection="1">
      <alignment horizontal="center"/>
      <protection locked="0"/>
    </xf>
    <xf numFmtId="0" fontId="4" fillId="5" borderId="1" xfId="0" applyFont="1" applyFill="1" applyBorder="1"/>
    <xf numFmtId="3" fontId="4" fillId="0" borderId="1" xfId="0" applyNumberFormat="1" applyFont="1" applyBorder="1" applyAlignment="1">
      <alignment horizontal="center"/>
    </xf>
    <xf numFmtId="3" fontId="4" fillId="5" borderId="1" xfId="0" applyNumberFormat="1" applyFont="1" applyFill="1" applyBorder="1" applyAlignment="1">
      <alignment horizontal="center"/>
    </xf>
    <xf numFmtId="0" fontId="2" fillId="0" borderId="0" xfId="0" applyFont="1" applyProtection="1">
      <protection locked="0"/>
    </xf>
    <xf numFmtId="0" fontId="4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8" fontId="2" fillId="0" borderId="0" xfId="0" applyNumberFormat="1" applyFont="1" applyAlignment="1">
      <alignment horizontal="center"/>
    </xf>
    <xf numFmtId="165" fontId="2" fillId="6" borderId="1" xfId="0" applyNumberFormat="1" applyFont="1" applyFill="1" applyBorder="1" applyAlignment="1" applyProtection="1">
      <alignment horizontal="center"/>
      <protection locked="0"/>
    </xf>
    <xf numFmtId="0" fontId="9" fillId="0" borderId="0" xfId="0" applyFont="1"/>
    <xf numFmtId="0" fontId="6" fillId="8" borderId="1" xfId="0" applyFont="1" applyFill="1" applyBorder="1"/>
    <xf numFmtId="0" fontId="10" fillId="8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8" fontId="7" fillId="6" borderId="1" xfId="0" applyNumberFormat="1" applyFont="1" applyFill="1" applyBorder="1" applyAlignment="1">
      <alignment horizontal="center"/>
    </xf>
    <xf numFmtId="8" fontId="2" fillId="0" borderId="1" xfId="0" applyNumberFormat="1" applyFont="1" applyBorder="1" applyAlignment="1">
      <alignment horizontal="center"/>
    </xf>
    <xf numFmtId="0" fontId="11" fillId="0" borderId="0" xfId="0" applyFont="1"/>
    <xf numFmtId="8" fontId="9" fillId="7" borderId="1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8" fontId="9" fillId="7" borderId="2" xfId="0" applyNumberFormat="1" applyFont="1" applyFill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4" fillId="0" borderId="6" xfId="0" applyFont="1" applyBorder="1" applyAlignment="1">
      <alignment horizontal="left"/>
    </xf>
    <xf numFmtId="0" fontId="4" fillId="0" borderId="8" xfId="0" applyFont="1" applyBorder="1"/>
    <xf numFmtId="0" fontId="2" fillId="0" borderId="9" xfId="0" applyFont="1" applyBorder="1"/>
    <xf numFmtId="0" fontId="4" fillId="0" borderId="10" xfId="0" applyFont="1" applyBorder="1"/>
    <xf numFmtId="0" fontId="2" fillId="0" borderId="11" xfId="0" applyFont="1" applyBorder="1"/>
    <xf numFmtId="1" fontId="2" fillId="0" borderId="1" xfId="0" applyNumberFormat="1" applyFont="1" applyBorder="1" applyAlignment="1">
      <alignment horizontal="center"/>
    </xf>
    <xf numFmtId="1" fontId="4" fillId="0" borderId="0" xfId="0" applyNumberFormat="1" applyFont="1"/>
    <xf numFmtId="0" fontId="3" fillId="2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1" fontId="4" fillId="3" borderId="2" xfId="0" applyNumberFormat="1" applyFont="1" applyFill="1" applyBorder="1" applyAlignment="1">
      <alignment horizontal="center"/>
    </xf>
    <xf numFmtId="1" fontId="4" fillId="3" borderId="3" xfId="0" applyNumberFormat="1" applyFont="1" applyFill="1" applyBorder="1" applyAlignment="1">
      <alignment horizontal="center"/>
    </xf>
    <xf numFmtId="1" fontId="4" fillId="5" borderId="2" xfId="0" applyNumberFormat="1" applyFont="1" applyFill="1" applyBorder="1" applyAlignment="1">
      <alignment horizontal="center"/>
    </xf>
    <xf numFmtId="1" fontId="4" fillId="5" borderId="3" xfId="0" applyNumberFormat="1" applyFont="1" applyFill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colors>
    <mruColors>
      <color rgb="FF969696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249977111117893"/>
    <pageSetUpPr fitToPage="1"/>
  </sheetPr>
  <dimension ref="A1:G60"/>
  <sheetViews>
    <sheetView tabSelected="1" topLeftCell="A18" zoomScale="115" zoomScaleNormal="115" workbookViewId="0">
      <selection activeCell="C37" sqref="C37"/>
    </sheetView>
  </sheetViews>
  <sheetFormatPr defaultColWidth="9.140625" defaultRowHeight="12" x14ac:dyDescent="0.2"/>
  <cols>
    <col min="1" max="1" width="50" style="2" customWidth="1"/>
    <col min="2" max="2" width="18.140625" style="2" customWidth="1"/>
    <col min="3" max="3" width="26.5703125" style="2" bestFit="1" customWidth="1"/>
    <col min="4" max="4" width="25.5703125" style="2" bestFit="1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1" spans="1:7" x14ac:dyDescent="0.2">
      <c r="A1" s="1" t="s">
        <v>0</v>
      </c>
    </row>
    <row r="2" spans="1:7" ht="15" x14ac:dyDescent="0.25">
      <c r="A2" s="22" t="s">
        <v>1</v>
      </c>
      <c r="B2" s="48" t="s">
        <v>2</v>
      </c>
      <c r="C2" s="49"/>
      <c r="D2" s="3" t="s">
        <v>3</v>
      </c>
      <c r="E2" s="3" t="s">
        <v>4</v>
      </c>
    </row>
    <row r="3" spans="1:7" x14ac:dyDescent="0.2">
      <c r="A3" s="17" t="s">
        <v>58</v>
      </c>
      <c r="B3" s="52">
        <v>5</v>
      </c>
      <c r="C3" s="53"/>
      <c r="D3" s="16"/>
      <c r="E3" s="4">
        <f t="shared" ref="E3:E6" si="0">(B3*D3)*72</f>
        <v>0</v>
      </c>
      <c r="F3" s="12"/>
      <c r="G3" s="12"/>
    </row>
    <row r="4" spans="1:7" x14ac:dyDescent="0.2">
      <c r="A4" s="17" t="s">
        <v>5</v>
      </c>
      <c r="B4" s="52">
        <v>2</v>
      </c>
      <c r="C4" s="53"/>
      <c r="D4" s="16"/>
      <c r="E4" s="4">
        <f t="shared" si="0"/>
        <v>0</v>
      </c>
    </row>
    <row r="5" spans="1:7" x14ac:dyDescent="0.2">
      <c r="A5" s="17" t="s">
        <v>6</v>
      </c>
      <c r="B5" s="52">
        <v>3</v>
      </c>
      <c r="C5" s="53"/>
      <c r="D5" s="16"/>
      <c r="E5" s="4">
        <f t="shared" si="0"/>
        <v>0</v>
      </c>
    </row>
    <row r="6" spans="1:7" x14ac:dyDescent="0.2">
      <c r="A6" s="17" t="s">
        <v>7</v>
      </c>
      <c r="B6" s="52">
        <v>4</v>
      </c>
      <c r="C6" s="53"/>
      <c r="D6" s="16"/>
      <c r="E6" s="4">
        <f t="shared" si="0"/>
        <v>0</v>
      </c>
    </row>
    <row r="7" spans="1:7" x14ac:dyDescent="0.2">
      <c r="A7" s="5"/>
      <c r="B7" s="50"/>
      <c r="C7" s="51"/>
      <c r="D7" s="50"/>
      <c r="E7" s="51"/>
    </row>
    <row r="8" spans="1:7" x14ac:dyDescent="0.2">
      <c r="A8" s="17" t="s">
        <v>60</v>
      </c>
      <c r="B8" s="52">
        <v>23</v>
      </c>
      <c r="C8" s="53"/>
      <c r="D8" s="16"/>
      <c r="E8" s="4">
        <f>(B8*D8)*72</f>
        <v>0</v>
      </c>
    </row>
    <row r="9" spans="1:7" x14ac:dyDescent="0.2">
      <c r="A9" s="17" t="s">
        <v>8</v>
      </c>
      <c r="B9" s="52">
        <v>10</v>
      </c>
      <c r="C9" s="53"/>
      <c r="D9" s="16"/>
      <c r="E9" s="4">
        <f t="shared" ref="E9:E12" si="1">(B9*D9)*72</f>
        <v>0</v>
      </c>
    </row>
    <row r="10" spans="1:7" x14ac:dyDescent="0.2">
      <c r="A10" s="17" t="s">
        <v>9</v>
      </c>
      <c r="B10" s="52">
        <v>2</v>
      </c>
      <c r="C10" s="53"/>
      <c r="D10" s="16"/>
      <c r="E10" s="4">
        <f t="shared" si="1"/>
        <v>0</v>
      </c>
    </row>
    <row r="11" spans="1:7" x14ac:dyDescent="0.2">
      <c r="A11" s="17" t="s">
        <v>10</v>
      </c>
      <c r="B11" s="52">
        <v>9</v>
      </c>
      <c r="C11" s="53"/>
      <c r="D11" s="16"/>
      <c r="E11" s="4">
        <f t="shared" si="1"/>
        <v>0</v>
      </c>
    </row>
    <row r="12" spans="1:7" x14ac:dyDescent="0.2">
      <c r="A12" s="17" t="s">
        <v>11</v>
      </c>
      <c r="B12" s="52">
        <v>10</v>
      </c>
      <c r="C12" s="53"/>
      <c r="D12" s="16"/>
      <c r="E12" s="4">
        <f t="shared" si="1"/>
        <v>0</v>
      </c>
    </row>
    <row r="13" spans="1:7" x14ac:dyDescent="0.2">
      <c r="A13" s="5"/>
      <c r="B13" s="50"/>
      <c r="C13" s="51"/>
      <c r="D13" s="50"/>
      <c r="E13" s="51"/>
    </row>
    <row r="14" spans="1:7" x14ac:dyDescent="0.2">
      <c r="A14" s="17" t="s">
        <v>12</v>
      </c>
      <c r="B14" s="52">
        <v>33</v>
      </c>
      <c r="C14" s="53"/>
      <c r="D14" s="16"/>
      <c r="E14" s="4">
        <f t="shared" ref="E14:E18" si="2">(B14*D14)*72</f>
        <v>0</v>
      </c>
    </row>
    <row r="15" spans="1:7" x14ac:dyDescent="0.2">
      <c r="A15" s="17" t="s">
        <v>13</v>
      </c>
      <c r="B15" s="52">
        <v>15</v>
      </c>
      <c r="C15" s="53"/>
      <c r="D15" s="16"/>
      <c r="E15" s="4">
        <f t="shared" si="2"/>
        <v>0</v>
      </c>
    </row>
    <row r="16" spans="1:7" x14ac:dyDescent="0.2">
      <c r="A16" s="17" t="s">
        <v>14</v>
      </c>
      <c r="B16" s="52">
        <v>1</v>
      </c>
      <c r="C16" s="53"/>
      <c r="D16" s="16"/>
      <c r="E16" s="4">
        <f t="shared" si="2"/>
        <v>0</v>
      </c>
    </row>
    <row r="17" spans="1:6" x14ac:dyDescent="0.2">
      <c r="A17" s="17" t="s">
        <v>15</v>
      </c>
      <c r="B17" s="52">
        <v>3</v>
      </c>
      <c r="C17" s="53"/>
      <c r="D17" s="16"/>
      <c r="E17" s="4">
        <f t="shared" si="2"/>
        <v>0</v>
      </c>
    </row>
    <row r="18" spans="1:6" x14ac:dyDescent="0.2">
      <c r="A18" s="17" t="s">
        <v>16</v>
      </c>
      <c r="B18" s="52">
        <v>3</v>
      </c>
      <c r="C18" s="53"/>
      <c r="D18" s="16"/>
      <c r="E18" s="4">
        <f t="shared" si="2"/>
        <v>0</v>
      </c>
    </row>
    <row r="19" spans="1:6" x14ac:dyDescent="0.2">
      <c r="A19" s="5"/>
      <c r="B19" s="50"/>
      <c r="C19" s="51"/>
      <c r="D19" s="50"/>
      <c r="E19" s="51"/>
    </row>
    <row r="20" spans="1:6" x14ac:dyDescent="0.2">
      <c r="A20" s="17" t="s">
        <v>17</v>
      </c>
      <c r="B20" s="52">
        <v>10</v>
      </c>
      <c r="C20" s="53"/>
      <c r="D20" s="16"/>
      <c r="E20" s="4">
        <f>(B20*D20)*72</f>
        <v>0</v>
      </c>
    </row>
    <row r="21" spans="1:6" x14ac:dyDescent="0.2">
      <c r="A21" s="17" t="s">
        <v>18</v>
      </c>
      <c r="B21" s="52">
        <v>1</v>
      </c>
      <c r="C21" s="53"/>
      <c r="D21" s="16"/>
      <c r="E21" s="4">
        <f>(B21*D21)*72</f>
        <v>0</v>
      </c>
    </row>
    <row r="22" spans="1:6" x14ac:dyDescent="0.2">
      <c r="A22" s="17" t="s">
        <v>19</v>
      </c>
      <c r="B22" s="52">
        <v>1</v>
      </c>
      <c r="C22" s="53"/>
      <c r="D22" s="16"/>
      <c r="E22" s="4">
        <f>(B22*D22)*72</f>
        <v>0</v>
      </c>
    </row>
    <row r="23" spans="1:6" x14ac:dyDescent="0.2">
      <c r="A23" s="5"/>
      <c r="B23" s="50"/>
      <c r="C23" s="51"/>
      <c r="D23" s="50"/>
      <c r="E23" s="51"/>
    </row>
    <row r="24" spans="1:6" x14ac:dyDescent="0.2">
      <c r="A24" s="17" t="s">
        <v>20</v>
      </c>
      <c r="B24" s="52">
        <v>46</v>
      </c>
      <c r="C24" s="53"/>
      <c r="D24" s="16"/>
      <c r="E24" s="4">
        <f>(B24*D24)*72</f>
        <v>0</v>
      </c>
    </row>
    <row r="25" spans="1:6" x14ac:dyDescent="0.2">
      <c r="A25" s="17" t="s">
        <v>21</v>
      </c>
      <c r="B25" s="52">
        <v>1</v>
      </c>
      <c r="C25" s="53"/>
      <c r="D25" s="16"/>
      <c r="E25" s="4">
        <f>(B25*D25)*72</f>
        <v>0</v>
      </c>
    </row>
    <row r="26" spans="1:6" x14ac:dyDescent="0.2">
      <c r="A26" s="17" t="s">
        <v>22</v>
      </c>
      <c r="B26" s="52">
        <v>1</v>
      </c>
      <c r="C26" s="53"/>
      <c r="D26" s="16"/>
      <c r="E26" s="4">
        <f>(B26*D26)*72</f>
        <v>0</v>
      </c>
    </row>
    <row r="27" spans="1:6" x14ac:dyDescent="0.2">
      <c r="A27" s="5"/>
      <c r="B27" s="50"/>
      <c r="C27" s="51"/>
      <c r="D27" s="50"/>
      <c r="E27" s="51"/>
    </row>
    <row r="28" spans="1:6" x14ac:dyDescent="0.2">
      <c r="A28" s="17" t="s">
        <v>59</v>
      </c>
      <c r="B28" s="52">
        <v>1</v>
      </c>
      <c r="C28" s="53"/>
      <c r="D28" s="16"/>
      <c r="E28" s="4">
        <f>(B28*D28)*72</f>
        <v>0</v>
      </c>
      <c r="F28" s="12"/>
    </row>
    <row r="29" spans="1:6" x14ac:dyDescent="0.2">
      <c r="A29" s="5"/>
      <c r="B29" s="50"/>
      <c r="C29" s="51"/>
      <c r="D29" s="50"/>
      <c r="E29" s="51"/>
    </row>
    <row r="30" spans="1:6" x14ac:dyDescent="0.2">
      <c r="B30" s="47"/>
      <c r="C30" s="21" t="s">
        <v>23</v>
      </c>
      <c r="E30" s="6">
        <f>SUM(E3:E29)</f>
        <v>0</v>
      </c>
    </row>
    <row r="31" spans="1:6" x14ac:dyDescent="0.2">
      <c r="A31" s="1" t="s">
        <v>24</v>
      </c>
      <c r="C31" s="11"/>
      <c r="D31" s="11"/>
    </row>
    <row r="32" spans="1:6" x14ac:dyDescent="0.2">
      <c r="A32" s="27"/>
      <c r="B32" s="28" t="s">
        <v>25</v>
      </c>
      <c r="C32" s="29" t="s">
        <v>26</v>
      </c>
      <c r="D32" s="29" t="s">
        <v>27</v>
      </c>
      <c r="E32" s="28" t="s">
        <v>28</v>
      </c>
    </row>
    <row r="33" spans="1:5" x14ac:dyDescent="0.2">
      <c r="A33" s="8" t="s">
        <v>29</v>
      </c>
      <c r="B33" s="30">
        <v>1</v>
      </c>
      <c r="C33" s="31"/>
      <c r="D33" s="31"/>
      <c r="E33" s="32">
        <f>((B33*C33)*72)+(D33*6)</f>
        <v>0</v>
      </c>
    </row>
    <row r="34" spans="1:5" x14ac:dyDescent="0.2">
      <c r="A34" s="8" t="s">
        <v>30</v>
      </c>
      <c r="B34" s="46">
        <f>B3+B8+B14+B20+B24</f>
        <v>117</v>
      </c>
      <c r="C34" s="31"/>
      <c r="D34" s="31"/>
      <c r="E34" s="32">
        <f>((B34*C34)*72)+(D34*6)</f>
        <v>0</v>
      </c>
    </row>
    <row r="35" spans="1:5" x14ac:dyDescent="0.2">
      <c r="A35" s="8" t="s">
        <v>63</v>
      </c>
      <c r="B35" s="30">
        <v>25</v>
      </c>
      <c r="C35" s="31"/>
      <c r="D35" s="31"/>
      <c r="E35" s="32">
        <f>((B35*C35)*72)+(D35*6)</f>
        <v>0</v>
      </c>
    </row>
    <row r="36" spans="1:5" x14ac:dyDescent="0.2">
      <c r="A36" s="33"/>
      <c r="C36" s="11"/>
      <c r="D36" s="11" t="s">
        <v>23</v>
      </c>
      <c r="E36" s="34">
        <f>SUM(E33:E35)</f>
        <v>0</v>
      </c>
    </row>
    <row r="38" spans="1:5" x14ac:dyDescent="0.2">
      <c r="A38" s="1" t="s">
        <v>31</v>
      </c>
    </row>
    <row r="39" spans="1:5" x14ac:dyDescent="0.2">
      <c r="A39" s="7" t="s">
        <v>61</v>
      </c>
      <c r="B39" s="3" t="s">
        <v>32</v>
      </c>
      <c r="C39" s="3" t="s">
        <v>33</v>
      </c>
      <c r="D39" s="3" t="s">
        <v>34</v>
      </c>
      <c r="E39" s="3" t="s">
        <v>35</v>
      </c>
    </row>
    <row r="40" spans="1:5" x14ac:dyDescent="0.2">
      <c r="A40" s="8" t="s">
        <v>36</v>
      </c>
      <c r="B40" s="18">
        <v>260000</v>
      </c>
      <c r="C40" s="25"/>
      <c r="D40" s="9">
        <f>B40*C40</f>
        <v>0</v>
      </c>
      <c r="E40" s="9">
        <f>D40*72</f>
        <v>0</v>
      </c>
    </row>
    <row r="41" spans="1:5" x14ac:dyDescent="0.2">
      <c r="A41" s="10" t="s">
        <v>37</v>
      </c>
      <c r="B41" s="19">
        <v>220000</v>
      </c>
      <c r="C41" s="25"/>
      <c r="D41" s="4">
        <f>B41*C41</f>
        <v>0</v>
      </c>
      <c r="E41" s="4">
        <f>D41*72</f>
        <v>0</v>
      </c>
    </row>
    <row r="42" spans="1:5" x14ac:dyDescent="0.2">
      <c r="C42" s="11" t="s">
        <v>23</v>
      </c>
      <c r="D42" s="6">
        <f>SUM(D40:D41)</f>
        <v>0</v>
      </c>
      <c r="E42" s="6">
        <f>SUM(E40:E41)</f>
        <v>0</v>
      </c>
    </row>
    <row r="43" spans="1:5" x14ac:dyDescent="0.2">
      <c r="C43" s="11"/>
      <c r="D43" s="11"/>
    </row>
    <row r="44" spans="1:5" x14ac:dyDescent="0.2">
      <c r="A44" s="7" t="s">
        <v>62</v>
      </c>
      <c r="B44" s="3" t="s">
        <v>32</v>
      </c>
      <c r="C44" s="3" t="s">
        <v>33</v>
      </c>
      <c r="D44" s="3" t="s">
        <v>34</v>
      </c>
      <c r="E44" s="3" t="s">
        <v>35</v>
      </c>
    </row>
    <row r="45" spans="1:5" x14ac:dyDescent="0.2">
      <c r="A45" s="8" t="s">
        <v>36</v>
      </c>
      <c r="B45" s="18">
        <v>250</v>
      </c>
      <c r="C45" s="25"/>
      <c r="D45" s="9">
        <f>B45*C45</f>
        <v>0</v>
      </c>
      <c r="E45" s="9">
        <f>D45*72</f>
        <v>0</v>
      </c>
    </row>
    <row r="46" spans="1:5" x14ac:dyDescent="0.2">
      <c r="A46" s="10" t="s">
        <v>37</v>
      </c>
      <c r="B46" s="19">
        <v>8000</v>
      </c>
      <c r="C46" s="25"/>
      <c r="D46" s="4">
        <f>B46*C46</f>
        <v>0</v>
      </c>
      <c r="E46" s="4">
        <f>D46*72</f>
        <v>0</v>
      </c>
    </row>
    <row r="47" spans="1:5" x14ac:dyDescent="0.2">
      <c r="C47" s="11" t="s">
        <v>23</v>
      </c>
      <c r="D47" s="6">
        <f>SUM(D45:D46)</f>
        <v>0</v>
      </c>
      <c r="E47" s="6">
        <f>SUM(E45:E46)</f>
        <v>0</v>
      </c>
    </row>
    <row r="48" spans="1:5" x14ac:dyDescent="0.2">
      <c r="C48" s="11"/>
      <c r="D48" s="11"/>
    </row>
    <row r="49" spans="1:5" ht="12.75" thickBot="1" x14ac:dyDescent="0.25">
      <c r="A49" s="1" t="s">
        <v>38</v>
      </c>
      <c r="C49" s="11"/>
      <c r="D49" s="11"/>
    </row>
    <row r="50" spans="1:5" x14ac:dyDescent="0.2">
      <c r="A50" s="7" t="s">
        <v>39</v>
      </c>
      <c r="B50" s="14" t="s">
        <v>40</v>
      </c>
      <c r="C50" s="35" t="s">
        <v>41</v>
      </c>
      <c r="D50" s="37"/>
      <c r="E50" s="38"/>
    </row>
    <row r="51" spans="1:5" x14ac:dyDescent="0.2">
      <c r="A51" s="8" t="s">
        <v>39</v>
      </c>
      <c r="B51" s="15"/>
      <c r="C51" s="36">
        <f>B51/72</f>
        <v>0</v>
      </c>
      <c r="D51" s="39"/>
      <c r="E51" s="40"/>
    </row>
    <row r="52" spans="1:5" x14ac:dyDescent="0.2">
      <c r="A52" s="26" t="s">
        <v>42</v>
      </c>
      <c r="D52" s="39"/>
      <c r="E52" s="40"/>
    </row>
    <row r="53" spans="1:5" x14ac:dyDescent="0.2">
      <c r="A53" s="26" t="s">
        <v>43</v>
      </c>
      <c r="D53" s="39"/>
      <c r="E53" s="40"/>
    </row>
    <row r="54" spans="1:5" x14ac:dyDescent="0.2">
      <c r="A54" s="13"/>
      <c r="B54" s="12"/>
      <c r="D54" s="41" t="s">
        <v>44</v>
      </c>
      <c r="E54" s="40"/>
    </row>
    <row r="55" spans="1:5" x14ac:dyDescent="0.2">
      <c r="A55" s="1" t="s">
        <v>45</v>
      </c>
      <c r="B55" s="3" t="s">
        <v>46</v>
      </c>
      <c r="D55" s="42" t="s">
        <v>47</v>
      </c>
      <c r="E55" s="43"/>
    </row>
    <row r="56" spans="1:5" ht="12.75" thickBot="1" x14ac:dyDescent="0.25">
      <c r="A56" s="1"/>
      <c r="B56" s="6">
        <f>((E30+E36+E42+E47)/72)+C51</f>
        <v>0</v>
      </c>
      <c r="D56" s="44" t="s">
        <v>48</v>
      </c>
      <c r="E56" s="45"/>
    </row>
    <row r="58" spans="1:5" x14ac:dyDescent="0.2">
      <c r="A58" s="1" t="s">
        <v>49</v>
      </c>
      <c r="B58" s="3" t="s">
        <v>50</v>
      </c>
      <c r="C58" s="3" t="s">
        <v>51</v>
      </c>
      <c r="D58" s="3" t="s">
        <v>52</v>
      </c>
    </row>
    <row r="59" spans="1:5" x14ac:dyDescent="0.2">
      <c r="A59" s="1"/>
      <c r="B59" s="6">
        <f>B56*72</f>
        <v>0</v>
      </c>
      <c r="C59" s="6">
        <f>'Optionele verlenging 1 x 1 jaar'!B54</f>
        <v>0</v>
      </c>
      <c r="D59" s="6">
        <f>B59+C59</f>
        <v>0</v>
      </c>
    </row>
    <row r="60" spans="1:5" x14ac:dyDescent="0.2">
      <c r="B60" s="20"/>
    </row>
  </sheetData>
  <mergeCells count="34">
    <mergeCell ref="D23:E23"/>
    <mergeCell ref="D27:E27"/>
    <mergeCell ref="B9:C9"/>
    <mergeCell ref="B10:C10"/>
    <mergeCell ref="D13:E13"/>
    <mergeCell ref="D7:E7"/>
    <mergeCell ref="B29:C29"/>
    <mergeCell ref="D29:E29"/>
    <mergeCell ref="B28:C28"/>
    <mergeCell ref="B22:C22"/>
    <mergeCell ref="B11:C11"/>
    <mergeCell ref="B12:C12"/>
    <mergeCell ref="B18:C18"/>
    <mergeCell ref="B20:C20"/>
    <mergeCell ref="B23:C23"/>
    <mergeCell ref="B24:C24"/>
    <mergeCell ref="B25:C25"/>
    <mergeCell ref="B26:C26"/>
    <mergeCell ref="D19:E19"/>
    <mergeCell ref="B21:C21"/>
    <mergeCell ref="B27:C27"/>
    <mergeCell ref="B2:C2"/>
    <mergeCell ref="B7:C7"/>
    <mergeCell ref="B8:C8"/>
    <mergeCell ref="B3:C3"/>
    <mergeCell ref="B19:C19"/>
    <mergeCell ref="B16:C16"/>
    <mergeCell ref="B17:C17"/>
    <mergeCell ref="B13:C13"/>
    <mergeCell ref="B14:C14"/>
    <mergeCell ref="B15:C15"/>
    <mergeCell ref="B4:C4"/>
    <mergeCell ref="B5:C5"/>
    <mergeCell ref="B6:C6"/>
  </mergeCells>
  <printOptions horizontalCentered="1"/>
  <pageMargins left="0.70866141732283472" right="0.70866141732283472" top="0.55118110236220474" bottom="0.74803149606299213" header="0.31496062992125984" footer="0.31496062992125984"/>
  <pageSetup paperSize="9" scale="73" orientation="landscape" r:id="rId1"/>
  <headerFooter>
    <oddHeader>&amp;LPrijzenblad Stichting Koraal</oddHead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14776-BFC3-4250-B557-D6C355CCCF67}">
  <sheetPr>
    <tabColor theme="0" tint="-0.249977111117893"/>
    <pageSetUpPr fitToPage="1"/>
  </sheetPr>
  <dimension ref="A1:F55"/>
  <sheetViews>
    <sheetView zoomScaleNormal="100" workbookViewId="0">
      <selection activeCell="C56" sqref="C56"/>
    </sheetView>
  </sheetViews>
  <sheetFormatPr defaultColWidth="9.140625" defaultRowHeight="12" x14ac:dyDescent="0.2"/>
  <cols>
    <col min="1" max="1" width="50" style="2" customWidth="1"/>
    <col min="2" max="2" width="18.140625" style="2" bestFit="1" customWidth="1"/>
    <col min="3" max="3" width="26.5703125" style="2" customWidth="1"/>
    <col min="4" max="4" width="25.5703125" style="2" bestFit="1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1" spans="1:5" x14ac:dyDescent="0.2">
      <c r="A1" s="1" t="s">
        <v>0</v>
      </c>
    </row>
    <row r="2" spans="1:5" ht="15" customHeight="1" x14ac:dyDescent="0.25">
      <c r="A2" s="22" t="s">
        <v>1</v>
      </c>
      <c r="B2" s="48" t="s">
        <v>2</v>
      </c>
      <c r="C2" s="49"/>
      <c r="D2" s="3" t="s">
        <v>53</v>
      </c>
      <c r="E2" s="3" t="s">
        <v>54</v>
      </c>
    </row>
    <row r="3" spans="1:5" x14ac:dyDescent="0.2">
      <c r="A3" s="17" t="s">
        <v>58</v>
      </c>
      <c r="B3" s="52">
        <v>5</v>
      </c>
      <c r="C3" s="53"/>
      <c r="D3" s="16"/>
      <c r="E3" s="4">
        <f t="shared" ref="E3:E8" si="0">(B3*D3)*12</f>
        <v>0</v>
      </c>
    </row>
    <row r="4" spans="1:5" x14ac:dyDescent="0.2">
      <c r="A4" s="17" t="s">
        <v>5</v>
      </c>
      <c r="B4" s="52">
        <v>2</v>
      </c>
      <c r="C4" s="53"/>
      <c r="D4" s="16"/>
      <c r="E4" s="4">
        <f t="shared" si="0"/>
        <v>0</v>
      </c>
    </row>
    <row r="5" spans="1:5" x14ac:dyDescent="0.2">
      <c r="A5" s="17" t="s">
        <v>6</v>
      </c>
      <c r="B5" s="52">
        <v>3</v>
      </c>
      <c r="C5" s="53"/>
      <c r="D5" s="16"/>
      <c r="E5" s="4">
        <f t="shared" si="0"/>
        <v>0</v>
      </c>
    </row>
    <row r="6" spans="1:5" x14ac:dyDescent="0.2">
      <c r="A6" s="17" t="s">
        <v>7</v>
      </c>
      <c r="B6" s="52">
        <v>4</v>
      </c>
      <c r="C6" s="53"/>
      <c r="D6" s="16"/>
      <c r="E6" s="4">
        <f t="shared" si="0"/>
        <v>0</v>
      </c>
    </row>
    <row r="7" spans="1:5" x14ac:dyDescent="0.2">
      <c r="A7" s="5"/>
      <c r="B7" s="50"/>
      <c r="C7" s="51"/>
      <c r="D7" s="50"/>
      <c r="E7" s="51"/>
    </row>
    <row r="8" spans="1:5" x14ac:dyDescent="0.2">
      <c r="A8" s="17" t="s">
        <v>60</v>
      </c>
      <c r="B8" s="52">
        <v>23</v>
      </c>
      <c r="C8" s="53"/>
      <c r="D8" s="16"/>
      <c r="E8" s="4">
        <f t="shared" si="0"/>
        <v>0</v>
      </c>
    </row>
    <row r="9" spans="1:5" x14ac:dyDescent="0.2">
      <c r="A9" s="17" t="s">
        <v>8</v>
      </c>
      <c r="B9" s="52">
        <v>10</v>
      </c>
      <c r="C9" s="53"/>
      <c r="D9" s="16"/>
      <c r="E9" s="4">
        <f t="shared" ref="E9" si="1">(B9*D9)*12</f>
        <v>0</v>
      </c>
    </row>
    <row r="10" spans="1:5" x14ac:dyDescent="0.2">
      <c r="A10" s="17" t="s">
        <v>9</v>
      </c>
      <c r="B10" s="52">
        <v>2</v>
      </c>
      <c r="C10" s="53"/>
      <c r="D10" s="16"/>
      <c r="E10" s="4">
        <f t="shared" ref="E10:E16" si="2">(B10*D10)*12</f>
        <v>0</v>
      </c>
    </row>
    <row r="11" spans="1:5" x14ac:dyDescent="0.2">
      <c r="A11" s="17" t="s">
        <v>10</v>
      </c>
      <c r="B11" s="52">
        <v>9</v>
      </c>
      <c r="C11" s="53"/>
      <c r="D11" s="16"/>
      <c r="E11" s="4">
        <f t="shared" si="2"/>
        <v>0</v>
      </c>
    </row>
    <row r="12" spans="1:5" x14ac:dyDescent="0.2">
      <c r="A12" s="17" t="s">
        <v>11</v>
      </c>
      <c r="B12" s="52">
        <v>10</v>
      </c>
      <c r="C12" s="53"/>
      <c r="D12" s="16"/>
      <c r="E12" s="4">
        <f t="shared" si="2"/>
        <v>0</v>
      </c>
    </row>
    <row r="13" spans="1:5" x14ac:dyDescent="0.2">
      <c r="A13" s="5"/>
      <c r="B13" s="50"/>
      <c r="C13" s="51"/>
      <c r="D13" s="50"/>
      <c r="E13" s="51"/>
    </row>
    <row r="14" spans="1:5" x14ac:dyDescent="0.2">
      <c r="A14" s="17" t="s">
        <v>12</v>
      </c>
      <c r="B14" s="52">
        <v>33</v>
      </c>
      <c r="C14" s="53"/>
      <c r="D14" s="16"/>
      <c r="E14" s="4">
        <f t="shared" si="2"/>
        <v>0</v>
      </c>
    </row>
    <row r="15" spans="1:5" x14ac:dyDescent="0.2">
      <c r="A15" s="17" t="s">
        <v>13</v>
      </c>
      <c r="B15" s="52">
        <v>15</v>
      </c>
      <c r="C15" s="53"/>
      <c r="D15" s="16"/>
      <c r="E15" s="4">
        <f t="shared" si="2"/>
        <v>0</v>
      </c>
    </row>
    <row r="16" spans="1:5" x14ac:dyDescent="0.2">
      <c r="A16" s="17" t="s">
        <v>14</v>
      </c>
      <c r="B16" s="52">
        <v>1</v>
      </c>
      <c r="C16" s="53"/>
      <c r="D16" s="16"/>
      <c r="E16" s="4">
        <f t="shared" si="2"/>
        <v>0</v>
      </c>
    </row>
    <row r="17" spans="1:6" x14ac:dyDescent="0.2">
      <c r="A17" s="17" t="s">
        <v>15</v>
      </c>
      <c r="B17" s="52">
        <v>3</v>
      </c>
      <c r="C17" s="53"/>
      <c r="D17" s="16"/>
      <c r="E17" s="4">
        <f t="shared" ref="E17" si="3">(B17*D17)*12</f>
        <v>0</v>
      </c>
    </row>
    <row r="18" spans="1:6" x14ac:dyDescent="0.2">
      <c r="A18" s="17" t="s">
        <v>16</v>
      </c>
      <c r="B18" s="52">
        <v>3</v>
      </c>
      <c r="C18" s="53"/>
      <c r="D18" s="16"/>
      <c r="E18" s="4">
        <f t="shared" ref="E18:E22" si="4">(B18*D18)*12</f>
        <v>0</v>
      </c>
    </row>
    <row r="19" spans="1:6" x14ac:dyDescent="0.2">
      <c r="A19" s="5"/>
      <c r="B19" s="50"/>
      <c r="C19" s="51"/>
      <c r="D19" s="50"/>
      <c r="E19" s="51"/>
    </row>
    <row r="20" spans="1:6" x14ac:dyDescent="0.2">
      <c r="A20" s="17" t="s">
        <v>17</v>
      </c>
      <c r="B20" s="52">
        <v>10</v>
      </c>
      <c r="C20" s="53"/>
      <c r="D20" s="16"/>
      <c r="E20" s="4">
        <f t="shared" si="4"/>
        <v>0</v>
      </c>
    </row>
    <row r="21" spans="1:6" x14ac:dyDescent="0.2">
      <c r="A21" s="17" t="s">
        <v>18</v>
      </c>
      <c r="B21" s="52">
        <v>1</v>
      </c>
      <c r="C21" s="53"/>
      <c r="D21" s="16"/>
      <c r="E21" s="4">
        <f t="shared" si="4"/>
        <v>0</v>
      </c>
    </row>
    <row r="22" spans="1:6" x14ac:dyDescent="0.2">
      <c r="A22" s="17" t="s">
        <v>19</v>
      </c>
      <c r="B22" s="52">
        <v>1</v>
      </c>
      <c r="C22" s="53"/>
      <c r="D22" s="16"/>
      <c r="E22" s="4">
        <f t="shared" si="4"/>
        <v>0</v>
      </c>
      <c r="F22" s="12"/>
    </row>
    <row r="23" spans="1:6" x14ac:dyDescent="0.2">
      <c r="A23" s="5"/>
      <c r="B23" s="50"/>
      <c r="C23" s="51"/>
      <c r="D23" s="50"/>
      <c r="E23" s="51"/>
    </row>
    <row r="24" spans="1:6" x14ac:dyDescent="0.2">
      <c r="A24" s="17" t="s">
        <v>20</v>
      </c>
      <c r="B24" s="52">
        <v>46</v>
      </c>
      <c r="C24" s="53"/>
      <c r="D24" s="16"/>
      <c r="E24" s="4">
        <f t="shared" ref="E24" si="5">(B24*D24)*12</f>
        <v>0</v>
      </c>
    </row>
    <row r="25" spans="1:6" x14ac:dyDescent="0.2">
      <c r="A25" s="17" t="s">
        <v>21</v>
      </c>
      <c r="B25" s="52">
        <v>1</v>
      </c>
      <c r="C25" s="53"/>
      <c r="D25" s="16"/>
      <c r="E25" s="4">
        <f t="shared" ref="E25:E28" si="6">(B25*D25)*12</f>
        <v>0</v>
      </c>
    </row>
    <row r="26" spans="1:6" x14ac:dyDescent="0.2">
      <c r="A26" s="17" t="s">
        <v>22</v>
      </c>
      <c r="B26" s="52">
        <v>1</v>
      </c>
      <c r="C26" s="53"/>
      <c r="D26" s="16"/>
      <c r="E26" s="4">
        <f t="shared" si="6"/>
        <v>0</v>
      </c>
    </row>
    <row r="27" spans="1:6" x14ac:dyDescent="0.2">
      <c r="A27" s="5"/>
      <c r="B27" s="50"/>
      <c r="C27" s="51"/>
      <c r="D27" s="50"/>
      <c r="E27" s="51"/>
    </row>
    <row r="28" spans="1:6" x14ac:dyDescent="0.2">
      <c r="A28" s="17" t="s">
        <v>59</v>
      </c>
      <c r="B28" s="52">
        <v>1</v>
      </c>
      <c r="C28" s="53"/>
      <c r="D28" s="16"/>
      <c r="E28" s="4">
        <f t="shared" si="6"/>
        <v>0</v>
      </c>
    </row>
    <row r="29" spans="1:6" x14ac:dyDescent="0.2">
      <c r="A29" s="5"/>
      <c r="B29" s="50"/>
      <c r="C29" s="51"/>
      <c r="D29" s="50"/>
      <c r="E29" s="51"/>
    </row>
    <row r="30" spans="1:6" x14ac:dyDescent="0.2">
      <c r="C30" s="21" t="s">
        <v>23</v>
      </c>
      <c r="E30" s="6">
        <f>SUM(E3:E29)</f>
        <v>0</v>
      </c>
    </row>
    <row r="31" spans="1:6" x14ac:dyDescent="0.2">
      <c r="A31" s="1" t="s">
        <v>24</v>
      </c>
      <c r="C31" s="11"/>
      <c r="D31" s="11"/>
    </row>
    <row r="32" spans="1:6" x14ac:dyDescent="0.2">
      <c r="A32" s="27"/>
      <c r="B32" s="28" t="s">
        <v>25</v>
      </c>
      <c r="C32" s="29" t="s">
        <v>26</v>
      </c>
      <c r="D32" s="29" t="s">
        <v>27</v>
      </c>
      <c r="E32" s="28" t="s">
        <v>55</v>
      </c>
    </row>
    <row r="33" spans="1:5" x14ac:dyDescent="0.2">
      <c r="A33" s="8" t="s">
        <v>29</v>
      </c>
      <c r="B33" s="30">
        <v>1</v>
      </c>
      <c r="C33" s="31"/>
      <c r="D33" s="31"/>
      <c r="E33" s="32">
        <f t="shared" ref="E33:E35" si="7">((B33*C33)*12)+(D33*1)</f>
        <v>0</v>
      </c>
    </row>
    <row r="34" spans="1:5" x14ac:dyDescent="0.2">
      <c r="A34" s="8" t="s">
        <v>30</v>
      </c>
      <c r="B34" s="46">
        <f>B3+B8+B14+B20+B24</f>
        <v>117</v>
      </c>
      <c r="C34" s="31"/>
      <c r="D34" s="31"/>
      <c r="E34" s="32">
        <f t="shared" si="7"/>
        <v>0</v>
      </c>
    </row>
    <row r="35" spans="1:5" x14ac:dyDescent="0.2">
      <c r="A35" s="8" t="s">
        <v>63</v>
      </c>
      <c r="B35" s="30">
        <v>25</v>
      </c>
      <c r="C35" s="31"/>
      <c r="D35" s="31"/>
      <c r="E35" s="32">
        <f t="shared" si="7"/>
        <v>0</v>
      </c>
    </row>
    <row r="36" spans="1:5" x14ac:dyDescent="0.2">
      <c r="A36" s="33"/>
      <c r="C36" s="11"/>
      <c r="D36" s="11" t="s">
        <v>23</v>
      </c>
      <c r="E36" s="34">
        <f>SUM(E33:E35)</f>
        <v>0</v>
      </c>
    </row>
    <row r="38" spans="1:5" x14ac:dyDescent="0.2">
      <c r="A38" s="1" t="s">
        <v>31</v>
      </c>
    </row>
    <row r="39" spans="1:5" x14ac:dyDescent="0.2">
      <c r="A39" s="7" t="s">
        <v>61</v>
      </c>
      <c r="B39" s="3" t="s">
        <v>32</v>
      </c>
      <c r="C39" s="3" t="s">
        <v>33</v>
      </c>
      <c r="D39" s="3" t="s">
        <v>34</v>
      </c>
      <c r="E39" s="3" t="s">
        <v>56</v>
      </c>
    </row>
    <row r="40" spans="1:5" x14ac:dyDescent="0.2">
      <c r="A40" s="8" t="s">
        <v>36</v>
      </c>
      <c r="B40" s="18">
        <v>260000</v>
      </c>
      <c r="C40" s="25"/>
      <c r="D40" s="9">
        <f>B40*C40</f>
        <v>0</v>
      </c>
      <c r="E40" s="9">
        <f>D40*12</f>
        <v>0</v>
      </c>
    </row>
    <row r="41" spans="1:5" x14ac:dyDescent="0.2">
      <c r="A41" s="10" t="s">
        <v>37</v>
      </c>
      <c r="B41" s="19">
        <v>220000</v>
      </c>
      <c r="C41" s="25"/>
      <c r="D41" s="4">
        <f>B41*C41</f>
        <v>0</v>
      </c>
      <c r="E41" s="4">
        <f>D41*12</f>
        <v>0</v>
      </c>
    </row>
    <row r="42" spans="1:5" x14ac:dyDescent="0.2">
      <c r="C42" s="11" t="s">
        <v>23</v>
      </c>
      <c r="D42" s="6">
        <f>SUM(D40:D41)</f>
        <v>0</v>
      </c>
      <c r="E42" s="6">
        <f>SUM(E40:E41)</f>
        <v>0</v>
      </c>
    </row>
    <row r="43" spans="1:5" x14ac:dyDescent="0.2">
      <c r="A43" s="1"/>
    </row>
    <row r="44" spans="1:5" x14ac:dyDescent="0.2">
      <c r="A44" s="7" t="s">
        <v>62</v>
      </c>
      <c r="B44" s="3" t="s">
        <v>32</v>
      </c>
      <c r="C44" s="3" t="s">
        <v>33</v>
      </c>
      <c r="D44" s="3" t="s">
        <v>34</v>
      </c>
      <c r="E44" s="3" t="s">
        <v>56</v>
      </c>
    </row>
    <row r="45" spans="1:5" x14ac:dyDescent="0.2">
      <c r="A45" s="8" t="s">
        <v>36</v>
      </c>
      <c r="B45" s="18">
        <v>250</v>
      </c>
      <c r="C45" s="25"/>
      <c r="D45" s="9">
        <f>B45*C45</f>
        <v>0</v>
      </c>
      <c r="E45" s="9">
        <f>D45*12</f>
        <v>0</v>
      </c>
    </row>
    <row r="46" spans="1:5" x14ac:dyDescent="0.2">
      <c r="A46" s="10" t="s">
        <v>37</v>
      </c>
      <c r="B46" s="19">
        <v>8000</v>
      </c>
      <c r="C46" s="25"/>
      <c r="D46" s="4">
        <f>B46*C46</f>
        <v>0</v>
      </c>
      <c r="E46" s="4">
        <f>D46*12</f>
        <v>0</v>
      </c>
    </row>
    <row r="47" spans="1:5" x14ac:dyDescent="0.2">
      <c r="C47" s="11" t="s">
        <v>23</v>
      </c>
      <c r="D47" s="6">
        <f>SUM(D45:D46)</f>
        <v>0</v>
      </c>
      <c r="E47" s="6">
        <f>SUM(E45:E46)</f>
        <v>0</v>
      </c>
    </row>
    <row r="48" spans="1:5" x14ac:dyDescent="0.2">
      <c r="C48" s="11"/>
      <c r="D48" s="23"/>
      <c r="E48" s="24"/>
    </row>
    <row r="49" spans="1:2" x14ac:dyDescent="0.2">
      <c r="A49" s="13"/>
      <c r="B49" s="12"/>
    </row>
    <row r="50" spans="1:2" x14ac:dyDescent="0.2">
      <c r="A50" s="1" t="s">
        <v>45</v>
      </c>
      <c r="B50" s="3" t="s">
        <v>46</v>
      </c>
    </row>
    <row r="51" spans="1:2" x14ac:dyDescent="0.2">
      <c r="A51" s="1"/>
      <c r="B51" s="6">
        <f>((E30+E36+E42+E47)/12)</f>
        <v>0</v>
      </c>
    </row>
    <row r="53" spans="1:2" x14ac:dyDescent="0.2">
      <c r="A53" s="1" t="s">
        <v>49</v>
      </c>
      <c r="B53" s="3" t="s">
        <v>57</v>
      </c>
    </row>
    <row r="54" spans="1:2" x14ac:dyDescent="0.2">
      <c r="A54" s="1"/>
      <c r="B54" s="6">
        <f>B51*12</f>
        <v>0</v>
      </c>
    </row>
    <row r="55" spans="1:2" x14ac:dyDescent="0.2">
      <c r="B55" s="20"/>
    </row>
  </sheetData>
  <mergeCells count="34">
    <mergeCell ref="B4:C4"/>
    <mergeCell ref="B5:C5"/>
    <mergeCell ref="B6:C6"/>
    <mergeCell ref="B7:C7"/>
    <mergeCell ref="D23:E23"/>
    <mergeCell ref="D7:E7"/>
    <mergeCell ref="D13:E13"/>
    <mergeCell ref="D19:E19"/>
    <mergeCell ref="B2:C2"/>
    <mergeCell ref="B18:C18"/>
    <mergeCell ref="B19:C19"/>
    <mergeCell ref="B20:C20"/>
    <mergeCell ref="B21:C21"/>
    <mergeCell ref="B13:C13"/>
    <mergeCell ref="B14:C14"/>
    <mergeCell ref="B15:C15"/>
    <mergeCell ref="B16:C16"/>
    <mergeCell ref="B17:C17"/>
    <mergeCell ref="B8:C8"/>
    <mergeCell ref="B9:C9"/>
    <mergeCell ref="B10:C10"/>
    <mergeCell ref="B11:C11"/>
    <mergeCell ref="B12:C12"/>
    <mergeCell ref="B3:C3"/>
    <mergeCell ref="D29:E29"/>
    <mergeCell ref="B22:C22"/>
    <mergeCell ref="B23:C23"/>
    <mergeCell ref="B24:C24"/>
    <mergeCell ref="B25:C25"/>
    <mergeCell ref="B26:C26"/>
    <mergeCell ref="B27:C27"/>
    <mergeCell ref="B28:C28"/>
    <mergeCell ref="B29:C29"/>
    <mergeCell ref="D27:E27"/>
  </mergeCells>
  <printOptions horizontalCentered="1"/>
  <pageMargins left="0.70866141732283472" right="0.70866141732283472" top="0.54625000000000001" bottom="0.74803149606299213" header="0.31496062992125984" footer="0.31496062992125984"/>
  <pageSetup paperSize="9" scale="80" orientation="landscape" r:id="rId1"/>
  <headerFooter>
    <oddHeader>&amp;LPrijzenblad Stichting Koraal</oddHeader>
    <oddFooter>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7646fc-f820-4726-8de9-a53ff0549344">
      <Terms xmlns="http://schemas.microsoft.com/office/infopath/2007/PartnerControls"/>
    </lcf76f155ced4ddcb4097134ff3c332f>
    <TaxCatchAll xmlns="9554d12a-0469-47f4-875e-7e6347a1d10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EF4162BA2E0A479672D628777BD120" ma:contentTypeVersion="18" ma:contentTypeDescription="Een nieuw document maken." ma:contentTypeScope="" ma:versionID="0c07dcd1e9cc964465e081adc39ce4d3">
  <xsd:schema xmlns:xsd="http://www.w3.org/2001/XMLSchema" xmlns:xs="http://www.w3.org/2001/XMLSchema" xmlns:p="http://schemas.microsoft.com/office/2006/metadata/properties" xmlns:ns2="0a7646fc-f820-4726-8de9-a53ff0549344" xmlns:ns3="9554d12a-0469-47f4-875e-7e6347a1d105" targetNamespace="http://schemas.microsoft.com/office/2006/metadata/properties" ma:root="true" ma:fieldsID="8eb7a38f9af758ca61f3842e20aa54da" ns2:_="" ns3:_="">
    <xsd:import namespace="0a7646fc-f820-4726-8de9-a53ff0549344"/>
    <xsd:import namespace="9554d12a-0469-47f4-875e-7e6347a1d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7646fc-f820-4726-8de9-a53ff05493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ec24c257-dea0-4408-b634-3864230468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54d12a-0469-47f4-875e-7e6347a1d105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7caac8cc-5c3a-4953-be0d-577e2f5d4c74}" ma:internalName="TaxCatchAll" ma:showField="CatchAllData" ma:web="9554d12a-0469-47f4-875e-7e6347a1d1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BD2BDA-F60A-4183-9ED5-AEE901FE3639}">
  <ds:schemaRefs>
    <ds:schemaRef ds:uri="http://schemas.microsoft.com/office/2006/metadata/properties"/>
    <ds:schemaRef ds:uri="http://schemas.microsoft.com/office/infopath/2007/PartnerControls"/>
    <ds:schemaRef ds:uri="0a7646fc-f820-4726-8de9-a53ff0549344"/>
    <ds:schemaRef ds:uri="9554d12a-0469-47f4-875e-7e6347a1d105"/>
  </ds:schemaRefs>
</ds:datastoreItem>
</file>

<file path=customXml/itemProps2.xml><?xml version="1.0" encoding="utf-8"?>
<ds:datastoreItem xmlns:ds="http://schemas.openxmlformats.org/officeDocument/2006/customXml" ds:itemID="{99AE89CC-1906-4840-846E-58B32A9C28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64E1DF-95A6-4BB2-A7FC-4F5E26977B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7646fc-f820-4726-8de9-a53ff0549344"/>
    <ds:schemaRef ds:uri="9554d12a-0469-47f4-875e-7e6347a1d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Huur 6 jaar</vt:lpstr>
      <vt:lpstr>Optionele verlenging 1 x 1 jaar</vt:lpstr>
      <vt:lpstr>'Huur 6 jaar'!Afdrukbereik</vt:lpstr>
      <vt:lpstr>'Optionele verlenging 1 x 1 jaar'!Afdrukbereik</vt:lpstr>
    </vt:vector>
  </TitlesOfParts>
  <Manager/>
  <Company>RDC Midden Brabant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Menno Reijnders</dc:creator>
  <cp:keywords/>
  <dc:description/>
  <cp:lastModifiedBy>Fred Rieken | PrintScan BV</cp:lastModifiedBy>
  <cp:revision/>
  <cp:lastPrinted>2024-01-24T10:05:31Z</cp:lastPrinted>
  <dcterms:created xsi:type="dcterms:W3CDTF">2014-04-04T09:08:18Z</dcterms:created>
  <dcterms:modified xsi:type="dcterms:W3CDTF">2024-02-05T14:17:01Z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0x010100E8EF4162BA2E0A479672D628777BD120</vt:lpwstr>
  </property>
  <property fmtid="{D5CDD505-2E9C-101B-9397-08002B2CF9AE}" pid="3" name="MediaServiceImageTags">
    <vt:lpwstr/>
  </property>
</Properties>
</file>